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2.jpeg" ContentType="image/jpe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M" sheetId="1" state="visible" r:id="rId2"/>
    <sheet name="Power and Size" sheetId="2" state="visible" r:id="rId3"/>
  </sheets>
  <definedNames>
    <definedName function="false" hidden="true" localSheetId="1" name="_xlnm._FilterDatabase" vbProcedure="false">'Power and Size'!$D$6:$D$169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<sst xmlns="http://schemas.openxmlformats.org/spreadsheetml/2006/main" count="1648" uniqueCount="775">
  <si>
    <t xml:space="preserve">Template: Bill of Materials</t>
  </si>
  <si>
    <t xml:space="preserve">Manufacturer</t>
  </si>
  <si>
    <t xml:space="preserve">Item</t>
  </si>
  <si>
    <t xml:space="preserve">Part Number</t>
  </si>
  <si>
    <t xml:space="preserve">Description</t>
  </si>
  <si>
    <t xml:space="preserve">Quantity</t>
  </si>
  <si>
    <t xml:space="preserve">Donor Antenna</t>
  </si>
  <si>
    <t xml:space="preserve">ADRF</t>
  </si>
  <si>
    <t xml:space="preserve">Antenna</t>
  </si>
  <si>
    <t xml:space="preserve">AD-PA-1900-2600-DIN-X</t>
  </si>
  <si>
    <t xml:space="preserve">High Isolation PCS/AWS/WCS/BRS Donor Antenna (1710~2690 MHz, DIN Connector)</t>
  </si>
  <si>
    <t xml:space="preserve">AD-PA-700-900-DIN-X</t>
  </si>
  <si>
    <t xml:space="preserve">High Isolation 700 MHz/Cell/SMR Donor Antenna (698~940 MHz, DIN Connector)</t>
  </si>
  <si>
    <t xml:space="preserve">AD-PA-1695-4200-D</t>
  </si>
  <si>
    <t xml:space="preserve">High Isolation PCS/AWS/WCS/BRS/C-Band Donor Antenna (1695~4200 MHz, DIN Connectors)</t>
  </si>
  <si>
    <t xml:space="preserve">AD-PA-617-960-D</t>
  </si>
  <si>
    <t xml:space="preserve">High Isolation 600 MHz /700 MHz/Cell/SMR Donor Antenna (617~960 MHz, DIN Connector)</t>
  </si>
  <si>
    <t xml:space="preserve">Comprod</t>
  </si>
  <si>
    <t xml:space="preserve">430-70</t>
  </si>
  <si>
    <t xml:space="preserve">UHF Yagi Antenna 406-512 MHz, N Male</t>
  </si>
  <si>
    <t xml:space="preserve">295-70</t>
  </si>
  <si>
    <t xml:space="preserve">VHF Yagi Antenna 138-174 MHz, N Male</t>
  </si>
  <si>
    <t xml:space="preserve">Polyphaser</t>
  </si>
  <si>
    <t xml:space="preserve">Lightning Protector</t>
  </si>
  <si>
    <t xml:space="preserve">TSX-NFF</t>
  </si>
  <si>
    <t xml:space="preserve">698-2700 MHz Lightning DC Blocked Filter Protectors  - N Female Connectors</t>
  </si>
  <si>
    <t xml:space="preserve">IS-50NX-C2</t>
  </si>
  <si>
    <t xml:space="preserve">125-1000 MHz  Lightning DC Blocked Filter Protectors  - N Female Connectors</t>
  </si>
  <si>
    <t xml:space="preserve">RFS</t>
  </si>
  <si>
    <t xml:space="preserve">Weather Proofing Kit</t>
  </si>
  <si>
    <t xml:space="preserve">WPFG-1</t>
  </si>
  <si>
    <t xml:space="preserve">Weather Proofing Kit (with Butyl Rubber)</t>
  </si>
  <si>
    <t xml:space="preserve">Coax Grounding Kit</t>
  </si>
  <si>
    <t xml:space="preserve">GKFORM60-12</t>
  </si>
  <si>
    <t xml:space="preserve">Grounding Kit, Pre-formed Copper Strap, 1.5m (60") for 1/2" Cable</t>
  </si>
  <si>
    <t xml:space="preserve">Rohn</t>
  </si>
  <si>
    <t xml:space="preserve">FRM238SP5</t>
  </si>
  <si>
    <t xml:space="preserve">Light Duty Non-Penetrating Roof Mount 60"x2.38" , Flat Roof Mount, 2" Diameter Mast Size</t>
  </si>
  <si>
    <t xml:space="preserve">ROH-FRMMAT</t>
  </si>
  <si>
    <t xml:space="preserve">42.5" X 36" x 1/8" Thick Rubber Mat</t>
  </si>
  <si>
    <t xml:space="preserve">WM18D</t>
  </si>
  <si>
    <t xml:space="preserve">Extended Wall Mount Assembly (18" Clearance)</t>
  </si>
  <si>
    <t xml:space="preserve">FY205SP</t>
  </si>
  <si>
    <t xml:space="preserve">Mast Hot-Dip Galvanized, Calibre 14, 2.25" (Diameter), 5' (Height)</t>
  </si>
  <si>
    <t xml:space="preserve">Commercial Signal Source</t>
  </si>
  <si>
    <t xml:space="preserve">Repeater</t>
  </si>
  <si>
    <t xml:space="preserve">SDR-NMS</t>
  </si>
  <si>
    <t xml:space="preserve">Includes Chassis, Network Management System, Accessories, and Wall Mounting Bracket</t>
  </si>
  <si>
    <t xml:space="preserve">SDR-24-700F</t>
  </si>
  <si>
    <t xml:space="preserve">700 MHz RF Module (90 dB Max Gain, 24 dBm Output Power) Supports Lower ABC and Upper C</t>
  </si>
  <si>
    <t xml:space="preserve">SDR-24-C</t>
  </si>
  <si>
    <t xml:space="preserve">Cellular RF Module (90 dB Max Gain, 24 dBm Output Power)</t>
  </si>
  <si>
    <t xml:space="preserve">SDR-24-S</t>
  </si>
  <si>
    <t xml:space="preserve">SMR800/900 RF Module (80 dB Gain, 24 dBm Output Power)</t>
  </si>
  <si>
    <t xml:space="preserve">SDR-24-P</t>
  </si>
  <si>
    <t xml:space="preserve">PCS RF Module (90 dB Max Gain, 24 dBm Output Power)</t>
  </si>
  <si>
    <t xml:space="preserve">SDR-24-AF</t>
  </si>
  <si>
    <t xml:space="preserve">AWS-1 + AWS-3 RF Module (90 dB Max Gain, 24 dBm Output Power)</t>
  </si>
  <si>
    <t xml:space="preserve">SDR-30-600</t>
  </si>
  <si>
    <t xml:space="preserve">600 MHz RF Module (90 dB Max Gain, 30 dBm Output Power)</t>
  </si>
  <si>
    <t xml:space="preserve">SDR-30-700F</t>
  </si>
  <si>
    <t xml:space="preserve">700 MHz RF Module (90 dB Max Gain, 30 dBm Output Power) Supports Lower ABC and Upper C</t>
  </si>
  <si>
    <t xml:space="preserve">SDR-30-C</t>
  </si>
  <si>
    <t xml:space="preserve">Cellular RF Module (90 dB Max Gain, 30 dBm Output Power)</t>
  </si>
  <si>
    <t xml:space="preserve">SDR-30-S</t>
  </si>
  <si>
    <t xml:space="preserve">SMR800/900 RF Module (80 dB Gain, 30 dBm Output Power)</t>
  </si>
  <si>
    <t xml:space="preserve">SDR-30-P</t>
  </si>
  <si>
    <t xml:space="preserve">PCS RF Module (90 dB Max Gain, 30 dBm Output Power)</t>
  </si>
  <si>
    <t xml:space="preserve">SDR-30-AF</t>
  </si>
  <si>
    <t xml:space="preserve">AWS-1 + AWS-3 RF Module (95 dB Max Gain, 30 dBm Output Power)</t>
  </si>
  <si>
    <t xml:space="preserve">SDR-33-700F</t>
  </si>
  <si>
    <t xml:space="preserve">700 MHz RF Module (95 dB Max Gain, 33 dBm Output Power) Supports Lower ABC and Upper C</t>
  </si>
  <si>
    <t xml:space="preserve">SDR-33-C</t>
  </si>
  <si>
    <t xml:space="preserve">Cellular RF Module (95 dB Max Gain, 33 dBm Output Power)</t>
  </si>
  <si>
    <t xml:space="preserve">SDR-33-S</t>
  </si>
  <si>
    <t xml:space="preserve">SMR800/900 RF Module (80 dB Max Gain, 33 dBm Output Power)</t>
  </si>
  <si>
    <t xml:space="preserve">SDR-33-P</t>
  </si>
  <si>
    <t xml:space="preserve">PCS RF Module (95 dB Max Gain, 33 dBm Output Power)</t>
  </si>
  <si>
    <t xml:space="preserve">SDR-33-AF</t>
  </si>
  <si>
    <t xml:space="preserve">AWS-1 + AWS-3 RF Module (95 dB Max Gain, 33 dBm Output Power)</t>
  </si>
  <si>
    <t xml:space="preserve">SDR-33-BTF</t>
  </si>
  <si>
    <t xml:space="preserve">BRS TDD RF Module (95 dB Max Gain, 33 dBm Output Power), Supports 5G NR/LTE  Full Band</t>
  </si>
  <si>
    <t xml:space="preserve">SDR-33-B</t>
  </si>
  <si>
    <t xml:space="preserve">BRS FDD RF Module (95 dB Max Gain, 33 dBm Output Power), Supports FDD-LTE Technology</t>
  </si>
  <si>
    <t xml:space="preserve">SDR-CHC-V</t>
  </si>
  <si>
    <t xml:space="preserve">Optional Channel Combiner for 700 MHz, Cell, PCS, and AWS-1</t>
  </si>
  <si>
    <t xml:space="preserve">SDR-CHC-S</t>
  </si>
  <si>
    <t xml:space="preserve">Optional Channel Combiner for SMR 800/900 MHz, PCS, and BRS</t>
  </si>
  <si>
    <t xml:space="preserve">ADXV-R-CHC-U</t>
  </si>
  <si>
    <t xml:space="preserve">Universal Channel Combiner (700MHz, SMR800MHz + Cellular, PCS, AWS, WCS, BRS)</t>
  </si>
  <si>
    <t xml:space="preserve">SDR-BRACKET</t>
  </si>
  <si>
    <t xml:space="preserve">Standalone Mounting BRACKET For SDR Module</t>
  </si>
  <si>
    <t xml:space="preserve">RMK-SDR</t>
  </si>
  <si>
    <t xml:space="preserve">19" Rack Mount Bracket For SDR Module (Includes SDR-BRACKET)</t>
  </si>
  <si>
    <t xml:space="preserve">SDR-ICS-CHA</t>
  </si>
  <si>
    <t xml:space="preserve">High Power Outdoor Repeater 19" Rack Mount Chassis, Supports Up to 4 SDR-ICS Modules</t>
  </si>
  <si>
    <t xml:space="preserve">SDR-ICS-WMK</t>
  </si>
  <si>
    <t xml:space="preserve">Wall Mount Kit for Single SDR-ICS Module</t>
  </si>
  <si>
    <t xml:space="preserve">SDR-ICS-ENC-2</t>
  </si>
  <si>
    <t xml:space="preserve">High Power Outdoor Repeater Enclosure, Supports Up to 2 SDR-ICS Modules + 1 SDR-ICS-CHC</t>
  </si>
  <si>
    <t xml:space="preserve">SDR-ICS-ENC-4</t>
  </si>
  <si>
    <t xml:space="preserve">High Power Outdoor Repeater Enclosure, Supports Up to 4 SDR-ICS Modules + 2 SDR-ICS-CHC</t>
  </si>
  <si>
    <t xml:space="preserve">SDR-ICS-43-6</t>
  </si>
  <si>
    <t xml:space="preserve">High Power Outdoor Repeater Module 600 MHz (43dBm)</t>
  </si>
  <si>
    <t xml:space="preserve">SDR-ICS-43-7FN</t>
  </si>
  <si>
    <t xml:space="preserve">High Power Outdoor Repeater Module 700MHz Band 14 (43dBm)</t>
  </si>
  <si>
    <t xml:space="preserve">SDR-ICS-43-7L</t>
  </si>
  <si>
    <t xml:space="preserve">High Power Outdoor Repeater Module 700MHz Lower A/B/C (43dBm)</t>
  </si>
  <si>
    <t xml:space="preserve">SDR-ICS-43-7U</t>
  </si>
  <si>
    <t xml:space="preserve">High Power Outdoor Repeater Module 700MHz Upper C (43dBm)</t>
  </si>
  <si>
    <t xml:space="preserve">SDR-ICS-43-S8C</t>
  </si>
  <si>
    <t xml:space="preserve">High Power Outdoor Repeater Module SMR800MHz (Commercial) + Cellular (43dBm)</t>
  </si>
  <si>
    <t xml:space="preserve">SDR-ICS-43-P</t>
  </si>
  <si>
    <t xml:space="preserve">High Power Outdoor Repeater Module PCS (43dBm)</t>
  </si>
  <si>
    <t xml:space="preserve">SDR-ICS-43-A</t>
  </si>
  <si>
    <t xml:space="preserve">High Power Outdoor Repeater Module AWS (43dBm)</t>
  </si>
  <si>
    <t xml:space="preserve">SDR-ICS-43-W</t>
  </si>
  <si>
    <t xml:space="preserve">High Power Outdoor Repeater Module WCS (43dBm)</t>
  </si>
  <si>
    <t xml:space="preserve">SDR-ICS-43-BT</t>
  </si>
  <si>
    <t xml:space="preserve">High Power Outdoor Repeater Module BRS TDD (43dBm)</t>
  </si>
  <si>
    <t xml:space="preserve">SDRX-43-BTF</t>
  </si>
  <si>
    <t xml:space="preserve">High Power Outdoor Repeater Module BRS TDD (43dBm) Full Band, No ICS</t>
  </si>
  <si>
    <t xml:space="preserve">SDR-ICS-CHC</t>
  </si>
  <si>
    <t xml:space="preserve">SDR-ICS Universal Channel Combiner (700MHz, SMR800MHz + Cellular, PCS, AWS, WCS, BRS)</t>
  </si>
  <si>
    <t xml:space="preserve">SDR-ICS-MOD</t>
  </si>
  <si>
    <t xml:space="preserve">Internal Modem Module for SDR-ICS Module</t>
  </si>
  <si>
    <t xml:space="preserve">Publlic Safety Signal Source</t>
  </si>
  <si>
    <t xml:space="preserve">PSR-78-8527-PKG</t>
  </si>
  <si>
    <t xml:space="preserve">Digital Dual-Band (700/800 MHz) Public Safety 0.5W Repeater</t>
  </si>
  <si>
    <t xml:space="preserve">PSR-78-9533-X</t>
  </si>
  <si>
    <t xml:space="preserve">Digital Dual-Band (700/800 MHz) Public Safety 2W Repeater (Channelized)</t>
  </si>
  <si>
    <t xml:space="preserve">PSR-78-9537-X</t>
  </si>
  <si>
    <t xml:space="preserve">Digital Dual-Band (700/800 MHz) Public Safety 5W Repeater (Channelized)</t>
  </si>
  <si>
    <t xml:space="preserve">PSR-78-9533-U</t>
  </si>
  <si>
    <t xml:space="preserve">Digital Dual-Band (700/800 MHz) Public Safety 2W Repeater (Channelized), UL 2524</t>
  </si>
  <si>
    <t xml:space="preserve">PSR-78-9537-U</t>
  </si>
  <si>
    <t xml:space="preserve">Digital Dual-Band (700/800 MHz) Public Safety 5W Repeater (Channelized), UL 2524</t>
  </si>
  <si>
    <t xml:space="preserve">Repeater + Head End</t>
  </si>
  <si>
    <t xml:space="preserve">FiRe-78-4</t>
  </si>
  <si>
    <t xml:space="preserve">Digital Dual-Band (700/800 MHz) Public Safety Fiber Repeater (Channelized, 4 Remotes)</t>
  </si>
  <si>
    <t xml:space="preserve">Head End</t>
  </si>
  <si>
    <t xml:space="preserve">FiRe-AAI</t>
  </si>
  <si>
    <t xml:space="preserve">FiRe Dry Contact Auxiliary Alarm Interface Module for remote monitoring at HE (supports 4 RU)</t>
  </si>
  <si>
    <t xml:space="preserve">FiRe-78-8-U</t>
  </si>
  <si>
    <t xml:space="preserve">Digital Dual-Band (700/800 MHz) Public Safety Fiber Repeater (Channelized, 8 Remotes, UL2524)</t>
  </si>
  <si>
    <t xml:space="preserve">FiRe-OEU-U</t>
  </si>
  <si>
    <t xml:space="preserve">FiRe Optical Expansion Unit (supports 8 Remote Units)</t>
  </si>
  <si>
    <t xml:space="preserve">PSR-VU-9537-X</t>
  </si>
  <si>
    <t xml:space="preserve">Digital Dual-Band (VHF/UHF) Public Safety Repeater</t>
  </si>
  <si>
    <t xml:space="preserve">PSR-VU-9537-U</t>
  </si>
  <si>
    <t xml:space="preserve">Digital Dual-Band (VHF/UHF) Simplex Public Safety Repeater, UL 2524</t>
  </si>
  <si>
    <t xml:space="preserve">PSR-U-9537-U</t>
  </si>
  <si>
    <t xml:space="preserve">Digital Dual-Band (UHF Only) Public Safety Repeater, UL 2524</t>
  </si>
  <si>
    <t xml:space="preserve">Multiplexer</t>
  </si>
  <si>
    <t xml:space="preserve">ADRF-MPLX-U-1</t>
  </si>
  <si>
    <t xml:space="preserve">DL: 382~512MHz / UL 382~512MHz / IP50 / 4.5~10MHz (4~6 week lead time)</t>
  </si>
  <si>
    <t xml:space="preserve">ADRF-MPLX-U-2</t>
  </si>
  <si>
    <t xml:space="preserve">DL: 382~512MHz / UL 382~512MHz / IP50 / 2.7~4.5MHz (4~6 week lead time)</t>
  </si>
  <si>
    <t xml:space="preserve">ADRF-MPLX-U-3</t>
  </si>
  <si>
    <t xml:space="preserve">DL: 382~512MHz / UL 382~512MHz / IP50 / 1.2~2.75MHz (4~6 week lead time)</t>
  </si>
  <si>
    <t xml:space="preserve">ADRF-MPLX-U-4</t>
  </si>
  <si>
    <t xml:space="preserve">DL: 382~512MHz / UL 382~512MHz / IP66 / 4.5~10MHz (4~6 week lead time)</t>
  </si>
  <si>
    <t xml:space="preserve">ADRF-MPLX-U-5</t>
  </si>
  <si>
    <t xml:space="preserve">DL: 382~512MHz / UL 382~512MHz / IP66 / 2.7~4.5MHz (4~6 week lead time)</t>
  </si>
  <si>
    <t xml:space="preserve">ADRF-MPLX-U-6</t>
  </si>
  <si>
    <t xml:space="preserve">DL: 382~512MHz / UL 382~512MHz / IP66 / 1.2~2.75MHz (4~6 week lead time)</t>
  </si>
  <si>
    <t xml:space="preserve">PSR-EPO</t>
  </si>
  <si>
    <t xml:space="preserve">PSR Emergency Power Off Switch</t>
  </si>
  <si>
    <t xml:space="preserve">PSR-EPO-ENC</t>
  </si>
  <si>
    <t xml:space="preserve">PSR Emergency Power Off Switch + Enclosure, Conduit Connections</t>
  </si>
  <si>
    <t xml:space="preserve">PSR-ANN-CBL-10</t>
  </si>
  <si>
    <t xml:space="preserve">Public Safety Repeater Annunciator Cable, 10 feet</t>
  </si>
  <si>
    <t xml:space="preserve">PSR-ANN-CBL-20</t>
  </si>
  <si>
    <t xml:space="preserve">Public Safety Repeater Annunciator Cable, 20 feet</t>
  </si>
  <si>
    <t xml:space="preserve">PSR-ANN-CBL-33</t>
  </si>
  <si>
    <t xml:space="preserve">Public Safety Repeater Annunciator Cable, 33 feet</t>
  </si>
  <si>
    <t xml:space="preserve">PSR-ANN-CBL-66</t>
  </si>
  <si>
    <t xml:space="preserve">Public Safety Repeater Annunciator Cable, 66 feet</t>
  </si>
  <si>
    <t xml:space="preserve">PSR-ANN-U-CBL-10</t>
  </si>
  <si>
    <t xml:space="preserve">Public Safety Repeater Annunciator Cable, 10 feet, UL 2524</t>
  </si>
  <si>
    <t xml:space="preserve">PSR-ANN-U-CBL-20</t>
  </si>
  <si>
    <t xml:space="preserve">Public Safety Repeater Annunciator Cable, 20 feet, UL 2524</t>
  </si>
  <si>
    <t xml:space="preserve">PSR-ANN-U-CBL-33</t>
  </si>
  <si>
    <t xml:space="preserve">Public Safety Repeater Annunciator Cable, 33 feet, UL 2524</t>
  </si>
  <si>
    <t xml:space="preserve">FiRe-78-RMK</t>
  </si>
  <si>
    <t xml:space="preserve">Repeater Rack Mount for FiRe-78-4 or PSR-78-9533-X</t>
  </si>
  <si>
    <t xml:space="preserve">PSR-VU-RMK</t>
  </si>
  <si>
    <t xml:space="preserve">Repeater Rack Mount for PSR-VU-9537-X or PSR-78-9537-X</t>
  </si>
  <si>
    <t xml:space="preserve">ADX V DAS</t>
  </si>
  <si>
    <t xml:space="preserve">ADXV-H-NMS-AC</t>
  </si>
  <si>
    <t xml:space="preserve">ADX V DAS Head End Chassis + Network Management System + AC Power Supply Unit</t>
  </si>
  <si>
    <t xml:space="preserve">ADXV-H-NMS-DC</t>
  </si>
  <si>
    <t xml:space="preserve">ADX V DAS Head End Chassis + Network Management System + DC Power Supply Unit</t>
  </si>
  <si>
    <t xml:space="preserve">ADXV-H-NMS-SGS1</t>
  </si>
  <si>
    <t xml:space="preserve">ADX V DAS Head End Chassis Safety Guard (Custom)</t>
  </si>
  <si>
    <t xml:space="preserve">ADXV-H-RACK</t>
  </si>
  <si>
    <t xml:space="preserve">ADXV DAS Head End 19" 1U Rack Supporting Up to 2 ODU, CHC-88, or CHC-44M</t>
  </si>
  <si>
    <t xml:space="preserve">ADXV-H-NMS-WMK</t>
  </si>
  <si>
    <t xml:space="preserve">ADX V DAS Head End Chassis Wall Mount Kit</t>
  </si>
  <si>
    <t xml:space="preserve">ADXV-H-ODU-4</t>
  </si>
  <si>
    <t xml:space="preserve">ADX V DAS Head End Optical Donor Unit Module (4 Ports)</t>
  </si>
  <si>
    <t xml:space="preserve">ADXV-H-ODU-4-X</t>
  </si>
  <si>
    <t xml:space="preserve">ADX V DAS Head End Optical Donor Unit Module (4 Ports) Supports C-Band</t>
  </si>
  <si>
    <t xml:space="preserve">ADXV-H-ODU-1</t>
  </si>
  <si>
    <t xml:space="preserve">ADX V DAS Head End Optical Donor Unit Module (1 Port)</t>
  </si>
  <si>
    <t xml:space="preserve">ADXV-H-POI-6</t>
  </si>
  <si>
    <t xml:space="preserve">ADX V DAS Head End Point of Interface Module 600 MHz (0-48dBm)</t>
  </si>
  <si>
    <t xml:space="preserve">ADXV-H-POI-7L</t>
  </si>
  <si>
    <t xml:space="preserve">ADX V DAS Head End Point Of Interface Module 700MHz Lower A/B/C (0-48dBm)</t>
  </si>
  <si>
    <t xml:space="preserve">ADXV-H-POI-7U</t>
  </si>
  <si>
    <t xml:space="preserve">ADX V DAS Head End Point Of Interface Module 700MHz Upper C + Band 14 (0-48dBm)</t>
  </si>
  <si>
    <t xml:space="preserve">ADXV-H-POI-7APT</t>
  </si>
  <si>
    <t xml:space="preserve">ADX V DAS Head End Point Of Interface Module 700MHz APT (0-48dBm)</t>
  </si>
  <si>
    <t xml:space="preserve">ADXV-H-POI-S8C</t>
  </si>
  <si>
    <t xml:space="preserve">ADX V DAS Head End Point Of Interface Module SMR800MHz (Commercial) + Cellular (0-48dBm)</t>
  </si>
  <si>
    <t xml:space="preserve">ADXV-H-POI-P</t>
  </si>
  <si>
    <t xml:space="preserve">ADX V DAS Head End Point Of Interface Module PCS (0-48dBm)</t>
  </si>
  <si>
    <t xml:space="preserve">ADXV-H-POI-A</t>
  </si>
  <si>
    <t xml:space="preserve">ADX V DAS Head End Point Of Interface Module AWS-1 + AWS-3 (0-48dBm)</t>
  </si>
  <si>
    <t xml:space="preserve">ADXV-H-POI-W</t>
  </si>
  <si>
    <t xml:space="preserve">ADX V DAS Head End Point Of Interface Module WCS (0-48dBm)</t>
  </si>
  <si>
    <t xml:space="preserve">ADXV-H-POI-BTF</t>
  </si>
  <si>
    <t xml:space="preserve">ADX V DAS Head End Point Of Interface Module BRS (TD-LTE / 5G NR) (0-48dBm)</t>
  </si>
  <si>
    <t xml:space="preserve">ADXV-H-POI-N77L</t>
  </si>
  <si>
    <t xml:space="preserve">ADX V DAS Head End Point Of Interface Module C-Band (3450-3550 MHz) (0-48dBm)</t>
  </si>
  <si>
    <t xml:space="preserve">ADXV-H-POI-N77H</t>
  </si>
  <si>
    <t xml:space="preserve">ADX V DAS Head End Point Of Interface Module C-Band (3700-3980 MHz) (0-48dBm)</t>
  </si>
  <si>
    <t xml:space="preserve">ADXV-H-POIL-B</t>
  </si>
  <si>
    <t xml:space="preserve">ADX V DAS Head End Point of Interface Module BRS (FDD-LTE) (0-25dBm)</t>
  </si>
  <si>
    <t xml:space="preserve">ADXV-H-POIL-78P</t>
  </si>
  <si>
    <t xml:space="preserve">ADX V DAS Head End 700MHz/800MHz Dual Band Point of Interface (Public Safety)</t>
  </si>
  <si>
    <t xml:space="preserve">ADXV-H-POIL-S8</t>
  </si>
  <si>
    <t xml:space="preserve">ADX V DAS Head End Point Of Interface Module 800MHz</t>
  </si>
  <si>
    <t xml:space="preserve">ADXV-H-POIL-9P</t>
  </si>
  <si>
    <t xml:space="preserve">ADX V DAS Head End Point Of Interface Module 900MHz (including Paging) </t>
  </si>
  <si>
    <t xml:space="preserve">ADXV-H-POIL-VU</t>
  </si>
  <si>
    <t xml:space="preserve">ADX V DAS Head End VHF/UHF Dual Band Point of Interface</t>
  </si>
  <si>
    <t xml:space="preserve">ADXV-H-CHC-88-DL</t>
  </si>
  <si>
    <t xml:space="preserve">ADX V DAS Head End Channel Combiner Module for Downlink (8 Inputs + 8 Outputs)</t>
  </si>
  <si>
    <t xml:space="preserve">ADXV-H-CHC-88-UL</t>
  </si>
  <si>
    <t xml:space="preserve">ADX V DAS Head End Channel Combiner Module for Uplink (8 Inputs + 8 Outputs)</t>
  </si>
  <si>
    <t xml:space="preserve">ADXV-H-CHC-88-DL-X</t>
  </si>
  <si>
    <t xml:space="preserve">ADX V DAS Head End Channel Combiner Module for DL (8 Inputs + 8 Outputs) Supports C-Band</t>
  </si>
  <si>
    <t xml:space="preserve">ADXV-H-CHC-88-UL-X</t>
  </si>
  <si>
    <t xml:space="preserve">ADX V DAS Head End Channel Combiner Module for UL (8 Inputs + 8 Outputs) Supports C-Band</t>
  </si>
  <si>
    <t xml:space="preserve">ADXV-H-CHC-168-DL</t>
  </si>
  <si>
    <t xml:space="preserve">ADX V DAS Head End Channel Combiner Module for Downlink (16 Inputs + 8 Outputs)</t>
  </si>
  <si>
    <t xml:space="preserve">ADXV-H-CHC-168-UL</t>
  </si>
  <si>
    <t xml:space="preserve">ADX V DAS Head End Channel Combiner Module for Uplink (16 Inputs + 8 Outputs)</t>
  </si>
  <si>
    <t xml:space="preserve">ADXV-H-CHC-168-DL-X</t>
  </si>
  <si>
    <t xml:space="preserve">ADX V DAS Head End Channel Combiner Module for DL (16 Inputs + 8 Outputs) Supports C-Band</t>
  </si>
  <si>
    <t xml:space="preserve">ADXV-H-CHC-168-UL-X</t>
  </si>
  <si>
    <t xml:space="preserve">ADX V DAS Head End Channel Combiner Module for UL (16 Inputs + 8 Outputs) Supports C-Band</t>
  </si>
  <si>
    <t xml:space="preserve">Remote Module</t>
  </si>
  <si>
    <t xml:space="preserve">ADXV-R-CHA</t>
  </si>
  <si>
    <t xml:space="preserve">ADX V DAS Remote Unit Chassis (supports 7 RU Modules) (rack or wall mountable)</t>
  </si>
  <si>
    <t xml:space="preserve">ADXV-R-CHA-SG</t>
  </si>
  <si>
    <t xml:space="preserve">ADX V DAS Remote Unit Chassis Safety Guard (Custom)</t>
  </si>
  <si>
    <t xml:space="preserve">ADXV-R-CHA-SGS1</t>
  </si>
  <si>
    <t xml:space="preserve">ADXV-R-CHA-3</t>
  </si>
  <si>
    <t xml:space="preserve">ADX V DAS Remote Unit Chassis (supports 3 RU Modules) (rack or wall mountable)</t>
  </si>
  <si>
    <t xml:space="preserve">ADXV-R-RACK</t>
  </si>
  <si>
    <t xml:space="preserve">ADX V DAS Mid Power Remote Unit Expansion Rack</t>
  </si>
  <si>
    <t xml:space="preserve">ADXV-R-PSU-AC</t>
  </si>
  <si>
    <t xml:space="preserve">ADX V DAS Remote Unit AC Power Supply Unit Module</t>
  </si>
  <si>
    <t xml:space="preserve">ADXV-R-PSU-DC</t>
  </si>
  <si>
    <t xml:space="preserve">ADX V DAS Remote Unit DC Power Supply Unit Module</t>
  </si>
  <si>
    <t xml:space="preserve">ADXV-R-CBL-12S</t>
  </si>
  <si>
    <t xml:space="preserve">ADX V DAS Remote Unit 1:2 Power Supply Cable</t>
  </si>
  <si>
    <t xml:space="preserve">ADXV-R-ORU</t>
  </si>
  <si>
    <t xml:space="preserve">ADX V DAS Remote Unit Optical Remote Unit Module</t>
  </si>
  <si>
    <t xml:space="preserve">ADXV-R-ORU-X</t>
  </si>
  <si>
    <t xml:space="preserve">ADX V DAS Remote Unit Optical Remote Unit Module (Supports C-Band)</t>
  </si>
  <si>
    <t xml:space="preserve">ADXV-R-336</t>
  </si>
  <si>
    <t xml:space="preserve">ADX V DAS Remote Unit 600 MHz 33dBm Amplifier Module</t>
  </si>
  <si>
    <t xml:space="preserve">ADXV-R-337FN</t>
  </si>
  <si>
    <t xml:space="preserve">ADX V DAS Remote Unit 700MHz Lower A/B/C + Upper C + Band 14 33dBm Amplifier Module</t>
  </si>
  <si>
    <t xml:space="preserve">ADXV-R-337APT</t>
  </si>
  <si>
    <t xml:space="preserve">ADX V DAS Remote Unit 700MHz APT 33dBm Amplifier Module</t>
  </si>
  <si>
    <t xml:space="preserve">ADXV-R-337F</t>
  </si>
  <si>
    <t xml:space="preserve">ADX V DAS Remote Unit 700MHz Lower A/B/C + Upper C 33dBm Amplifier Module</t>
  </si>
  <si>
    <t xml:space="preserve">ADXV-R-33S8</t>
  </si>
  <si>
    <t xml:space="preserve">ADX V DAS Remote Unit SMR800MHz  Cellular 33dBm Amplifier Module</t>
  </si>
  <si>
    <t xml:space="preserve">ADXV-R-33S8C</t>
  </si>
  <si>
    <t xml:space="preserve">ADX V DAS Remote Unit SMR800MHz (Commercial) + Cellular 33dBm Amplifier Module</t>
  </si>
  <si>
    <t xml:space="preserve">ADXV-R-339P</t>
  </si>
  <si>
    <t xml:space="preserve">ADX V DAS Remote Unit 900MHz (including Paging) 33dBm Amplifier Module</t>
  </si>
  <si>
    <t xml:space="preserve">ADXV-R-37P</t>
  </si>
  <si>
    <t xml:space="preserve">ADX V DAS Remote Unit PCS 37dBm Amplifier Module</t>
  </si>
  <si>
    <t xml:space="preserve">ADXV-R-37A</t>
  </si>
  <si>
    <t xml:space="preserve">ADX V DAS Remote Unit AWS-1 + AWS-3 37dBm Amplifier Module</t>
  </si>
  <si>
    <t xml:space="preserve">ADXV-R-37W</t>
  </si>
  <si>
    <t xml:space="preserve">ADX V DAS Remote Unit WCS 37dBm Amplifier Module</t>
  </si>
  <si>
    <t xml:space="preserve">ADXV-R-33BTF</t>
  </si>
  <si>
    <t xml:space="preserve">ADX V DAS Remote Unit BRS TDD 33dBm Amplifier Module, 194 MHz Bandwidth Support</t>
  </si>
  <si>
    <t xml:space="preserve">ADXV-R-37B</t>
  </si>
  <si>
    <t xml:space="preserve">ADX V DAS Remote Unit BRS FDD 37dBm Amplifier Module</t>
  </si>
  <si>
    <t xml:space="preserve">ADXV-R-37N77L</t>
  </si>
  <si>
    <t xml:space="preserve">ADX V DAS Remote Unit 5W C-Band Amplifier Module (3450-3550 MHz)</t>
  </si>
  <si>
    <t xml:space="preserve">ADXV-R-37N77H</t>
  </si>
  <si>
    <t xml:space="preserve">ADX V DAS Remote Unit 5W C-Band Amplifier Module (3700-3980 MHz)</t>
  </si>
  <si>
    <t xml:space="preserve">ADXV-R-FAN-DC</t>
  </si>
  <si>
    <t xml:space="preserve">Fan for Remote Unit Chassis</t>
  </si>
  <si>
    <t xml:space="preserve">ADX V DAS Universal Channel Combiner (700MHz, SMR800MHz + Cellular, PCS, AWS, WCS, BRS)</t>
  </si>
  <si>
    <t xml:space="preserve">ADXV-R-CHC-X2</t>
  </si>
  <si>
    <t xml:space="preserve">ADX V DAS Universal Channel Combiner (600MHz, 700MHz, S8C, PCS, AWS, WCS, BRS, C-Band)</t>
  </si>
  <si>
    <t xml:space="preserve">ADXV-HPR-CHC-U</t>
  </si>
  <si>
    <t xml:space="preserve">ADX V DAS HPR Universal Channel Combiner (700MHz, S8C, PCS, AWS, WCS, BRS)</t>
  </si>
  <si>
    <t xml:space="preserve">ADXV-HPR-CHC-X</t>
  </si>
  <si>
    <t xml:space="preserve">ADX V DAS HPR Universal Channel Combiner (600 MHz, 700MHz, S8C, PCS, AWS, WCS, BRS, CBRS)</t>
  </si>
  <si>
    <t xml:space="preserve">ADXV-HPR-CHC-U-LH</t>
  </si>
  <si>
    <t xml:space="preserve">ADX V DAS HPR Universal Channel Combiner (700MHz, S8C, PCS, AWS, WCS, BRS, Low+High Ports)</t>
  </si>
  <si>
    <t xml:space="preserve">ADXV-HPR-CHA</t>
  </si>
  <si>
    <t xml:space="preserve">ADX V DAS High Power Remote Chassis (supports 6 HPR Modules) (rack or wall mountable)</t>
  </si>
  <si>
    <t xml:space="preserve">ADXV-HPR-CHA-SG</t>
  </si>
  <si>
    <t xml:space="preserve">ADX V DAS High Power Remote Chassis Safety Guard</t>
  </si>
  <si>
    <t xml:space="preserve">ADXV-HPR-CHA-SGS1</t>
  </si>
  <si>
    <t xml:space="preserve">ADX V DAS High Power Remote Chassis Safety Guard (Custom)</t>
  </si>
  <si>
    <t xml:space="preserve">ADXV-HPR-RACK</t>
  </si>
  <si>
    <t xml:space="preserve">ADX V DAS High Power Remote Unit Expansion Rack</t>
  </si>
  <si>
    <t xml:space="preserve">ADXV-HPR-PMK</t>
  </si>
  <si>
    <t xml:space="preserve">ADX V DAS High Power Remote Pole Mount Kit (supports 8 HPR Modules)</t>
  </si>
  <si>
    <t xml:space="preserve">ADXV-HPR-PSU-AC</t>
  </si>
  <si>
    <t xml:space="preserve">ADX V DAS High Power Remote AC Power Supply Unit Module</t>
  </si>
  <si>
    <t xml:space="preserve">ADXV-HPR-PSU-AC-50</t>
  </si>
  <si>
    <t xml:space="preserve">ADX V DAS High Power Remote AC Power Supply Unit Module (50V Output for C-Band Modules)</t>
  </si>
  <si>
    <t xml:space="preserve">ADXV-HPR-PSU-DC</t>
  </si>
  <si>
    <t xml:space="preserve">ADX V DAS High Power Remote DC Power Supply Unit Module</t>
  </si>
  <si>
    <t xml:space="preserve">ADXV-HPR-PSU-DC-50</t>
  </si>
  <si>
    <t xml:space="preserve">ADX V DAS High Power Remote DC Power Supply Unit Module (50V Output for C-Band Modules)</t>
  </si>
  <si>
    <t xml:space="preserve">ADXV-HPR-CBL-13S</t>
  </si>
  <si>
    <t xml:space="preserve">ADX V DAS High Power Remote 1:3 High Power Remote Power Supply SISO Cable</t>
  </si>
  <si>
    <t xml:space="preserve">ADXV-HPR-ORU</t>
  </si>
  <si>
    <t xml:space="preserve">ADX V DAS High Power Remote Optical Remote Unit Module</t>
  </si>
  <si>
    <t xml:space="preserve">ADXV-HPR-ORU-X</t>
  </si>
  <si>
    <t xml:space="preserve">ADX V DAS High Power Remote Optical Remote Unit Module (Supports C-Band)</t>
  </si>
  <si>
    <t xml:space="preserve">ADXV-HPR-436</t>
  </si>
  <si>
    <t xml:space="preserve">ADX V DAS High Power Remote 600 MHz 43dBm Amplifier Module</t>
  </si>
  <si>
    <t xml:space="preserve">ADXV-HPR-437FN</t>
  </si>
  <si>
    <t xml:space="preserve">ADX V DAS High Power Remote 700MHz Lower ABC + Upper C + Band 14 43dBm Amplifier Module</t>
  </si>
  <si>
    <t xml:space="preserve">ADXV-HPR-437F</t>
  </si>
  <si>
    <t xml:space="preserve">ADX V DAS High Power Remote 700MHz Lower A/B/C + Upper C 43dBm Amplifier Module</t>
  </si>
  <si>
    <t xml:space="preserve">ADXV-HPR-43S8C</t>
  </si>
  <si>
    <t xml:space="preserve">ADX V DAS High Power Remote SMR800MHz (Commercial) + Cellular 43dBm Amplifier Module</t>
  </si>
  <si>
    <t xml:space="preserve">ADXV-HPR-46P</t>
  </si>
  <si>
    <t xml:space="preserve">ADX V DAS High Power Remote PCS 46dBm Amplifier Module</t>
  </si>
  <si>
    <t xml:space="preserve">ADXV-HPR-46A</t>
  </si>
  <si>
    <t xml:space="preserve">ADX V DAS High Power Remote AWS-1 + AWS-3 46dBm Amplifier Module</t>
  </si>
  <si>
    <t xml:space="preserve">ADXV-HPR-45W</t>
  </si>
  <si>
    <t xml:space="preserve">ADX V DAS High Power Remote WCS 45dBm Amplifier Module</t>
  </si>
  <si>
    <t xml:space="preserve">ADXV-HPR-43BTF</t>
  </si>
  <si>
    <t xml:space="preserve">ADX V DAS Remote Unit BRS TDD 43dBm Amplifier Module, 194 MHz Bandwidth Support</t>
  </si>
  <si>
    <t xml:space="preserve">ADXV-HPR-46N77L</t>
  </si>
  <si>
    <t xml:space="preserve">ADX V DAS High Power Remote C-Band 46dBm Amplifier Module (3450-3550 MHz)</t>
  </si>
  <si>
    <t xml:space="preserve">ADXV-HPR-46N77H</t>
  </si>
  <si>
    <t xml:space="preserve">ADX V DAS High Power Remote C-Band 46dBm Amplifier Module (3700-3980 MHz)</t>
  </si>
  <si>
    <t xml:space="preserve">Coupler</t>
  </si>
  <si>
    <t xml:space="preserve">ADRF-DIPX-N77LH-4310</t>
  </si>
  <si>
    <t xml:space="preserve">High Power C-Band Diplexer (Low: 3450~3550 MHz; High: 3700~3980 MHz) (4.3-10 Female)</t>
  </si>
  <si>
    <t xml:space="preserve">ADXV-R-OEU-8</t>
  </si>
  <si>
    <t xml:space="preserve">ADX V DAS Optical Expansion Unit (supports 8 Remote Units)</t>
  </si>
  <si>
    <t xml:space="preserve">ADXV-R-OEU-8-X</t>
  </si>
  <si>
    <t xml:space="preserve">ADX V DAS Optical Expansion Unit (supports 8 Remote Units) Supports C-Band</t>
  </si>
  <si>
    <t xml:space="preserve">ADXV-R-ADP</t>
  </si>
  <si>
    <t xml:space="preserve">AC/DC Adaptor for Remote Unit</t>
  </si>
  <si>
    <t xml:space="preserve">ADXV-H-AAI</t>
  </si>
  <si>
    <t xml:space="preserve">ADX V DAS Head End Auxiliary Alarm Interface Module (supports 1 HE / 4 RU / 6 Inputs)</t>
  </si>
  <si>
    <t xml:space="preserve">ADXV-R-3378P-N4X</t>
  </si>
  <si>
    <t xml:space="preserve">ADX V DAS Remote Unit 2W 700MHz/800MHz IP66 Remote Module (Public Safety)</t>
  </si>
  <si>
    <t xml:space="preserve">ADXV-R-3378P-U</t>
  </si>
  <si>
    <t xml:space="preserve">2W 700MHz/800MHz IP66 Remote Module (Public Safety) UL2524</t>
  </si>
  <si>
    <t xml:space="preserve">ADXV-R-25VU-N4X</t>
  </si>
  <si>
    <t xml:space="preserve">ADX V DAS Remote Unit 25dBm VHF/UHF IP66 Remote Module</t>
  </si>
  <si>
    <t xml:space="preserve">ADXV-R-N4X-RMK</t>
  </si>
  <si>
    <t xml:space="preserve">ADX V DAS Remote Unit Rack Mount Kit</t>
  </si>
  <si>
    <t xml:space="preserve">ADXV-EF-CHA-N4X</t>
  </si>
  <si>
    <t xml:space="preserve">ADX V DAS IP66 enclosure for up to 2 ADXV External Filters</t>
  </si>
  <si>
    <t xml:space="preserve">ADXV-EF-7F</t>
  </si>
  <si>
    <t xml:space="preserve">ADX V DAS Remote Unit External Filter to Support 700 MHz</t>
  </si>
  <si>
    <t xml:space="preserve">ADXV-EF-S8C</t>
  </si>
  <si>
    <t xml:space="preserve">ADX V DAS Remote Unit External Filter to Support SMR800 MHz (Commercial) + Cellular</t>
  </si>
  <si>
    <t xml:space="preserve">ADXV-BPF-7PS8DL</t>
  </si>
  <si>
    <t xml:space="preserve">ADX V DAS Remote Unit Band Pass Filter to Support 700 &amp; 800 MHz Public Safety</t>
  </si>
  <si>
    <t xml:space="preserve">ADXV-BPF-7PDL</t>
  </si>
  <si>
    <t xml:space="preserve">ADX V DAS Remote Unit Band Pass Filter to Support 700 MHz Public Safety</t>
  </si>
  <si>
    <t xml:space="preserve">ADXV-BPF-S8DL</t>
  </si>
  <si>
    <t xml:space="preserve">ADX V DAS Remote Unit Band Pass Filter to Support 800 MHz Public Safety</t>
  </si>
  <si>
    <t xml:space="preserve">ADXV-MMF-KIT</t>
  </si>
  <si>
    <t xml:space="preserve">ADX(V) Kit for Multi-Mode Fiber</t>
  </si>
  <si>
    <t xml:space="preserve">Fiber Equipment</t>
  </si>
  <si>
    <t xml:space="preserve">FIS</t>
  </si>
  <si>
    <t xml:space="preserve">Fiber Cable</t>
  </si>
  <si>
    <t xml:space="preserve">S09DI06CZNPYAIA2</t>
  </si>
  <si>
    <t xml:space="preserve">Tight-Buffered Fibers - 6 fiber Single-mode - 1310/1550nm</t>
  </si>
  <si>
    <t xml:space="preserve">S09DI12CZNPYAIA2</t>
  </si>
  <si>
    <t xml:space="preserve">Tight-Buffered Fibers - 12 fiber Single-mode - 1310/1550nm</t>
  </si>
  <si>
    <t xml:space="preserve">FOC, Management</t>
  </si>
  <si>
    <t xml:space="preserve">F1RM2RU6X</t>
  </si>
  <si>
    <t xml:space="preserve">2RU Rack Mount Enclosure 6 LGX Plates Solid Front Door Black</t>
  </si>
  <si>
    <t xml:space="preserve">F1SC6IBKAPCUL</t>
  </si>
  <si>
    <t xml:space="preserve">SC 6 Pack Black Loaded with APC Adapters</t>
  </si>
  <si>
    <t xml:space="preserve">SP6SCAPCGR</t>
  </si>
  <si>
    <t xml:space="preserve">6 Fiber 900um SC/APC SM 3m Pigtails w/ Green Boots</t>
  </si>
  <si>
    <t xml:space="preserve">SP12SCAPCGR</t>
  </si>
  <si>
    <t xml:space="preserve">12 Fiber 900um SC/APC SM 3m Pigtails w/ Green Boots</t>
  </si>
  <si>
    <t xml:space="preserve">F1-62DW-3</t>
  </si>
  <si>
    <t xml:space="preserve">Wall Mount (10"h x 7"w x 2"d) with 12 port splice tray [12 splices]</t>
  </si>
  <si>
    <t xml:space="preserve">F1-8701</t>
  </si>
  <si>
    <t xml:space="preserve">SC/APC Duplex SM Mating Sleeve, Green, for 12 Port Splice Box</t>
  </si>
  <si>
    <t xml:space="preserve">Fiber Jumper</t>
  </si>
  <si>
    <t xml:space="preserve">D9YAYAS3FISCU</t>
  </si>
  <si>
    <t xml:space="preserve">Duplex 3mm SM SC-SC APC Ultra Fiber Patch Cable - 3m</t>
  </si>
  <si>
    <t xml:space="preserve">OCC</t>
  </si>
  <si>
    <t xml:space="preserve">DZ006TSLX9YPI8</t>
  </si>
  <si>
    <t xml:space="preserve">DZ Series Plenum Indoor/Outdoor Aluminum Interlocking Armored SMF - 6F</t>
  </si>
  <si>
    <t xml:space="preserve">RTS2U-6APB</t>
  </si>
  <si>
    <t xml:space="preserve">Cabinet, Rack Mount, RTS, 2U, 6 Adapter Plates, Black</t>
  </si>
  <si>
    <t xml:space="preserve">616SCAPC</t>
  </si>
  <si>
    <t xml:space="preserve">Adapter Plate, Assembly, SCAPCX6, SM, 6 Port, OCC </t>
  </si>
  <si>
    <t xml:space="preserve">P8SCAPC06-3M</t>
  </si>
  <si>
    <t xml:space="preserve">Pigtail Assembly, 6F, SC-APC, 3m</t>
  </si>
  <si>
    <t xml:space="preserve">OC012NS</t>
  </si>
  <si>
    <t xml:space="preserve">Assembly, Enclosure, Wall Mount, Fiber</t>
  </si>
  <si>
    <t xml:space="preserve">D8SCAPC-SCAPC-3M</t>
  </si>
  <si>
    <t xml:space="preserve">Duplex 3mm SM SC-SC APC Fiber Patch Cable - 3m</t>
  </si>
  <si>
    <t xml:space="preserve">D8SCAPC-LCUPC-3M</t>
  </si>
  <si>
    <t xml:space="preserve">Duplex 3mm SM SC APC - LC UPC Fiber Patch Cable - 3m</t>
  </si>
  <si>
    <t xml:space="preserve">D8LCUPC-LCUPC-1M</t>
  </si>
  <si>
    <t xml:space="preserve">Duplex 3mm SM LC UPC - LC UPC Fiber Patch Cable - 1m</t>
  </si>
  <si>
    <t xml:space="preserve">Berktek</t>
  </si>
  <si>
    <t xml:space="preserve">PDP006AB0707</t>
  </si>
  <si>
    <t xml:space="preserve">PDP012AB0707</t>
  </si>
  <si>
    <t xml:space="preserve">Leviton</t>
  </si>
  <si>
    <t xml:space="preserve">5R1UM-S03</t>
  </si>
  <si>
    <t xml:space="preserve">1RU Rack Mount Enclosure 3 LGX Plates Solid Front Door Black</t>
  </si>
  <si>
    <t xml:space="preserve">T5PLS-12-F</t>
  </si>
  <si>
    <t xml:space="preserve">12 Port Splice Tray</t>
  </si>
  <si>
    <t xml:space="preserve">T5PLS-24-F</t>
  </si>
  <si>
    <t xml:space="preserve">24 Port Splice Tray</t>
  </si>
  <si>
    <t xml:space="preserve">SPLMT-HKT</t>
  </si>
  <si>
    <t xml:space="preserve">Splice Tray Mounting Hardware</t>
  </si>
  <si>
    <t xml:space="preserve">5F100-6VC</t>
  </si>
  <si>
    <t xml:space="preserve">SC 6 Pack Green Loaded with APC Adapters</t>
  </si>
  <si>
    <t xml:space="preserve">5F100-2VC</t>
  </si>
  <si>
    <t xml:space="preserve">SC 12 Pack Green Loaded with APC Adapters</t>
  </si>
  <si>
    <t xml:space="preserve">APPSC-S03</t>
  </si>
  <si>
    <t xml:space="preserve">Single Fiber 900um SC/APC SM 3m Pigtails w/ Green Boots</t>
  </si>
  <si>
    <t xml:space="preserve">5WMNT-1C</t>
  </si>
  <si>
    <t xml:space="preserve">Wall Mount Splice Tray with 6 port splice tray [6 splices]</t>
  </si>
  <si>
    <t xml:space="preserve">APSSC-S03</t>
  </si>
  <si>
    <t xml:space="preserve">Simplex 3mm SM SC-SC APC Ultra Fiber Patch Cable - 3m</t>
  </si>
  <si>
    <t xml:space="preserve">Passive Components</t>
  </si>
  <si>
    <t xml:space="preserve">ADRF-CBC-700-2600-LPIM</t>
  </si>
  <si>
    <t xml:space="preserve">Crossband Coupler (Low: 698~940 MHz; High: 1710~2600 MHz). N-Type Female Connectors</t>
  </si>
  <si>
    <t xml:space="preserve">ADRF-CBC-700-2600-4310</t>
  </si>
  <si>
    <t xml:space="preserve">Crossband Coupler (Low: 698~940 MHz; High: 1710~2690 MHz).  4.3-10 Female Connectors</t>
  </si>
  <si>
    <t xml:space="preserve">ADRF-CBC-80-2700-S</t>
  </si>
  <si>
    <t xml:space="preserve">Low PIM Cross-Band Coupler (Low 80~2170MHz, High 2400~2700MHz)</t>
  </si>
  <si>
    <t xml:space="preserve">Filter</t>
  </si>
  <si>
    <t xml:space="preserve">ADRF-BSF-14</t>
  </si>
  <si>
    <t xml:space="preserve">ADRF Band-Stop Filter for Band 14</t>
  </si>
  <si>
    <t xml:space="preserve">Splitter</t>
  </si>
  <si>
    <t xml:space="preserve">ADRF-2WS-20W-N-LPIM</t>
  </si>
  <si>
    <t xml:space="preserve">2 Way Divider (690~2700 MHz, 20 W) Low PIM Rated, N-Type</t>
  </si>
  <si>
    <t xml:space="preserve">ADRF-3WS-20W-N-LPIM</t>
  </si>
  <si>
    <t xml:space="preserve">3 Way Divider (690~2700 MHz, 20 W) Low PIM Rated, N-Type</t>
  </si>
  <si>
    <t xml:space="preserve">ADRF-4WS-20W-N-LPIM</t>
  </si>
  <si>
    <t xml:space="preserve">4 Way Divider (690~2700 MHz, 20 W) Low PIM Rated, N-Type</t>
  </si>
  <si>
    <t xml:space="preserve">ADRF-DCPL-6-N-LPIM</t>
  </si>
  <si>
    <t xml:space="preserve">6dB Directional Coupler (690~2700 MHz, 50 W) Low PIM Rated, N-Type</t>
  </si>
  <si>
    <t xml:space="preserve">ADRF-DCPL-10-N-LPIM</t>
  </si>
  <si>
    <t xml:space="preserve">10dB Directional Coupler (690~2700 MHz, 100 W) Low PIM Rated, N-Type</t>
  </si>
  <si>
    <t xml:space="preserve">ADRF-HCPL-3-N-LPIM</t>
  </si>
  <si>
    <t xml:space="preserve">Hybrid Coupler (3 dB, 690~2700 MHz, 100 W) Low PIM Rated, N-Type</t>
  </si>
  <si>
    <t xml:space="preserve">AD-OMNI-SISO-N-X</t>
  </si>
  <si>
    <t xml:space="preserve">Low PIM SISO Omni Server Antenna (617MHz-6000MHz) (N Type)</t>
  </si>
  <si>
    <t xml:space="preserve">ADRF-2WS-4310-X</t>
  </si>
  <si>
    <t xml:space="preserve">2 Way Divider (600~4200 MHz, 200 W) Low PIM Rated, 4.3-10 Female</t>
  </si>
  <si>
    <t xml:space="preserve">ADRF-3WS-4310-X</t>
  </si>
  <si>
    <t xml:space="preserve">3 Way Divider (600~4200 MHz, 200 W) Low PIM Rated, 4.3-10 Female</t>
  </si>
  <si>
    <t xml:space="preserve">ADRF-4WS-4310-X</t>
  </si>
  <si>
    <t xml:space="preserve">4 Way Divider (600~4200 MHz, 200 W) Low PIM Rated, 4.3-10 Female</t>
  </si>
  <si>
    <t xml:space="preserve">ADRF-DCPL-6-4310-X</t>
  </si>
  <si>
    <t xml:space="preserve">6dB Directional Coupler (600~4200 MHz, 200 W) Low PIM Rated, 4.3-10 Female</t>
  </si>
  <si>
    <t xml:space="preserve">ADRF-DCPL-10-4310-X</t>
  </si>
  <si>
    <t xml:space="preserve">10dB Directional Coupler (600~4200 MHz, 200 W) Low PIM Rated, 4.3-10 Female</t>
  </si>
  <si>
    <t xml:space="preserve">ADRF-HCPL-3-4310-X</t>
  </si>
  <si>
    <t xml:space="preserve">Hybrid Coupler (3 dB, 578~2700 MHz, 100 W) Low PIM Rated, 4.3-10 Female</t>
  </si>
  <si>
    <t xml:space="preserve">AD-OMNI-SISO-4310-X</t>
  </si>
  <si>
    <t xml:space="preserve">Low PIM SISO Omni Server Antenna (617MHz-6000MHz) (4.3-10 Type)</t>
  </si>
  <si>
    <t xml:space="preserve">Duplexer</t>
  </si>
  <si>
    <t xml:space="preserve">ADRF-2PLX-700F-4310</t>
  </si>
  <si>
    <t xml:space="preserve">700 MHz Duplexer, 4.3-10 Female Type, Low PIM Rated</t>
  </si>
  <si>
    <t xml:space="preserve">ADRF-2PLX-850-4310</t>
  </si>
  <si>
    <t xml:space="preserve">Cellular Duplexer, 4.3-10 Female Type, Low PIM Rated</t>
  </si>
  <si>
    <t xml:space="preserve">ADRF-2PLX-1900-4310</t>
  </si>
  <si>
    <t xml:space="preserve">PCS Duplexer, 4.3-10 Female Type, Low PIM Rated</t>
  </si>
  <si>
    <t xml:space="preserve">ADRF-2PLX-2100-4310</t>
  </si>
  <si>
    <t xml:space="preserve">AWS Duplexer, 4.3-10 Female Type, Low PIM Rated</t>
  </si>
  <si>
    <t xml:space="preserve">Battery Backup</t>
  </si>
  <si>
    <t xml:space="preserve">ADRF-BBL-U-24</t>
  </si>
  <si>
    <t xml:space="preserve">Type 4 Rated Large BBU (Current Tempest) with 24V for SDR, SDR-ICS, ADXV, PSR-78, UL 2524</t>
  </si>
  <si>
    <t xml:space="preserve">ADRF-BBS-U-24</t>
  </si>
  <si>
    <t xml:space="preserve">Type 4 Rated Small BBU (Small Tempest) with 24V for SDR, SDR-ICS, ADXV, PSR-78, UL 2524</t>
  </si>
  <si>
    <t xml:space="preserve">ADRF-BBX-U-CBL-21P</t>
  </si>
  <si>
    <t xml:space="preserve">BBx Parallel Cable to Add Capacity, used with the ADRF-BBS-U-24 and ADRF-BBL-U-24</t>
  </si>
  <si>
    <t xml:space="preserve">ADRF-BBX-U-CBL-21S</t>
  </si>
  <si>
    <t xml:space="preserve">BBx Series Cable to Increase Voltage, used with the ADRF-BBS-U-24 and ADRF-BBL-U-24</t>
  </si>
  <si>
    <t xml:space="preserve">ADRF-BBL-X-12</t>
  </si>
  <si>
    <t xml:space="preserve">Type 4 Rated Large BBU (Current Tempest) with 12V for ADXV-HE</t>
  </si>
  <si>
    <t xml:space="preserve">ADRF-BBS-X-12</t>
  </si>
  <si>
    <t xml:space="preserve">Type 4 Rated Small BBU (Small Tempest) with 12V for ADXV-HE</t>
  </si>
  <si>
    <t xml:space="preserve">ADXV-H-CBL-BBX-11</t>
  </si>
  <si>
    <t xml:space="preserve">ADXV Battery Backup Cable for the ADRF-BBL-X-12 or ADRF-BBS-X-12</t>
  </si>
  <si>
    <t xml:space="preserve">ADRF-BBL-X-24</t>
  </si>
  <si>
    <t xml:space="preserve">Type 4 Rated Large BBU (Current Tempest) with 24V for SDR, SDR-ICS, ADXV, PSR-78</t>
  </si>
  <si>
    <t xml:space="preserve">ADRF-BBS-X-24</t>
  </si>
  <si>
    <t xml:space="preserve">Type 4 Rated Small BBU (Small Tempest) with 24V for SDR, SDR-ICS, ADXV, PSR-78</t>
  </si>
  <si>
    <t xml:space="preserve">ADRF-BBX-CBL-21P</t>
  </si>
  <si>
    <t xml:space="preserve">BBx Parallel Cable to Add Capacity, used with the ADRF-BBS-X-24 and ADRF-BBL-X-24</t>
  </si>
  <si>
    <t xml:space="preserve">ADRF-BBX-CBL-21S</t>
  </si>
  <si>
    <t xml:space="preserve">BBx Series Cable to Increase Voltage, used with the ADRF-BBS-X-24 and ADRF-BBL-X-24</t>
  </si>
  <si>
    <t xml:space="preserve">ADRF-BBX-CBL-11</t>
  </si>
  <si>
    <t xml:space="preserve">ADXV Battery Backup Cable for (1) BBU to (1) ADRF Active Module</t>
  </si>
  <si>
    <t xml:space="preserve">ADRF-BBX-CBL-12</t>
  </si>
  <si>
    <t xml:space="preserve">ADXV Battery Backup Cable for (1) BBU to (2) ADRF Active Module</t>
  </si>
  <si>
    <t xml:space="preserve">ADRF-BBS-X-WMK</t>
  </si>
  <si>
    <t xml:space="preserve">Battery Backup Unit Wall Mount Kit</t>
  </si>
  <si>
    <t xml:space="preserve">ADRF-BBL-X-WMK</t>
  </si>
  <si>
    <t xml:space="preserve">ADRF-BBU-W-045-2P</t>
  </si>
  <si>
    <t xml:space="preserve">Wall Mount Battery Backup 12V 90Ah, 2 Small Batteries in Parallel</t>
  </si>
  <si>
    <t xml:space="preserve">ADRF-BBU-W-120-2P</t>
  </si>
  <si>
    <t xml:space="preserve">Wall Mount Battery Backup 12V 240Ah, 2 Large Batteries in Parallel</t>
  </si>
  <si>
    <t xml:space="preserve">ADRF-BBU-W-125-2P</t>
  </si>
  <si>
    <t xml:space="preserve">Wall Mount Battery Backup 12V 250Ah, 2 Large Batteries (Lithium) in Parallel</t>
  </si>
  <si>
    <t xml:space="preserve">ADRF-BBU-W-045-2S</t>
  </si>
  <si>
    <t xml:space="preserve">Wall Mount Battery Backup 24V 45Ah, 2 Small Batteries in Series</t>
  </si>
  <si>
    <t xml:space="preserve">ADRF-BBU-W-120-2S</t>
  </si>
  <si>
    <t xml:space="preserve">Wall Mount Battery Backup 24V 120Ah, 2 Large Batteries in Series</t>
  </si>
  <si>
    <t xml:space="preserve">ADRF-BBU-W-125-2S</t>
  </si>
  <si>
    <t xml:space="preserve">Wall Mount Battery Backup 24V 125Ah, 2 Large Batteries (Lithium) in Series</t>
  </si>
  <si>
    <t xml:space="preserve">ADRF-BBU-W-045-4S</t>
  </si>
  <si>
    <t xml:space="preserve">Wall Mount Battery Backup 48V 45Ah, 4 Small Batteries in Series</t>
  </si>
  <si>
    <t xml:space="preserve">Modem</t>
  </si>
  <si>
    <t xml:space="preserve">AD-IX20-0AG4-PKG</t>
  </si>
  <si>
    <t xml:space="preserve">Digi IX20-0AG4 4G LTE router</t>
  </si>
  <si>
    <t xml:space="preserve">Modem Coupling Kit</t>
  </si>
  <si>
    <t xml:space="preserve">ADRF-MOD-CPL-KIT</t>
  </si>
  <si>
    <t xml:space="preserve">Modem Coupling Kit For External Modem.  Includes 10 dB Coupler and 2 Jumpers</t>
  </si>
  <si>
    <t xml:space="preserve">Jumper Cable</t>
  </si>
  <si>
    <t xml:space="preserve">J-SF074-3-BMR-BMR</t>
  </si>
  <si>
    <t xml:space="preserve">3 ft SMB Male (Right Angle) to SMB Male (Right Angle) Low PIM Jumper Cable</t>
  </si>
  <si>
    <t xml:space="preserve">J-SF074-5-BMR-BMR</t>
  </si>
  <si>
    <t xml:space="preserve">5 ft SMB Male (Right Angle) to SMB Male (Right Angle) Low PIM Jumper Cable</t>
  </si>
  <si>
    <t xml:space="preserve">10 ft SMB Male (Right Angle) to SMB Male (Right Angle) Low PIM Jumper Cable</t>
  </si>
  <si>
    <t xml:space="preserve">J-SF074-2-SMR-SMR</t>
  </si>
  <si>
    <t xml:space="preserve">2 ft SMA Male (Right Angle) to SMA Male (Right Angle) Low PIM Jumper Cable</t>
  </si>
  <si>
    <t xml:space="preserve">J-SF141-10-DMS-NFS</t>
  </si>
  <si>
    <t xml:space="preserve">10 ft DIN Male (Straight) to N Female (Straight) Low PIM Jumper Cable</t>
  </si>
  <si>
    <t xml:space="preserve">J-SF141-1H-4MR-4MR</t>
  </si>
  <si>
    <t xml:space="preserve">1.5 ft 4.3-10 Male (Right Angle) to 4.3-10 Male (Right Angle) Low PIM Jumper Cable</t>
  </si>
  <si>
    <t xml:space="preserve">J-SF141-1H-4MR-NMR</t>
  </si>
  <si>
    <t xml:space="preserve">1.5 ft 4.3-10 Male (Right Angle) to N Male (Right Angle) Low PIM Jumper Cable</t>
  </si>
  <si>
    <t xml:space="preserve">J-SF141-1H-NMR-NMR</t>
  </si>
  <si>
    <t xml:space="preserve">1.5 ft N Male (Right Angle) to N Male (Right Angle) Low PIM Jumper Cable</t>
  </si>
  <si>
    <t xml:space="preserve">J-SF141-1H-4MS-NFS</t>
  </si>
  <si>
    <t xml:space="preserve">1.5 ft 4.3-10 Male (Straight) to N Female (Straight) Low PIM Jumper Cable</t>
  </si>
  <si>
    <t xml:space="preserve">J-SF141-3-4MR-4MR</t>
  </si>
  <si>
    <t xml:space="preserve">3 ft 4.3-10 Male (Right Angle) to 4.3-10 Male (Right Angle) Low PIM Jumper Cable</t>
  </si>
  <si>
    <t xml:space="preserve">J-SF141-3-NFS-NFS</t>
  </si>
  <si>
    <t xml:space="preserve">3 ft N Female (Straight) to N Female (Straight) Low PIM Jumper Cable</t>
  </si>
  <si>
    <t xml:space="preserve">J-SF141-3-NMS-NFS</t>
  </si>
  <si>
    <t xml:space="preserve">3 ft N Male (Straight) to N Female (Straight) Low PIM Jumper Cable</t>
  </si>
  <si>
    <t xml:space="preserve">J-SF141-3-NMS-NMS</t>
  </si>
  <si>
    <t xml:space="preserve">3 ft N Male (Straight) to N Male (Straight) Low PIM Jumper Cable</t>
  </si>
  <si>
    <t xml:space="preserve">J-SF141-3-4MS-4MS</t>
  </si>
  <si>
    <t xml:space="preserve">3 ft 4.3-10 Male (Straight) to 4.3-10 Male (Straight) Low PIM Jumper Cable</t>
  </si>
  <si>
    <t xml:space="preserve">J-SF141-3-4MS-SMS</t>
  </si>
  <si>
    <t xml:space="preserve">3 ft 4.3-10 Male (Straight) to SMA Male (Straight) Low PIM Jumper Cable</t>
  </si>
  <si>
    <t xml:space="preserve">J-SF141-6-4MS-NMS</t>
  </si>
  <si>
    <t xml:space="preserve">6 ft 4.3-10 Male (Straight) to N Male (Straight) Low PIM Jumper Cable</t>
  </si>
  <si>
    <t xml:space="preserve">J-SF141-6-DMS-DMS</t>
  </si>
  <si>
    <t xml:space="preserve">6 ft DIN Male (Straight) to DIN Male (Straight) Low PIM Jumper Cable</t>
  </si>
  <si>
    <t xml:space="preserve">J-SF141-6-DMS-NMS</t>
  </si>
  <si>
    <t xml:space="preserve">6 ft DIN Male (Straight) to N Male (Straight) Low PIM Jumper Cable</t>
  </si>
  <si>
    <t xml:space="preserve">J-SF141-6-DMS-4MS</t>
  </si>
  <si>
    <r>
      <rPr>
        <sz val="11"/>
        <color rgb="FF000000"/>
        <rFont val="Calibri"/>
        <family val="2"/>
        <charset val="1"/>
      </rPr>
      <t xml:space="preserve">6 ft DIN Male (Straight) to</t>
    </r>
    <r>
      <rPr>
        <sz val="11"/>
        <color rgb="FF000000"/>
        <rFont val="Calibri"/>
        <family val="2"/>
      </rPr>
      <t xml:space="preserve"> 4.3-10 Male </t>
    </r>
    <r>
      <rPr>
        <sz val="11"/>
        <color rgb="FF000000"/>
        <rFont val="Calibri"/>
        <family val="2"/>
        <charset val="1"/>
      </rPr>
      <t xml:space="preserve"> (Straight) Low PIM Jumper Cable</t>
    </r>
  </si>
  <si>
    <t xml:space="preserve">J-SF141-6-NMS-NMS</t>
  </si>
  <si>
    <t xml:space="preserve">6 ft N Male (Straight) to N Male (Straight) Low PIM Jumper Cable</t>
  </si>
  <si>
    <t xml:space="preserve">J-SF141-6-4MS-4MS</t>
  </si>
  <si>
    <t xml:space="preserve">6 ft 4.3-10 Male (Straight) to 4.3-10 Male (Straight) Low PIM Jumper Cable</t>
  </si>
  <si>
    <t xml:space="preserve">J-SF500-6-DMS-DMS</t>
  </si>
  <si>
    <t xml:space="preserve">6 ft SF500 DIN Male (Straight) to DIN Male (Straight) Low PIM Outdoor Rated Jumper Cable</t>
  </si>
  <si>
    <t xml:space="preserve">Coaxial Cable</t>
  </si>
  <si>
    <t xml:space="preserve">LCF12-50J</t>
  </si>
  <si>
    <t xml:space="preserve">CELLFLEX - 1/2" Low-Loss Foam Coaxial Cable - In-Building (JFN Types)</t>
  </si>
  <si>
    <t xml:space="preserve">ICA12-50JPL</t>
  </si>
  <si>
    <t xml:space="preserve">Plenum Rated Low-Loss Coaxial Cable 1/2" - Wideband, Copper</t>
  </si>
  <si>
    <t xml:space="preserve">ICA12-50JPLLR</t>
  </si>
  <si>
    <t xml:space="preserve">Plenum Rated Low-Loss Coaxial Cable 1/2" - Wideband, Aluminum</t>
  </si>
  <si>
    <t xml:space="preserve">ICA12-50JPLLR-ARMR</t>
  </si>
  <si>
    <t xml:space="preserve">Armored 1/2" Aluminum Plenum Rated Low-loss Air Dielectric Coax</t>
  </si>
  <si>
    <t xml:space="preserve">SG-ICA12-50JPLLR</t>
  </si>
  <si>
    <t xml:space="preserve">1/2" Aluminum Plenum Rated Low-loss Air Dielectric Coax with SmartGuard™ Technology</t>
  </si>
  <si>
    <t xml:space="preserve">LCF78-50JFNL</t>
  </si>
  <si>
    <t xml:space="preserve">Foam-Dielectric Low-Loss Coaxial Cable 7/8" - Wideband, Copper</t>
  </si>
  <si>
    <t xml:space="preserve">Connector</t>
  </si>
  <si>
    <t xml:space="preserve">NM-LCF12-C02-6</t>
  </si>
  <si>
    <r>
      <rPr>
        <sz val="11"/>
        <color rgb="FF000000"/>
        <rFont val="Calibri"/>
        <family val="2"/>
        <charset val="1"/>
      </rPr>
      <t xml:space="preserve">N Male OMNI FIT</t>
    </r>
    <r>
      <rPr>
        <vertAlign val="superscript"/>
        <sz val="9"/>
        <color rgb="FF000000"/>
        <rFont val="Calibri"/>
        <family val="2"/>
        <charset val="1"/>
      </rPr>
      <t xml:space="preserve">TM</t>
    </r>
    <r>
      <rPr>
        <sz val="11"/>
        <color rgb="FF000000"/>
        <rFont val="Calibri"/>
        <family val="2"/>
        <charset val="1"/>
      </rPr>
      <t xml:space="preserve"> Connector for ICA12/LCF12-50 Cable</t>
    </r>
  </si>
  <si>
    <t xml:space="preserve">NF-LCF12-C02-6</t>
  </si>
  <si>
    <r>
      <rPr>
        <sz val="11"/>
        <color rgb="FF000000"/>
        <rFont val="Calibri"/>
        <family val="2"/>
        <charset val="1"/>
      </rPr>
      <t xml:space="preserve">N Female OMNI FIT</t>
    </r>
    <r>
      <rPr>
        <vertAlign val="superscript"/>
        <sz val="9"/>
        <color rgb="FF000000"/>
        <rFont val="Calibri"/>
        <family val="2"/>
        <charset val="1"/>
      </rPr>
      <t xml:space="preserve">TM</t>
    </r>
    <r>
      <rPr>
        <sz val="11"/>
        <color rgb="FF000000"/>
        <rFont val="Calibri"/>
        <family val="2"/>
        <charset val="1"/>
      </rPr>
      <t xml:space="preserve"> Connector for ICA12/LCF12-50 Cable</t>
    </r>
  </si>
  <si>
    <t xml:space="preserve">716M-LCF12-D01</t>
  </si>
  <si>
    <t xml:space="preserve">7/16 DIN, (M), Straight, LCF12-50J, COMPRESSION</t>
  </si>
  <si>
    <t xml:space="preserve">NM-LCF12-D01</t>
  </si>
  <si>
    <t xml:space="preserve">N, (M), Straight, LCF12-50J, O-RING</t>
  </si>
  <si>
    <t xml:space="preserve">NF-LCF12-D01</t>
  </si>
  <si>
    <t xml:space="preserve">N, (F), Straight, LCF12-50J, O-RING</t>
  </si>
  <si>
    <t xml:space="preserve">NM-LCF78-C03</t>
  </si>
  <si>
    <r>
      <rPr>
        <sz val="11"/>
        <color rgb="FF000000"/>
        <rFont val="Calibri"/>
        <family val="2"/>
        <charset val="1"/>
      </rPr>
      <t xml:space="preserve">N Male OMNI FIT</t>
    </r>
    <r>
      <rPr>
        <vertAlign val="superscript"/>
        <sz val="9"/>
        <color rgb="FF000000"/>
        <rFont val="Calibri"/>
        <family val="2"/>
        <charset val="1"/>
      </rPr>
      <t xml:space="preserve">TM</t>
    </r>
    <r>
      <rPr>
        <sz val="11"/>
        <color rgb="FF000000"/>
        <rFont val="Calibri"/>
        <family val="2"/>
        <charset val="1"/>
      </rPr>
      <t xml:space="preserve"> Connector for 7/8" Cable</t>
    </r>
  </si>
  <si>
    <t xml:space="preserve">43M-LCF12-D01</t>
  </si>
  <si>
    <r>
      <rPr>
        <sz val="11"/>
        <color rgb="FF000000"/>
        <rFont val="Calibri"/>
        <family val="2"/>
        <charset val="1"/>
      </rPr>
      <t xml:space="preserve">4.3-10 Male OMNI FIT</t>
    </r>
    <r>
      <rPr>
        <vertAlign val="superscript"/>
        <sz val="9"/>
        <color rgb="FF000000"/>
        <rFont val="Calibri"/>
        <family val="2"/>
        <charset val="1"/>
      </rPr>
      <t xml:space="preserve">TM</t>
    </r>
    <r>
      <rPr>
        <sz val="11"/>
        <color rgb="FF000000"/>
        <rFont val="Calibri"/>
        <family val="2"/>
        <charset val="1"/>
      </rPr>
      <t xml:space="preserve"> Connector for LCF12-50 Cable</t>
    </r>
  </si>
  <si>
    <t xml:space="preserve">43F-LCF12-D01</t>
  </si>
  <si>
    <r>
      <rPr>
        <sz val="11"/>
        <color rgb="FF000000"/>
        <rFont val="Calibri"/>
        <family val="2"/>
        <charset val="1"/>
      </rPr>
      <t xml:space="preserve">4.3-10 Female OMNI FIT</t>
    </r>
    <r>
      <rPr>
        <vertAlign val="superscript"/>
        <sz val="9"/>
        <color rgb="FF000000"/>
        <rFont val="Calibri"/>
        <family val="2"/>
        <charset val="1"/>
      </rPr>
      <t xml:space="preserve">TM</t>
    </r>
    <r>
      <rPr>
        <sz val="11"/>
        <color rgb="FF000000"/>
        <rFont val="Calibri"/>
        <family val="2"/>
        <charset val="1"/>
      </rPr>
      <t xml:space="preserve"> Connector for LCF12-50 Cable</t>
    </r>
  </si>
  <si>
    <t xml:space="preserve">JMA Wireless</t>
  </si>
  <si>
    <t xml:space="preserve">UXP-4MT-12</t>
  </si>
  <si>
    <t xml:space="preserve">4.3-10 Male Connector for 1/2” Annular Cables</t>
  </si>
  <si>
    <t xml:space="preserve">UXP-4F-12</t>
  </si>
  <si>
    <t xml:space="preserve">4.3-10 Female Connector for 1/2” Annular Cables</t>
  </si>
  <si>
    <t xml:space="preserve">UPL-4MT-12</t>
  </si>
  <si>
    <t xml:space="preserve">4.3-10 Male Connector for 1/2” Plenum Cables</t>
  </si>
  <si>
    <t xml:space="preserve">UPL-4F-12</t>
  </si>
  <si>
    <t xml:space="preserve">4.3-10 Female Connector for 1/2” Plenum Cables</t>
  </si>
  <si>
    <t xml:space="preserve">Microlab</t>
  </si>
  <si>
    <t xml:space="preserve">Terminator</t>
  </si>
  <si>
    <t xml:space="preserve">TA-2MN</t>
  </si>
  <si>
    <t xml:space="preserve">Termination (N male, 2 W)            </t>
  </si>
  <si>
    <t xml:space="preserve">TB-5MN</t>
  </si>
  <si>
    <t xml:space="preserve">Termination (N male, 10 W)           </t>
  </si>
  <si>
    <t xml:space="preserve">Matrix Combiner</t>
  </si>
  <si>
    <t xml:space="preserve">CM-80N</t>
  </si>
  <si>
    <t xml:space="preserve">Hybrid Matrix, 3x3, 694 - 2700 MHz, N-type</t>
  </si>
  <si>
    <t xml:space="preserve">CM-88N</t>
  </si>
  <si>
    <t xml:space="preserve">Hybrid Matrix, 4x4, 694 - 2700 MHz, N-type</t>
  </si>
  <si>
    <t xml:space="preserve">CA-14E</t>
  </si>
  <si>
    <t xml:space="preserve">Hybrid Coupler (3 dB, 350~5,925 MHz, 200 W) Low PIM Rated, 4.3-10 Female</t>
  </si>
  <si>
    <t xml:space="preserve">Diplexer</t>
  </si>
  <si>
    <t xml:space="preserve">BK-04N</t>
  </si>
  <si>
    <t xml:space="preserve">Diplexer, 50-220/400-960 MHz, N-F, VHF/UHF, ROHS</t>
  </si>
  <si>
    <t xml:space="preserve">BK-24N</t>
  </si>
  <si>
    <t xml:space="preserve">Diplexer, 80-520/694-2700 MHz, N-F</t>
  </si>
  <si>
    <t xml:space="preserve">CA-93N</t>
  </si>
  <si>
    <t xml:space="preserve">Hybrid Coupler (3 dB, 128~1000 MHz, 100 W) Low PIM Rated, N Female</t>
  </si>
  <si>
    <t xml:space="preserve">D2-41FN</t>
  </si>
  <si>
    <t xml:space="preserve">2 Way Reactive Power Divider, 138-960 MHz, N Type</t>
  </si>
  <si>
    <t xml:space="preserve">D3-41FN</t>
  </si>
  <si>
    <t xml:space="preserve">3 Way Reactive Power Divider, 138-960 MHz, N Type</t>
  </si>
  <si>
    <t xml:space="preserve">D4-41FN</t>
  </si>
  <si>
    <t xml:space="preserve">4 Way Reactive Power Divider, 138-960 MHz, N Type</t>
  </si>
  <si>
    <t xml:space="preserve">Tapper</t>
  </si>
  <si>
    <t xml:space="preserve">DN-31FN</t>
  </si>
  <si>
    <t xml:space="preserve">Tapper, 137-960 MHz 2:1, 3.0dB ROHS</t>
  </si>
  <si>
    <t xml:space="preserve">DN-51FN</t>
  </si>
  <si>
    <t xml:space="preserve">Tapper, 137-960 MHz 4:1, 6.0dB ROHS</t>
  </si>
  <si>
    <t xml:space="preserve">DN-71FN</t>
  </si>
  <si>
    <t xml:space="preserve">Tapper, 137-960 MHz 10:1, 10.0dB ROHS</t>
  </si>
  <si>
    <t xml:space="preserve">BK-263E</t>
  </si>
  <si>
    <t xml:space="preserve">Diplexer 617-2690/3300-5925 MHz, 200W/100W, 4.3-10F</t>
  </si>
  <si>
    <t xml:space="preserve">CA-141E</t>
  </si>
  <si>
    <t xml:space="preserve">Hybrid Coupler 2x2 617-5925MHz 100W -161dBc 4.3-10 IP67</t>
  </si>
  <si>
    <t xml:space="preserve">Pulse</t>
  </si>
  <si>
    <t xml:space="preserve">PSIBVHF</t>
  </si>
  <si>
    <t xml:space="preserve">Omni Antenna VHF, N Female Type</t>
  </si>
  <si>
    <t xml:space="preserve">PSUTWCNF</t>
  </si>
  <si>
    <t xml:space="preserve">Omni Antenna UHF / 698-960 MHz, N Female Type</t>
  </si>
  <si>
    <t xml:space="preserve">PSIBVU78</t>
  </si>
  <si>
    <t xml:space="preserve">Omni Antenna VHF / UHF / 700-960 MHz, N Female Type</t>
  </si>
  <si>
    <t xml:space="preserve">Galtronics</t>
  </si>
  <si>
    <t xml:space="preserve">GI0802-06684-112</t>
  </si>
  <si>
    <t xml:space="preserve">PEAR™ GI0802-06684 MIMO Omni Antenna [617-960 / 1695-2690 MHz] (4310 Female)</t>
  </si>
  <si>
    <t xml:space="preserve">02121261-05490</t>
  </si>
  <si>
    <t xml:space="preserve">PEAR™ S5490i In-Building SISO Directional Antenna [698-960/1695-2700 MHz] (N Female)</t>
  </si>
  <si>
    <t xml:space="preserve">02130261-05490</t>
  </si>
  <si>
    <t xml:space="preserve">PEAR™ S5490i In-Building SISO Directional Antenna [698-960/1695-2700 MHz] (4310 Female)</t>
  </si>
  <si>
    <t xml:space="preserve">GI1002-06685-112</t>
  </si>
  <si>
    <t xml:space="preserve">PEAR™ GI1002 In-Building MIMO Directional Antenna [617-896/1695-2690 MHz] (4310 Female)</t>
  </si>
  <si>
    <t xml:space="preserve">GI1002-07234-112</t>
  </si>
  <si>
    <t xml:space="preserve">Mini 2x2 MIMO Directional Panel Antenna (617-960, 1695-2690 &amp; 3300-4200 MHz) (4310-Female)</t>
  </si>
  <si>
    <t xml:space="preserve">62-29-03</t>
  </si>
  <si>
    <t xml:space="preserve">Swivel Mounting Bracket for PEAR Panel Antennas (M5277i / S5490i / S5591i)</t>
  </si>
  <si>
    <t xml:space="preserve">Hoffman</t>
  </si>
  <si>
    <t xml:space="preserve">Enclosure</t>
  </si>
  <si>
    <t xml:space="preserve">PTHS242430G4A</t>
  </si>
  <si>
    <t xml:space="preserve">NEMA Enclosure for Head End, AC Included</t>
  </si>
  <si>
    <t xml:space="preserve">Category Cable</t>
  </si>
  <si>
    <t xml:space="preserve">UTP Plenum Category 6A Cable</t>
  </si>
  <si>
    <t xml:space="preserve">6AUJK-R*6</t>
  </si>
  <si>
    <t xml:space="preserve">Cat 6A Component-Rated QuickPort Jack Connector</t>
  </si>
  <si>
    <t xml:space="preserve">Cisco</t>
  </si>
  <si>
    <t xml:space="preserve">Ethernet Switch</t>
  </si>
  <si>
    <t xml:space="preserve">SF200-24</t>
  </si>
  <si>
    <t xml:space="preserve">Smart Switch: 24 10/100 Ports, 2 Combo Mini-GBIC Ports</t>
  </si>
  <si>
    <t xml:space="preserve">Optional Components</t>
  </si>
  <si>
    <t xml:space="preserve">Assumptions</t>
  </si>
  <si>
    <t xml:space="preserve">This Bill of Materials is based on information (“Customer Information”) (e.g., rough order of magnitude (ROM) estimate, preliminary design, customer-provided equipment list) provided by the customer (“Customer”) and is intended for budgetary purposes only.  ADRF does not represent or warrant the accuracy of the Customer Information.  The Customer is solely responsible for the accuracy of the Customer Information provided to ADRF.  The Customer agrees to hold ADRF harmless for any inaccurate Customer Information provided to ADRF.</t>
  </si>
  <si>
    <t xml:space="preserve">Unit Power</t>
  </si>
  <si>
    <t xml:space="preserve">Total Power</t>
  </si>
  <si>
    <t xml:space="preserve">Total BTU/hr</t>
  </si>
  <si>
    <t xml:space="preserve">Rack Units</t>
  </si>
  <si>
    <t xml:space="preserve">Total Rack Units</t>
  </si>
  <si>
    <t xml:space="preserve">Dimensions (in)</t>
  </si>
  <si>
    <t xml:space="preserve">Unit Weight (lb)</t>
  </si>
  <si>
    <t xml:space="preserve">Total Weight (lb)</t>
  </si>
  <si>
    <t xml:space="preserve">Signal Source (Commercial)</t>
  </si>
  <si>
    <t xml:space="preserve">n/a</t>
  </si>
  <si>
    <t xml:space="preserve">19 x 14 x 19.1</t>
  </si>
  <si>
    <t xml:space="preserve">4.2 x 11.6 x 18.2</t>
  </si>
  <si>
    <t xml:space="preserve">19 x 2.6 x 9.85</t>
  </si>
  <si>
    <t xml:space="preserve">19 x 1.8 x 8.1</t>
  </si>
  <si>
    <t xml:space="preserve">19 x 1.73 x 10.8</t>
  </si>
  <si>
    <t xml:space="preserve">5.3 x 11.6 x 18.2</t>
  </si>
  <si>
    <t xml:space="preserve">19.0 x 10.50 x 17.0</t>
  </si>
  <si>
    <t xml:space="preserve">13.4 x 31.5 x 13.8</t>
  </si>
  <si>
    <t xml:space="preserve">23.6 x 31.5 x 13.8</t>
  </si>
  <si>
    <t xml:space="preserve">4.18 x 10.34 x 17.73</t>
  </si>
  <si>
    <t xml:space="preserve">5.28 x 10.34 x 17.73</t>
  </si>
  <si>
    <t xml:space="preserve">5.7 x 10.3 x 17.7</t>
  </si>
  <si>
    <t xml:space="preserve">19.0 x 1.7 x 9.7</t>
  </si>
  <si>
    <t xml:space="preserve">Total Signal Source</t>
  </si>
  <si>
    <t xml:space="preserve">Signal Source (Public Safety)</t>
  </si>
  <si>
    <t xml:space="preserve">10.13 x 7.56 x 19.7</t>
  </si>
  <si>
    <t xml:space="preserve">11 x 9 x 21.3</t>
  </si>
  <si>
    <t xml:space="preserve">12 x 11.9 x 21.3</t>
  </si>
  <si>
    <t xml:space="preserve">11 x 9 x 28</t>
  </si>
  <si>
    <t xml:space="preserve">12 x 11.9 x 28</t>
  </si>
  <si>
    <t xml:space="preserve">11 x 10 x 21.2</t>
  </si>
  <si>
    <t xml:space="preserve">9.85 x 8.47 x 5.24</t>
  </si>
  <si>
    <t xml:space="preserve">11 x 12.2 x 21.3</t>
  </si>
  <si>
    <t xml:space="preserve">TBD</t>
  </si>
  <si>
    <t xml:space="preserve">12 x 13 x 21.7</t>
  </si>
  <si>
    <t xml:space="preserve">12 x 13.51 x 28.05</t>
  </si>
  <si>
    <t xml:space="preserve">ADX V DAS Head-end</t>
  </si>
  <si>
    <t xml:space="preserve">19 x 7 x 19.7</t>
  </si>
  <si>
    <t xml:space="preserve">19 x 1.73 x 19</t>
  </si>
  <si>
    <t xml:space="preserve">1.3 x 6.85 x 17</t>
  </si>
  <si>
    <t xml:space="preserve">2.6 x 6.85 x 17</t>
  </si>
  <si>
    <t xml:space="preserve">Total Head End</t>
  </si>
  <si>
    <t xml:space="preserve">ADX V DAS Medium Power Remote (Commercial)</t>
  </si>
  <si>
    <t xml:space="preserve">19 x 7 x 15</t>
  </si>
  <si>
    <t xml:space="preserve">19.2 x 7 x 2.8</t>
  </si>
  <si>
    <t xml:space="preserve">9.22 x 7 x 15</t>
  </si>
  <si>
    <t xml:space="preserve">19 x 2.6 x 13.8</t>
  </si>
  <si>
    <t xml:space="preserve">2.3 x 6.85 x 13.8</t>
  </si>
  <si>
    <t xml:space="preserve">3.3 x 6.85 x 13.8</t>
  </si>
  <si>
    <t xml:space="preserve">4.6 x 6.85 x 13.8</t>
  </si>
  <si>
    <t xml:space="preserve">17.1 x 6.9 x 3.5</t>
  </si>
  <si>
    <t xml:space="preserve">19 x 1.73 x 11.4</t>
  </si>
  <si>
    <t xml:space="preserve">ADX V DAS High Power Remote (Commercial)</t>
  </si>
  <si>
    <t xml:space="preserve">19 x 10.5 x 15</t>
  </si>
  <si>
    <t xml:space="preserve">19 x 3.47 x 13.8</t>
  </si>
  <si>
    <t xml:space="preserve">13.4 x 52.8 x 13.8</t>
  </si>
  <si>
    <t xml:space="preserve">2.36 x 10.3 x 17.8</t>
  </si>
  <si>
    <t xml:space="preserve">2.75 x 10.3 x 17.8</t>
  </si>
  <si>
    <t xml:space="preserve">11 x 9.44 x 2.8</t>
  </si>
  <si>
    <t xml:space="preserve">11.3 x 10.3 x 2.8</t>
  </si>
  <si>
    <t xml:space="preserve">ADX V DAS Optical Expansion Unit</t>
  </si>
  <si>
    <t xml:space="preserve">19 x 3.5 x 13.9</t>
  </si>
  <si>
    <t xml:space="preserve">5.8 x 3 x 1.7</t>
  </si>
  <si>
    <t xml:space="preserve">ADX V DAS Medium Power Remote (Public Safety)</t>
  </si>
  <si>
    <t xml:space="preserve">9.85 x 15 x 6.6</t>
  </si>
  <si>
    <t xml:space="preserve">9.84 x 8.46 x 4.17</t>
  </si>
  <si>
    <t xml:space="preserve">6.69 x 3.94 x 2.17</t>
  </si>
  <si>
    <t xml:space="preserve">6.69 x 3.15 x 2.17</t>
  </si>
  <si>
    <t xml:space="preserve">7 x 5.75 x 2.55</t>
  </si>
  <si>
    <t xml:space="preserve">7 x 2.55 x 2.55</t>
  </si>
  <si>
    <t xml:space="preserve">Total Remote Module</t>
  </si>
</sst>
</file>

<file path=xl/styles.xml><?xml version="1.0" encoding="utf-8"?>
<styleSheet xmlns="http://schemas.openxmlformats.org/spreadsheetml/2006/main">
  <numFmts count="8">
    <numFmt numFmtId="164" formatCode="General"/>
    <numFmt numFmtId="165" formatCode="_(\$* #,##0.00_);_(\$* \(#,##0.00\);_(\$* \-??_);_(@_)"/>
    <numFmt numFmtId="166" formatCode="0.0\W"/>
    <numFmt numFmtId="167" formatCode="0.0"/>
    <numFmt numFmtId="168" formatCode="0.0\U"/>
    <numFmt numFmtId="169" formatCode="General"/>
    <numFmt numFmtId="170" formatCode="0.0&quot; BTU/hr&quot;"/>
    <numFmt numFmtId="171" formatCode="0.0&quot; lb&quot;"/>
  </numFmts>
  <fonts count="14">
    <font>
      <sz val="11"/>
      <color rgb="FF000000"/>
      <name val="Calibri"/>
      <family val="2"/>
      <charset val="1"/>
    </font>
    <font>
      <sz val="10"/>
      <name val="Arial"/>
      <family val="0"/>
    </font>
    <font>
      <sz val="10"/>
      <name val="Arial"/>
      <family val="0"/>
    </font>
    <font>
      <sz val="10"/>
      <name val="Arial"/>
      <family val="0"/>
    </font>
    <font>
      <u val="single"/>
      <sz val="8.25"/>
      <color rgb="FF0000FF"/>
      <name val="Calibri"/>
      <family val="2"/>
      <charset val="1"/>
    </font>
    <font>
      <b val="true"/>
      <sz val="14"/>
      <color rgb="FFFFFFFF"/>
      <name val="Calibri"/>
      <family val="2"/>
      <charset val="1"/>
    </font>
    <font>
      <b val="true"/>
      <sz val="11"/>
      <name val="Calibri"/>
      <family val="2"/>
      <charset val="1"/>
    </font>
    <font>
      <b val="true"/>
      <sz val="12"/>
      <name val="Calibri"/>
      <family val="2"/>
      <charset val="1"/>
    </font>
    <font>
      <sz val="11"/>
      <name val="Calibri"/>
      <family val="2"/>
      <charset val="1"/>
    </font>
    <font>
      <sz val="11"/>
      <color rgb="FF191919"/>
      <name val="Calibri"/>
      <family val="2"/>
      <charset val="1"/>
    </font>
    <font>
      <sz val="11"/>
      <color rgb="FF000000"/>
      <name val="Calibri"/>
      <family val="2"/>
    </font>
    <font>
      <vertAlign val="superscript"/>
      <sz val="9"/>
      <color rgb="FF000000"/>
      <name val="Calibri"/>
      <family val="2"/>
      <charset val="1"/>
    </font>
    <font>
      <b val="true"/>
      <sz val="11"/>
      <color rgb="FF000000"/>
      <name val="Calibri"/>
      <family val="2"/>
      <charset val="1"/>
    </font>
    <font>
      <b val="true"/>
      <sz val="13"/>
      <color rgb="FFFFFFFF"/>
      <name val="Calibri"/>
      <family val="2"/>
      <charset val="1"/>
    </font>
  </fonts>
  <fills count="8">
    <fill>
      <patternFill patternType="none"/>
    </fill>
    <fill>
      <patternFill patternType="gray125"/>
    </fill>
    <fill>
      <patternFill patternType="solid">
        <fgColor rgb="FF000000"/>
        <bgColor rgb="FF191919"/>
      </patternFill>
    </fill>
    <fill>
      <patternFill patternType="solid">
        <fgColor rgb="FFB9CDE5"/>
        <bgColor rgb="FFC0C0C0"/>
      </patternFill>
    </fill>
    <fill>
      <patternFill patternType="solid">
        <fgColor rgb="FFD9D9D9"/>
        <bgColor rgb="FFB9CDE5"/>
      </patternFill>
    </fill>
    <fill>
      <patternFill patternType="solid">
        <fgColor rgb="FF595959"/>
        <bgColor rgb="FF333333"/>
      </patternFill>
    </fill>
    <fill>
      <patternFill patternType="solid">
        <fgColor rgb="FFFFFFFF"/>
        <bgColor rgb="FFF2F2F2"/>
      </patternFill>
    </fill>
    <fill>
      <patternFill patternType="solid">
        <fgColor rgb="FFF2F2F2"/>
        <bgColor rgb="FFFFFF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center" vertical="top" textRotation="0" wrapText="tru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center" vertical="top"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left" vertical="bottom" textRotation="0" wrapText="true" indent="0" shrinkToFit="false"/>
      <protection locked="true" hidden="false"/>
    </xf>
    <xf numFmtId="164" fontId="6" fillId="0" borderId="1" xfId="0" applyFont="true" applyBorder="true" applyAlignment="true" applyProtection="true">
      <alignment horizontal="center" vertical="top" textRotation="0" wrapText="true" indent="0" shrinkToFit="false"/>
      <protection locked="true" hidden="false"/>
    </xf>
    <xf numFmtId="164" fontId="7" fillId="3" borderId="1" xfId="0" applyFont="true" applyBorder="true" applyAlignment="true" applyProtection="true">
      <alignment horizontal="general" vertical="bottom" textRotation="0" wrapText="true" indent="0" shrinkToFit="false"/>
      <protection locked="true" hidden="false"/>
    </xf>
    <xf numFmtId="164" fontId="7" fillId="3" borderId="1" xfId="0" applyFont="true" applyBorder="true" applyAlignment="true" applyProtection="true">
      <alignment horizontal="left" vertical="top" textRotation="0" wrapText="true" indent="0" shrinkToFit="false"/>
      <protection locked="true" hidden="false"/>
    </xf>
    <xf numFmtId="164" fontId="7" fillId="3" borderId="1" xfId="0" applyFont="true" applyBorder="tru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2" fillId="4" borderId="1" xfId="21" applyFont="true" applyBorder="true" applyAlignment="true" applyProtection="true">
      <alignment horizontal="general" vertical="top" textRotation="0" wrapText="false" indent="0" shrinkToFit="false"/>
      <protection locked="true" hidden="false"/>
    </xf>
    <xf numFmtId="164" fontId="12" fillId="4" borderId="1" xfId="0" applyFont="true" applyBorder="true" applyAlignment="true" applyProtection="true">
      <alignment horizontal="general" vertical="top" textRotation="0" wrapText="true" indent="0" shrinkToFit="false"/>
      <protection locked="true" hidden="false"/>
    </xf>
    <xf numFmtId="164" fontId="6" fillId="4" borderId="1" xfId="0" applyFont="true" applyBorder="true" applyAlignment="true" applyProtection="true">
      <alignment horizontal="left" vertical="top" textRotation="0" wrapText="true" indent="0" shrinkToFit="false"/>
      <protection locked="true" hidden="false"/>
    </xf>
    <xf numFmtId="164" fontId="12" fillId="4" borderId="1" xfId="0" applyFont="true" applyBorder="true" applyAlignment="true" applyProtection="true">
      <alignment horizontal="center" vertical="top" textRotation="0" wrapText="true" indent="0" shrinkToFit="false"/>
      <protection locked="true" hidden="false"/>
    </xf>
    <xf numFmtId="164" fontId="13" fillId="5" borderId="2" xfId="0" applyFont="true" applyBorder="true" applyAlignment="true" applyProtection="true">
      <alignment horizontal="general" vertical="bottom" textRotation="0" wrapText="false" indent="0" shrinkToFit="false"/>
      <protection locked="true" hidden="false"/>
    </xf>
    <xf numFmtId="164" fontId="13" fillId="5" borderId="3" xfId="0" applyFont="true" applyBorder="true" applyAlignment="true" applyProtection="true">
      <alignment horizontal="general" vertical="bottom" textRotation="0" wrapText="true" indent="0" shrinkToFit="false"/>
      <protection locked="true" hidden="false"/>
    </xf>
    <xf numFmtId="164" fontId="13" fillId="5" borderId="3" xfId="0" applyFont="true" applyBorder="true" applyAlignment="true" applyProtection="true">
      <alignment horizontal="left" vertical="bottom" textRotation="0" wrapText="true" indent="0" shrinkToFit="false"/>
      <protection locked="true" hidden="false"/>
    </xf>
    <xf numFmtId="164" fontId="13" fillId="5" borderId="3" xfId="0" applyFont="true" applyBorder="true" applyAlignment="true" applyProtection="true">
      <alignment horizontal="center" vertical="top" textRotation="0" wrapText="true" indent="0" shrinkToFit="false"/>
      <protection locked="true" hidden="false"/>
    </xf>
    <xf numFmtId="164" fontId="0" fillId="0" borderId="1" xfId="0" applyFont="true" applyBorder="true" applyAlignment="true" applyProtection="true">
      <alignment horizontal="center"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right" vertical="top" textRotation="0" wrapText="true" indent="0" shrinkToFit="false"/>
      <protection locked="true" hidden="false"/>
    </xf>
    <xf numFmtId="164" fontId="0" fillId="6" borderId="0" xfId="0" applyFont="false" applyBorder="false" applyAlignment="true" applyProtection="true">
      <alignment horizontal="left" vertical="bottom" textRotation="0" wrapText="false" indent="0" shrinkToFit="false"/>
      <protection locked="true" hidden="false"/>
    </xf>
    <xf numFmtId="164" fontId="0" fillId="6" borderId="0" xfId="0" applyFont="false" applyBorder="false" applyAlignment="true" applyProtection="true">
      <alignment horizontal="center" vertical="center"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6" fontId="6"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7" fontId="6" fillId="0" borderId="1" xfId="0" applyFont="true" applyBorder="true" applyAlignment="true" applyProtection="true">
      <alignment horizontal="center" vertical="center" textRotation="0" wrapText="true" indent="0" shrinkToFit="false"/>
      <protection locked="true" hidden="false"/>
    </xf>
    <xf numFmtId="168" fontId="6" fillId="0"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9" fontId="7" fillId="3" borderId="1" xfId="0" applyFont="true" applyBorder="true" applyAlignment="true" applyProtection="true">
      <alignment horizontal="center" vertical="center"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true" hidden="false"/>
    </xf>
    <xf numFmtId="166" fontId="8" fillId="3" borderId="1" xfId="0" applyFont="true" applyBorder="true" applyAlignment="true" applyProtection="true">
      <alignment horizontal="center" vertical="center" textRotation="0" wrapText="false" indent="0" shrinkToFit="false"/>
      <protection locked="true" hidden="false"/>
    </xf>
    <xf numFmtId="167" fontId="8" fillId="3" borderId="1" xfId="0" applyFont="true" applyBorder="true" applyAlignment="true" applyProtection="true">
      <alignment horizontal="center" vertical="center" textRotation="0" wrapText="false" indent="0" shrinkToFit="false"/>
      <protection locked="true" hidden="false"/>
    </xf>
    <xf numFmtId="168" fontId="8" fillId="3" borderId="1" xfId="0"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true" applyProtection="true">
      <alignment horizontal="left" vertical="top" textRotation="0" wrapText="true" indent="0" shrinkToFit="false"/>
      <protection locked="true" hidden="false"/>
    </xf>
    <xf numFmtId="169" fontId="0" fillId="0" borderId="1" xfId="0" applyFont="false" applyBorder="true" applyAlignment="true" applyProtection="true">
      <alignment horizontal="center" vertical="center" textRotation="0" wrapText="true" indent="0" shrinkToFit="false"/>
      <protection locked="true" hidden="false"/>
    </xf>
    <xf numFmtId="166" fontId="8" fillId="0" borderId="1" xfId="0" applyFont="true" applyBorder="true" applyAlignment="true" applyProtection="true">
      <alignment horizontal="center" vertical="center" textRotation="0" wrapText="false" indent="0" shrinkToFit="false"/>
      <protection locked="true" hidden="false"/>
    </xf>
    <xf numFmtId="166" fontId="8" fillId="7" borderId="1" xfId="0" applyFont="true" applyBorder="true" applyAlignment="true" applyProtection="true">
      <alignment horizontal="center" vertical="center" textRotation="0" wrapText="false" indent="0" shrinkToFit="false"/>
      <protection locked="true" hidden="false"/>
    </xf>
    <xf numFmtId="167" fontId="8" fillId="7" borderId="1" xfId="0" applyFont="true" applyBorder="true" applyAlignment="true" applyProtection="true">
      <alignment horizontal="center" vertical="center" textRotation="0" wrapText="false" indent="0" shrinkToFit="false"/>
      <protection locked="true" hidden="false"/>
    </xf>
    <xf numFmtId="168" fontId="8" fillId="0" borderId="1" xfId="0" applyFont="true" applyBorder="true" applyAlignment="true" applyProtection="true">
      <alignment horizontal="center" vertical="center" textRotation="0" wrapText="false" indent="0" shrinkToFit="false"/>
      <protection locked="true" hidden="false"/>
    </xf>
    <xf numFmtId="168" fontId="8" fillId="7" borderId="1" xfId="0" applyFont="true" applyBorder="true" applyAlignment="true" applyProtection="true">
      <alignment horizontal="center" vertical="center" textRotation="0" wrapText="false" indent="0" shrinkToFit="false"/>
      <protection locked="true" hidden="false"/>
    </xf>
    <xf numFmtId="167" fontId="8" fillId="0" borderId="1" xfId="0" applyFont="true" applyBorder="true" applyAlignment="true" applyProtection="true">
      <alignment horizontal="center" vertical="center" textRotation="0" wrapText="false" indent="0" shrinkToFit="false"/>
      <protection locked="true" hidden="false"/>
    </xf>
    <xf numFmtId="164" fontId="12" fillId="4" borderId="1" xfId="0" applyFont="true" applyBorder="true" applyAlignment="true" applyProtection="true">
      <alignment horizontal="left" vertical="top" textRotation="0" wrapText="false" indent="0" shrinkToFit="false"/>
      <protection locked="true" hidden="false"/>
    </xf>
    <xf numFmtId="164" fontId="6" fillId="4" borderId="1" xfId="0" applyFont="true" applyBorder="true" applyAlignment="true" applyProtection="true">
      <alignment horizontal="left" vertical="top" textRotation="0" wrapText="false" indent="0" shrinkToFit="false"/>
      <protection locked="true" hidden="false"/>
    </xf>
    <xf numFmtId="169" fontId="12" fillId="4" borderId="1" xfId="0" applyFont="true" applyBorder="true" applyAlignment="true" applyProtection="true">
      <alignment horizontal="center" vertical="center" textRotation="0" wrapText="false" indent="0" shrinkToFit="false"/>
      <protection locked="true" hidden="false"/>
    </xf>
    <xf numFmtId="166" fontId="12" fillId="4" borderId="1" xfId="0" applyFont="true" applyBorder="true" applyAlignment="true" applyProtection="true">
      <alignment horizontal="center" vertical="center" textRotation="0" wrapText="false" indent="0" shrinkToFit="false"/>
      <protection locked="true" hidden="false"/>
    </xf>
    <xf numFmtId="170" fontId="12" fillId="4" borderId="1" xfId="0" applyFont="true" applyBorder="true" applyAlignment="true" applyProtection="true">
      <alignment horizontal="center" vertical="center" textRotation="0" wrapText="false" indent="0" shrinkToFit="false"/>
      <protection locked="true" hidden="false"/>
    </xf>
    <xf numFmtId="168" fontId="12" fillId="4" borderId="1" xfId="0" applyFont="true" applyBorder="true" applyAlignment="true" applyProtection="true">
      <alignment horizontal="center" vertical="center" textRotation="0" wrapText="false" indent="0" shrinkToFit="false"/>
      <protection locked="true" hidden="false"/>
    </xf>
    <xf numFmtId="168" fontId="6" fillId="4" borderId="1" xfId="0" applyFont="true" applyBorder="true" applyAlignment="true" applyProtection="true">
      <alignment horizontal="center" vertical="center" textRotation="0" wrapText="false" indent="0" shrinkToFit="false"/>
      <protection locked="true" hidden="false"/>
    </xf>
    <xf numFmtId="167" fontId="6" fillId="4" borderId="1" xfId="0" applyFont="true" applyBorder="true" applyAlignment="true" applyProtection="true">
      <alignment horizontal="center" vertical="center" textRotation="0" wrapText="false" indent="0" shrinkToFit="false"/>
      <protection locked="true" hidden="false"/>
    </xf>
    <xf numFmtId="171" fontId="12" fillId="4" borderId="1" xfId="0" applyFont="true" applyBorder="true" applyAlignment="true" applyProtection="true">
      <alignment horizontal="center" vertical="center" textRotation="0" wrapText="false" indent="0" shrinkToFit="false"/>
      <protection locked="true" hidden="false"/>
    </xf>
    <xf numFmtId="164" fontId="12" fillId="6" borderId="0" xfId="0" applyFont="true" applyBorder="false" applyAlignment="true" applyProtection="true">
      <alignment horizontal="left" vertical="top" textRotation="0" wrapText="false" indent="0" shrinkToFit="false"/>
      <protection locked="true" hidden="false"/>
    </xf>
    <xf numFmtId="164" fontId="6" fillId="6" borderId="0" xfId="0" applyFont="true" applyBorder="false" applyAlignment="true" applyProtection="true">
      <alignment horizontal="left" vertical="top" textRotation="0" wrapText="false" indent="0" shrinkToFit="false"/>
      <protection locked="true" hidden="false"/>
    </xf>
    <xf numFmtId="169" fontId="6" fillId="6" borderId="0" xfId="0" applyFont="true" applyBorder="false" applyAlignment="true" applyProtection="true">
      <alignment horizontal="center" vertical="top" textRotation="0" wrapText="false" indent="0" shrinkToFit="false"/>
      <protection locked="true" hidden="false"/>
    </xf>
    <xf numFmtId="166" fontId="12" fillId="6" borderId="0" xfId="0" applyFont="true" applyBorder="false" applyAlignment="true" applyProtection="true">
      <alignment horizontal="center" vertical="center" textRotation="0" wrapText="false" indent="0" shrinkToFit="false"/>
      <protection locked="true" hidden="false"/>
    </xf>
    <xf numFmtId="167" fontId="12" fillId="6" borderId="0" xfId="0" applyFont="true" applyBorder="false" applyAlignment="true" applyProtection="true">
      <alignment horizontal="center" vertical="center" textRotation="0" wrapText="false" indent="0" shrinkToFit="false"/>
      <protection locked="true" hidden="false"/>
    </xf>
    <xf numFmtId="168" fontId="12" fillId="6" borderId="0" xfId="0" applyFont="true" applyBorder="false" applyAlignment="true" applyProtection="true">
      <alignment horizontal="center" vertical="center" textRotation="0" wrapText="false" indent="0" shrinkToFit="false"/>
      <protection locked="true" hidden="false"/>
    </xf>
    <xf numFmtId="168" fontId="8" fillId="6" borderId="0" xfId="0" applyFont="true" applyBorder="false" applyAlignment="true" applyProtection="true">
      <alignment horizontal="center" vertical="center" textRotation="0" wrapText="false" indent="0" shrinkToFit="false"/>
      <protection locked="true" hidden="false"/>
    </xf>
    <xf numFmtId="167" fontId="8" fillId="6" borderId="0" xfId="0" applyFont="true" applyBorder="false" applyAlignment="true" applyProtection="tru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10;shell=progma" xfId="20"/>
    <cellStyle name="&#10;shell=progma 2" xfId="21"/>
    <cellStyle name="Hyperlink 2" xfId="22"/>
  </cellStyles>
  <dxfs count="438">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patternType="solid">
          <fgColor rgb="FFB9CDE5"/>
        </patternFill>
      </fill>
    </dxf>
    <dxf>
      <fill>
        <patternFill patternType="solid">
          <fgColor rgb="FFD9D9D9"/>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191919"/>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30600</xdr:colOff>
      <xdr:row>0</xdr:row>
      <xdr:rowOff>15120</xdr:rowOff>
    </xdr:from>
    <xdr:to>
      <xdr:col>0</xdr:col>
      <xdr:colOff>2095920</xdr:colOff>
      <xdr:row>3</xdr:row>
      <xdr:rowOff>143640</xdr:rowOff>
    </xdr:to>
    <xdr:pic>
      <xdr:nvPicPr>
        <xdr:cNvPr id="0" name="Picture 1" descr="ADRFLOGO"/>
        <xdr:cNvPicPr/>
      </xdr:nvPicPr>
      <xdr:blipFill>
        <a:blip r:embed="rId1"/>
        <a:stretch/>
      </xdr:blipFill>
      <xdr:spPr>
        <a:xfrm>
          <a:off x="30600" y="15120"/>
          <a:ext cx="2065320" cy="700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556920</xdr:colOff>
      <xdr:row>3</xdr:row>
      <xdr:rowOff>128520</xdr:rowOff>
    </xdr:to>
    <xdr:pic>
      <xdr:nvPicPr>
        <xdr:cNvPr id="1" name="Picture 1" descr="ADRFLOGO"/>
        <xdr:cNvPicPr/>
      </xdr:nvPicPr>
      <xdr:blipFill>
        <a:blip r:embed="rId1"/>
        <a:stretch/>
      </xdr:blipFill>
      <xdr:spPr>
        <a:xfrm>
          <a:off x="0" y="0"/>
          <a:ext cx="2037240" cy="700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6:I104857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pane xSplit="0" ySplit="8" topLeftCell="A270" activePane="bottomLeft" state="frozen"/>
      <selection pane="topLeft" activeCell="A1" activeCellId="0" sqref="A1"/>
      <selection pane="bottomLeft" activeCell="D295" activeCellId="0" sqref="D295"/>
    </sheetView>
  </sheetViews>
  <sheetFormatPr defaultColWidth="9.1484375" defaultRowHeight="15" zeroHeight="false" outlineLevelRow="0" outlineLevelCol="0"/>
  <cols>
    <col collapsed="false" customWidth="true" hidden="false" outlineLevel="0" max="1" min="1" style="1" width="30.51"/>
    <col collapsed="false" customWidth="true" hidden="false" outlineLevel="0" max="2" min="2" style="1" width="25.42"/>
    <col collapsed="false" customWidth="true" hidden="false" outlineLevel="0" max="3" min="3" style="2" width="29.57"/>
    <col collapsed="false" customWidth="true" hidden="false" outlineLevel="0" max="4" min="4" style="1" width="88.84"/>
    <col collapsed="false" customWidth="true" hidden="false" outlineLevel="0" max="5" min="5" style="3" width="10.42"/>
    <col collapsed="false" customWidth="false" hidden="false" outlineLevel="0" max="16384" min="6" style="1" width="9.14"/>
  </cols>
  <sheetData>
    <row r="6" customFormat="false" ht="18.75" hidden="false" customHeight="false" outlineLevel="0" collapsed="false">
      <c r="A6" s="4" t="s">
        <v>0</v>
      </c>
      <c r="B6" s="5"/>
      <c r="C6" s="6"/>
      <c r="D6" s="5"/>
      <c r="E6" s="7"/>
    </row>
    <row r="8" customFormat="false" ht="15" hidden="false" customHeight="false" outlineLevel="0" collapsed="false">
      <c r="A8" s="8" t="s">
        <v>1</v>
      </c>
      <c r="B8" s="8" t="s">
        <v>2</v>
      </c>
      <c r="C8" s="9" t="s">
        <v>3</v>
      </c>
      <c r="D8" s="8" t="s">
        <v>4</v>
      </c>
      <c r="E8" s="10" t="s">
        <v>5</v>
      </c>
    </row>
    <row r="9" s="14" customFormat="true" ht="15.75" hidden="false" customHeight="false" outlineLevel="0" collapsed="false">
      <c r="A9" s="11" t="s">
        <v>6</v>
      </c>
      <c r="B9" s="11"/>
      <c r="C9" s="12"/>
      <c r="D9" s="11"/>
      <c r="E9" s="13"/>
    </row>
    <row r="10" customFormat="false" ht="15" hidden="false" customHeight="false" outlineLevel="0" collapsed="false">
      <c r="A10" s="15" t="s">
        <v>7</v>
      </c>
      <c r="B10" s="15" t="s">
        <v>8</v>
      </c>
      <c r="C10" s="16" t="s">
        <v>9</v>
      </c>
      <c r="D10" s="15" t="s">
        <v>10</v>
      </c>
      <c r="E10" s="17"/>
    </row>
    <row r="11" s="14" customFormat="true" ht="15" hidden="false" customHeight="false" outlineLevel="0" collapsed="false">
      <c r="A11" s="15" t="s">
        <v>7</v>
      </c>
      <c r="B11" s="15" t="s">
        <v>8</v>
      </c>
      <c r="C11" s="16" t="s">
        <v>11</v>
      </c>
      <c r="D11" s="15" t="s">
        <v>12</v>
      </c>
      <c r="E11" s="17"/>
    </row>
    <row r="12" customFormat="false" ht="15" hidden="false" customHeight="false" outlineLevel="0" collapsed="false">
      <c r="A12" s="15" t="s">
        <v>7</v>
      </c>
      <c r="B12" s="15" t="s">
        <v>8</v>
      </c>
      <c r="C12" s="16" t="s">
        <v>13</v>
      </c>
      <c r="D12" s="15" t="s">
        <v>14</v>
      </c>
      <c r="E12" s="17"/>
    </row>
    <row r="13" s="14" customFormat="true" ht="15" hidden="false" customHeight="false" outlineLevel="0" collapsed="false">
      <c r="A13" s="15" t="s">
        <v>7</v>
      </c>
      <c r="B13" s="15" t="s">
        <v>8</v>
      </c>
      <c r="C13" s="16" t="s">
        <v>15</v>
      </c>
      <c r="D13" s="15" t="s">
        <v>16</v>
      </c>
      <c r="E13" s="17"/>
    </row>
    <row r="14" s="19" customFormat="true" ht="15" hidden="false" customHeight="false" outlineLevel="0" collapsed="false">
      <c r="A14" s="15" t="s">
        <v>17</v>
      </c>
      <c r="B14" s="15" t="s">
        <v>8</v>
      </c>
      <c r="C14" s="18" t="s">
        <v>18</v>
      </c>
      <c r="D14" s="15" t="s">
        <v>19</v>
      </c>
      <c r="E14" s="17"/>
    </row>
    <row r="15" s="19" customFormat="true" ht="15" hidden="false" customHeight="false" outlineLevel="0" collapsed="false">
      <c r="A15" s="15" t="s">
        <v>17</v>
      </c>
      <c r="B15" s="15" t="s">
        <v>8</v>
      </c>
      <c r="C15" s="18" t="s">
        <v>20</v>
      </c>
      <c r="D15" s="15" t="s">
        <v>21</v>
      </c>
      <c r="E15" s="17"/>
    </row>
    <row r="16" s="19" customFormat="true" ht="15" hidden="false" customHeight="false" outlineLevel="0" collapsed="false">
      <c r="A16" s="15" t="s">
        <v>22</v>
      </c>
      <c r="B16" s="15" t="s">
        <v>23</v>
      </c>
      <c r="C16" s="16" t="s">
        <v>24</v>
      </c>
      <c r="D16" s="15" t="s">
        <v>25</v>
      </c>
      <c r="E16" s="17"/>
    </row>
    <row r="17" s="14" customFormat="true" ht="15" hidden="false" customHeight="false" outlineLevel="0" collapsed="false">
      <c r="A17" s="15" t="s">
        <v>22</v>
      </c>
      <c r="B17" s="15" t="s">
        <v>23</v>
      </c>
      <c r="C17" s="1" t="s">
        <v>26</v>
      </c>
      <c r="D17" s="15" t="s">
        <v>27</v>
      </c>
      <c r="E17" s="17"/>
    </row>
    <row r="18" s="14" customFormat="true" ht="15" hidden="false" customHeight="false" outlineLevel="0" collapsed="false">
      <c r="A18" s="15" t="s">
        <v>28</v>
      </c>
      <c r="B18" s="15" t="s">
        <v>29</v>
      </c>
      <c r="C18" s="16" t="s">
        <v>30</v>
      </c>
      <c r="D18" s="15" t="s">
        <v>31</v>
      </c>
      <c r="E18" s="17"/>
    </row>
    <row r="19" s="14" customFormat="true" ht="15" hidden="false" customHeight="false" outlineLevel="0" collapsed="false">
      <c r="A19" s="15" t="s">
        <v>28</v>
      </c>
      <c r="B19" s="15" t="s">
        <v>32</v>
      </c>
      <c r="C19" s="16" t="s">
        <v>33</v>
      </c>
      <c r="D19" s="15" t="s">
        <v>34</v>
      </c>
      <c r="E19" s="17"/>
    </row>
    <row r="20" s="14" customFormat="true" ht="15" hidden="false" customHeight="false" outlineLevel="0" collapsed="false">
      <c r="A20" s="15" t="s">
        <v>35</v>
      </c>
      <c r="B20" s="15" t="s">
        <v>6</v>
      </c>
      <c r="C20" s="16" t="s">
        <v>36</v>
      </c>
      <c r="D20" s="15" t="s">
        <v>37</v>
      </c>
      <c r="E20" s="17"/>
    </row>
    <row r="21" s="14" customFormat="true" ht="15" hidden="false" customHeight="false" outlineLevel="0" collapsed="false">
      <c r="A21" s="15" t="s">
        <v>35</v>
      </c>
      <c r="B21" s="15" t="s">
        <v>6</v>
      </c>
      <c r="C21" s="16" t="s">
        <v>38</v>
      </c>
      <c r="D21" s="15" t="s">
        <v>39</v>
      </c>
      <c r="E21" s="17"/>
    </row>
    <row r="22" s="14" customFormat="true" ht="15" hidden="false" customHeight="false" outlineLevel="0" collapsed="false">
      <c r="A22" s="15" t="s">
        <v>35</v>
      </c>
      <c r="B22" s="15" t="s">
        <v>6</v>
      </c>
      <c r="C22" s="16" t="s">
        <v>40</v>
      </c>
      <c r="D22" s="15" t="s">
        <v>41</v>
      </c>
      <c r="E22" s="17"/>
    </row>
    <row r="23" s="14" customFormat="true" ht="15" hidden="false" customHeight="false" outlineLevel="0" collapsed="false">
      <c r="A23" s="15" t="s">
        <v>35</v>
      </c>
      <c r="B23" s="15" t="s">
        <v>6</v>
      </c>
      <c r="C23" s="16" t="s">
        <v>42</v>
      </c>
      <c r="D23" s="15" t="s">
        <v>43</v>
      </c>
      <c r="E23" s="17"/>
    </row>
    <row r="24" s="14" customFormat="true" ht="15.75" hidden="false" customHeight="false" outlineLevel="0" collapsed="false">
      <c r="A24" s="20" t="s">
        <v>44</v>
      </c>
      <c r="B24" s="11"/>
      <c r="C24" s="12"/>
      <c r="D24" s="11"/>
      <c r="E24" s="11"/>
    </row>
    <row r="25" customFormat="false" ht="15" hidden="false" customHeight="false" outlineLevel="0" collapsed="false">
      <c r="A25" s="15" t="s">
        <v>7</v>
      </c>
      <c r="B25" s="15" t="s">
        <v>45</v>
      </c>
      <c r="C25" s="16" t="s">
        <v>46</v>
      </c>
      <c r="D25" s="21" t="s">
        <v>47</v>
      </c>
      <c r="E25" s="17"/>
    </row>
    <row r="26" s="14" customFormat="true" ht="15" hidden="false" customHeight="false" outlineLevel="0" collapsed="false">
      <c r="A26" s="15" t="s">
        <v>7</v>
      </c>
      <c r="B26" s="15" t="s">
        <v>45</v>
      </c>
      <c r="C26" s="16" t="s">
        <v>48</v>
      </c>
      <c r="D26" s="21" t="s">
        <v>49</v>
      </c>
      <c r="E26" s="17"/>
    </row>
    <row r="27" s="14" customFormat="true" ht="15" hidden="false" customHeight="false" outlineLevel="0" collapsed="false">
      <c r="A27" s="15" t="s">
        <v>7</v>
      </c>
      <c r="B27" s="15" t="s">
        <v>45</v>
      </c>
      <c r="C27" s="16" t="s">
        <v>50</v>
      </c>
      <c r="D27" s="21" t="s">
        <v>51</v>
      </c>
      <c r="E27" s="17"/>
    </row>
    <row r="28" s="14" customFormat="true" ht="15" hidden="false" customHeight="false" outlineLevel="0" collapsed="false">
      <c r="A28" s="15" t="s">
        <v>7</v>
      </c>
      <c r="B28" s="15" t="s">
        <v>45</v>
      </c>
      <c r="C28" s="16" t="s">
        <v>52</v>
      </c>
      <c r="D28" s="21" t="s">
        <v>53</v>
      </c>
      <c r="E28" s="17"/>
    </row>
    <row r="29" s="14" customFormat="true" ht="15" hidden="false" customHeight="false" outlineLevel="0" collapsed="false">
      <c r="A29" s="15" t="s">
        <v>7</v>
      </c>
      <c r="B29" s="15" t="s">
        <v>45</v>
      </c>
      <c r="C29" s="16" t="s">
        <v>54</v>
      </c>
      <c r="D29" s="21" t="s">
        <v>55</v>
      </c>
      <c r="E29" s="17"/>
    </row>
    <row r="30" s="14" customFormat="true" ht="15" hidden="false" customHeight="false" outlineLevel="0" collapsed="false">
      <c r="A30" s="15" t="s">
        <v>7</v>
      </c>
      <c r="B30" s="15" t="s">
        <v>45</v>
      </c>
      <c r="C30" s="16" t="s">
        <v>56</v>
      </c>
      <c r="D30" s="21" t="s">
        <v>57</v>
      </c>
      <c r="E30" s="17"/>
    </row>
    <row r="31" s="14" customFormat="true" ht="15" hidden="false" customHeight="false" outlineLevel="0" collapsed="false">
      <c r="A31" s="15" t="s">
        <v>7</v>
      </c>
      <c r="B31" s="15" t="s">
        <v>45</v>
      </c>
      <c r="C31" s="16" t="s">
        <v>58</v>
      </c>
      <c r="D31" s="21" t="s">
        <v>59</v>
      </c>
      <c r="E31" s="17"/>
    </row>
    <row r="32" s="14" customFormat="true" ht="15" hidden="false" customHeight="false" outlineLevel="0" collapsed="false">
      <c r="A32" s="15" t="s">
        <v>7</v>
      </c>
      <c r="B32" s="15" t="s">
        <v>45</v>
      </c>
      <c r="C32" s="16" t="s">
        <v>60</v>
      </c>
      <c r="D32" s="21" t="s">
        <v>61</v>
      </c>
      <c r="E32" s="17"/>
    </row>
    <row r="33" s="14" customFormat="true" ht="15" hidden="false" customHeight="false" outlineLevel="0" collapsed="false">
      <c r="A33" s="15" t="s">
        <v>7</v>
      </c>
      <c r="B33" s="15" t="s">
        <v>45</v>
      </c>
      <c r="C33" s="16" t="s">
        <v>62</v>
      </c>
      <c r="D33" s="21" t="s">
        <v>63</v>
      </c>
      <c r="E33" s="17"/>
    </row>
    <row r="34" s="14" customFormat="true" ht="15" hidden="false" customHeight="false" outlineLevel="0" collapsed="false">
      <c r="A34" s="15" t="s">
        <v>7</v>
      </c>
      <c r="B34" s="15" t="s">
        <v>45</v>
      </c>
      <c r="C34" s="16" t="s">
        <v>64</v>
      </c>
      <c r="D34" s="21" t="s">
        <v>65</v>
      </c>
      <c r="E34" s="17"/>
    </row>
    <row r="35" s="14" customFormat="true" ht="15" hidden="false" customHeight="false" outlineLevel="0" collapsed="false">
      <c r="A35" s="15" t="s">
        <v>7</v>
      </c>
      <c r="B35" s="15" t="s">
        <v>45</v>
      </c>
      <c r="C35" s="16" t="s">
        <v>66</v>
      </c>
      <c r="D35" s="21" t="s">
        <v>67</v>
      </c>
      <c r="E35" s="17"/>
    </row>
    <row r="36" s="14" customFormat="true" ht="15" hidden="false" customHeight="false" outlineLevel="0" collapsed="false">
      <c r="A36" s="15" t="s">
        <v>7</v>
      </c>
      <c r="B36" s="15" t="s">
        <v>45</v>
      </c>
      <c r="C36" s="16" t="s">
        <v>68</v>
      </c>
      <c r="D36" s="21" t="s">
        <v>69</v>
      </c>
      <c r="E36" s="17"/>
    </row>
    <row r="37" s="14" customFormat="true" ht="15" hidden="false" customHeight="false" outlineLevel="0" collapsed="false">
      <c r="A37" s="15" t="s">
        <v>7</v>
      </c>
      <c r="B37" s="15" t="s">
        <v>45</v>
      </c>
      <c r="C37" s="16" t="s">
        <v>70</v>
      </c>
      <c r="D37" s="21" t="s">
        <v>71</v>
      </c>
      <c r="E37" s="17"/>
    </row>
    <row r="38" s="14" customFormat="true" ht="15" hidden="false" customHeight="false" outlineLevel="0" collapsed="false">
      <c r="A38" s="15" t="s">
        <v>7</v>
      </c>
      <c r="B38" s="15" t="s">
        <v>45</v>
      </c>
      <c r="C38" s="16" t="s">
        <v>72</v>
      </c>
      <c r="D38" s="21" t="s">
        <v>73</v>
      </c>
      <c r="E38" s="17"/>
    </row>
    <row r="39" s="14" customFormat="true" ht="15" hidden="false" customHeight="false" outlineLevel="0" collapsed="false">
      <c r="A39" s="15" t="s">
        <v>7</v>
      </c>
      <c r="B39" s="15" t="s">
        <v>45</v>
      </c>
      <c r="C39" s="16" t="s">
        <v>74</v>
      </c>
      <c r="D39" s="21" t="s">
        <v>75</v>
      </c>
      <c r="E39" s="17"/>
    </row>
    <row r="40" s="14" customFormat="true" ht="15" hidden="false" customHeight="false" outlineLevel="0" collapsed="false">
      <c r="A40" s="15" t="s">
        <v>7</v>
      </c>
      <c r="B40" s="15" t="s">
        <v>45</v>
      </c>
      <c r="C40" s="16" t="s">
        <v>76</v>
      </c>
      <c r="D40" s="21" t="s">
        <v>77</v>
      </c>
      <c r="E40" s="17"/>
    </row>
    <row r="41" s="14" customFormat="true" ht="15" hidden="false" customHeight="false" outlineLevel="0" collapsed="false">
      <c r="A41" s="15" t="s">
        <v>7</v>
      </c>
      <c r="B41" s="15" t="s">
        <v>45</v>
      </c>
      <c r="C41" s="16" t="s">
        <v>78</v>
      </c>
      <c r="D41" s="21" t="s">
        <v>79</v>
      </c>
      <c r="E41" s="17"/>
    </row>
    <row r="42" s="14" customFormat="true" ht="15" hidden="false" customHeight="false" outlineLevel="0" collapsed="false">
      <c r="A42" s="15" t="s">
        <v>7</v>
      </c>
      <c r="B42" s="15" t="s">
        <v>45</v>
      </c>
      <c r="C42" s="16" t="s">
        <v>80</v>
      </c>
      <c r="D42" s="21" t="s">
        <v>81</v>
      </c>
      <c r="E42" s="17"/>
    </row>
    <row r="43" s="14" customFormat="true" ht="15" hidden="false" customHeight="false" outlineLevel="0" collapsed="false">
      <c r="A43" s="15" t="s">
        <v>7</v>
      </c>
      <c r="B43" s="15" t="s">
        <v>45</v>
      </c>
      <c r="C43" s="16" t="s">
        <v>82</v>
      </c>
      <c r="D43" s="21" t="s">
        <v>83</v>
      </c>
      <c r="E43" s="17"/>
    </row>
    <row r="44" s="14" customFormat="true" ht="15" hidden="false" customHeight="false" outlineLevel="0" collapsed="false">
      <c r="A44" s="15" t="s">
        <v>7</v>
      </c>
      <c r="B44" s="15" t="s">
        <v>45</v>
      </c>
      <c r="C44" s="16" t="s">
        <v>84</v>
      </c>
      <c r="D44" s="21" t="s">
        <v>85</v>
      </c>
      <c r="E44" s="17"/>
    </row>
    <row r="45" s="14" customFormat="true" ht="15" hidden="false" customHeight="false" outlineLevel="0" collapsed="false">
      <c r="A45" s="15" t="s">
        <v>7</v>
      </c>
      <c r="B45" s="15" t="s">
        <v>45</v>
      </c>
      <c r="C45" s="16" t="s">
        <v>86</v>
      </c>
      <c r="D45" s="21" t="s">
        <v>87</v>
      </c>
      <c r="E45" s="17"/>
    </row>
    <row r="46" customFormat="false" ht="15" hidden="false" customHeight="false" outlineLevel="0" collapsed="false">
      <c r="A46" s="15" t="s">
        <v>7</v>
      </c>
      <c r="B46" s="15" t="s">
        <v>45</v>
      </c>
      <c r="C46" s="16" t="s">
        <v>88</v>
      </c>
      <c r="D46" s="15" t="s">
        <v>89</v>
      </c>
      <c r="E46" s="17"/>
    </row>
    <row r="47" s="14" customFormat="true" ht="15" hidden="false" customHeight="false" outlineLevel="0" collapsed="false">
      <c r="A47" s="15" t="s">
        <v>7</v>
      </c>
      <c r="B47" s="15" t="s">
        <v>45</v>
      </c>
      <c r="C47" s="16" t="s">
        <v>90</v>
      </c>
      <c r="D47" s="21" t="s">
        <v>91</v>
      </c>
      <c r="E47" s="17"/>
    </row>
    <row r="48" s="14" customFormat="true" ht="15" hidden="false" customHeight="false" outlineLevel="0" collapsed="false">
      <c r="A48" s="15" t="s">
        <v>7</v>
      </c>
      <c r="B48" s="15" t="s">
        <v>45</v>
      </c>
      <c r="C48" s="16" t="s">
        <v>92</v>
      </c>
      <c r="D48" s="21" t="s">
        <v>93</v>
      </c>
      <c r="E48" s="17"/>
    </row>
    <row r="49" s="14" customFormat="true" ht="15" hidden="false" customHeight="false" outlineLevel="0" collapsed="false">
      <c r="A49" s="15" t="s">
        <v>7</v>
      </c>
      <c r="B49" s="15" t="s">
        <v>45</v>
      </c>
      <c r="C49" s="16" t="s">
        <v>94</v>
      </c>
      <c r="D49" s="21" t="s">
        <v>95</v>
      </c>
      <c r="E49" s="17"/>
    </row>
    <row r="50" s="14" customFormat="true" ht="15" hidden="false" customHeight="false" outlineLevel="0" collapsed="false">
      <c r="A50" s="15" t="s">
        <v>7</v>
      </c>
      <c r="B50" s="15" t="s">
        <v>45</v>
      </c>
      <c r="C50" s="16" t="s">
        <v>96</v>
      </c>
      <c r="D50" s="21" t="s">
        <v>97</v>
      </c>
      <c r="E50" s="17"/>
    </row>
    <row r="51" s="14" customFormat="true" ht="15" hidden="false" customHeight="false" outlineLevel="0" collapsed="false">
      <c r="A51" s="15" t="s">
        <v>7</v>
      </c>
      <c r="B51" s="15" t="s">
        <v>45</v>
      </c>
      <c r="C51" s="16" t="s">
        <v>98</v>
      </c>
      <c r="D51" s="21" t="s">
        <v>99</v>
      </c>
      <c r="E51" s="17"/>
    </row>
    <row r="52" s="14" customFormat="true" ht="15" hidden="false" customHeight="false" outlineLevel="0" collapsed="false">
      <c r="A52" s="15" t="s">
        <v>7</v>
      </c>
      <c r="B52" s="15" t="s">
        <v>45</v>
      </c>
      <c r="C52" s="16" t="s">
        <v>100</v>
      </c>
      <c r="D52" s="21" t="s">
        <v>101</v>
      </c>
      <c r="E52" s="17"/>
    </row>
    <row r="53" s="14" customFormat="true" ht="15" hidden="false" customHeight="false" outlineLevel="0" collapsed="false">
      <c r="A53" s="15" t="s">
        <v>7</v>
      </c>
      <c r="B53" s="15" t="s">
        <v>45</v>
      </c>
      <c r="C53" s="16" t="s">
        <v>102</v>
      </c>
      <c r="D53" s="21" t="s">
        <v>103</v>
      </c>
      <c r="E53" s="17"/>
    </row>
    <row r="54" s="14" customFormat="true" ht="15" hidden="false" customHeight="false" outlineLevel="0" collapsed="false">
      <c r="A54" s="15" t="s">
        <v>7</v>
      </c>
      <c r="B54" s="15" t="s">
        <v>45</v>
      </c>
      <c r="C54" s="16" t="s">
        <v>104</v>
      </c>
      <c r="D54" s="21" t="s">
        <v>105</v>
      </c>
      <c r="E54" s="17"/>
    </row>
    <row r="55" s="14" customFormat="true" ht="15" hidden="false" customHeight="false" outlineLevel="0" collapsed="false">
      <c r="A55" s="15" t="s">
        <v>7</v>
      </c>
      <c r="B55" s="15" t="s">
        <v>45</v>
      </c>
      <c r="C55" s="16" t="s">
        <v>106</v>
      </c>
      <c r="D55" s="21" t="s">
        <v>107</v>
      </c>
      <c r="E55" s="17"/>
    </row>
    <row r="56" s="14" customFormat="true" ht="15" hidden="false" customHeight="false" outlineLevel="0" collapsed="false">
      <c r="A56" s="15" t="s">
        <v>7</v>
      </c>
      <c r="B56" s="15" t="s">
        <v>45</v>
      </c>
      <c r="C56" s="16" t="s">
        <v>108</v>
      </c>
      <c r="D56" s="21" t="s">
        <v>109</v>
      </c>
      <c r="E56" s="17"/>
    </row>
    <row r="57" s="14" customFormat="true" ht="15" hidden="false" customHeight="false" outlineLevel="0" collapsed="false">
      <c r="A57" s="15" t="s">
        <v>7</v>
      </c>
      <c r="B57" s="15" t="s">
        <v>45</v>
      </c>
      <c r="C57" s="16" t="s">
        <v>110</v>
      </c>
      <c r="D57" s="21" t="s">
        <v>111</v>
      </c>
      <c r="E57" s="17"/>
    </row>
    <row r="58" s="14" customFormat="true" ht="15" hidden="false" customHeight="false" outlineLevel="0" collapsed="false">
      <c r="A58" s="15" t="s">
        <v>7</v>
      </c>
      <c r="B58" s="15" t="s">
        <v>45</v>
      </c>
      <c r="C58" s="16" t="s">
        <v>112</v>
      </c>
      <c r="D58" s="21" t="s">
        <v>113</v>
      </c>
      <c r="E58" s="17"/>
    </row>
    <row r="59" s="14" customFormat="true" ht="15" hidden="false" customHeight="false" outlineLevel="0" collapsed="false">
      <c r="A59" s="15" t="s">
        <v>7</v>
      </c>
      <c r="B59" s="15" t="s">
        <v>45</v>
      </c>
      <c r="C59" s="16" t="s">
        <v>114</v>
      </c>
      <c r="D59" s="21" t="s">
        <v>115</v>
      </c>
      <c r="E59" s="17"/>
    </row>
    <row r="60" s="14" customFormat="true" ht="15" hidden="false" customHeight="false" outlineLevel="0" collapsed="false">
      <c r="A60" s="15" t="s">
        <v>7</v>
      </c>
      <c r="B60" s="15" t="s">
        <v>45</v>
      </c>
      <c r="C60" s="16" t="s">
        <v>116</v>
      </c>
      <c r="D60" s="21" t="s">
        <v>117</v>
      </c>
      <c r="E60" s="17"/>
    </row>
    <row r="61" s="14" customFormat="true" ht="15" hidden="false" customHeight="false" outlineLevel="0" collapsed="false">
      <c r="A61" s="15" t="s">
        <v>7</v>
      </c>
      <c r="B61" s="15" t="s">
        <v>45</v>
      </c>
      <c r="C61" s="16" t="s">
        <v>118</v>
      </c>
      <c r="D61" s="21" t="s">
        <v>119</v>
      </c>
      <c r="E61" s="17"/>
    </row>
    <row r="62" s="14" customFormat="true" ht="15" hidden="false" customHeight="false" outlineLevel="0" collapsed="false">
      <c r="A62" s="15" t="s">
        <v>7</v>
      </c>
      <c r="B62" s="15" t="s">
        <v>45</v>
      </c>
      <c r="C62" s="16" t="s">
        <v>120</v>
      </c>
      <c r="D62" s="21" t="s">
        <v>121</v>
      </c>
      <c r="E62" s="17"/>
    </row>
    <row r="63" s="14" customFormat="true" ht="15" hidden="false" customHeight="false" outlineLevel="0" collapsed="false">
      <c r="A63" s="15" t="s">
        <v>7</v>
      </c>
      <c r="B63" s="15" t="s">
        <v>45</v>
      </c>
      <c r="C63" s="16" t="s">
        <v>122</v>
      </c>
      <c r="D63" s="21" t="s">
        <v>123</v>
      </c>
      <c r="E63" s="17"/>
    </row>
    <row r="64" s="14" customFormat="true" ht="15" hidden="false" customHeight="false" outlineLevel="0" collapsed="false">
      <c r="A64" s="15" t="s">
        <v>7</v>
      </c>
      <c r="B64" s="15" t="s">
        <v>45</v>
      </c>
      <c r="C64" s="16" t="s">
        <v>124</v>
      </c>
      <c r="D64" s="21" t="s">
        <v>125</v>
      </c>
      <c r="E64" s="17"/>
    </row>
    <row r="65" s="14" customFormat="true" ht="15.75" hidden="false" customHeight="false" outlineLevel="0" collapsed="false">
      <c r="A65" s="20" t="s">
        <v>126</v>
      </c>
      <c r="B65" s="11"/>
      <c r="C65" s="12"/>
      <c r="D65" s="11"/>
      <c r="E65" s="11"/>
    </row>
    <row r="66" s="14" customFormat="true" ht="15" hidden="false" customHeight="false" outlineLevel="0" collapsed="false">
      <c r="A66" s="15" t="s">
        <v>7</v>
      </c>
      <c r="B66" s="15" t="s">
        <v>45</v>
      </c>
      <c r="C66" s="16" t="s">
        <v>127</v>
      </c>
      <c r="D66" s="21" t="s">
        <v>128</v>
      </c>
      <c r="E66" s="17"/>
    </row>
    <row r="67" s="14" customFormat="true" ht="15" hidden="false" customHeight="false" outlineLevel="0" collapsed="false">
      <c r="A67" s="15" t="s">
        <v>7</v>
      </c>
      <c r="B67" s="15" t="s">
        <v>45</v>
      </c>
      <c r="C67" s="16" t="s">
        <v>129</v>
      </c>
      <c r="D67" s="21" t="s">
        <v>130</v>
      </c>
      <c r="E67" s="17"/>
    </row>
    <row r="68" s="14" customFormat="true" ht="15" hidden="false" customHeight="false" outlineLevel="0" collapsed="false">
      <c r="A68" s="15" t="s">
        <v>7</v>
      </c>
      <c r="B68" s="15" t="s">
        <v>45</v>
      </c>
      <c r="C68" s="16" t="s">
        <v>131</v>
      </c>
      <c r="D68" s="21" t="s">
        <v>132</v>
      </c>
      <c r="E68" s="17"/>
    </row>
    <row r="69" s="14" customFormat="true" ht="15" hidden="false" customHeight="false" outlineLevel="0" collapsed="false">
      <c r="A69" s="15" t="s">
        <v>7</v>
      </c>
      <c r="B69" s="15" t="s">
        <v>45</v>
      </c>
      <c r="C69" s="16" t="s">
        <v>133</v>
      </c>
      <c r="D69" s="21" t="s">
        <v>134</v>
      </c>
      <c r="E69" s="17"/>
    </row>
    <row r="70" s="14" customFormat="true" ht="15" hidden="false" customHeight="false" outlineLevel="0" collapsed="false">
      <c r="A70" s="15" t="s">
        <v>7</v>
      </c>
      <c r="B70" s="15" t="s">
        <v>45</v>
      </c>
      <c r="C70" s="16" t="s">
        <v>135</v>
      </c>
      <c r="D70" s="21" t="s">
        <v>136</v>
      </c>
      <c r="E70" s="17"/>
    </row>
    <row r="71" s="14" customFormat="true" ht="15" hidden="false" customHeight="false" outlineLevel="0" collapsed="false">
      <c r="A71" s="15" t="s">
        <v>7</v>
      </c>
      <c r="B71" s="15" t="s">
        <v>137</v>
      </c>
      <c r="C71" s="16" t="s">
        <v>138</v>
      </c>
      <c r="D71" s="21" t="s">
        <v>139</v>
      </c>
      <c r="E71" s="17"/>
    </row>
    <row r="72" s="19" customFormat="true" ht="15" hidden="false" customHeight="false" outlineLevel="0" collapsed="false">
      <c r="A72" s="15" t="s">
        <v>7</v>
      </c>
      <c r="B72" s="15" t="s">
        <v>140</v>
      </c>
      <c r="C72" s="16" t="s">
        <v>141</v>
      </c>
      <c r="D72" s="21" t="s">
        <v>142</v>
      </c>
      <c r="E72" s="17"/>
    </row>
    <row r="73" s="14" customFormat="true" ht="15" hidden="false" customHeight="false" outlineLevel="0" collapsed="false">
      <c r="A73" s="15" t="s">
        <v>7</v>
      </c>
      <c r="B73" s="15" t="s">
        <v>137</v>
      </c>
      <c r="C73" s="16" t="s">
        <v>143</v>
      </c>
      <c r="D73" s="21" t="s">
        <v>144</v>
      </c>
      <c r="E73" s="17"/>
    </row>
    <row r="74" s="14" customFormat="true" ht="15" hidden="false" customHeight="false" outlineLevel="0" collapsed="false">
      <c r="A74" s="15" t="s">
        <v>7</v>
      </c>
      <c r="B74" s="15" t="s">
        <v>137</v>
      </c>
      <c r="C74" s="16" t="s">
        <v>145</v>
      </c>
      <c r="D74" s="21" t="s">
        <v>146</v>
      </c>
      <c r="E74" s="17"/>
    </row>
    <row r="75" s="14" customFormat="true" ht="15" hidden="false" customHeight="false" outlineLevel="0" collapsed="false">
      <c r="A75" s="15" t="s">
        <v>7</v>
      </c>
      <c r="B75" s="15" t="s">
        <v>45</v>
      </c>
      <c r="C75" s="16" t="s">
        <v>147</v>
      </c>
      <c r="D75" s="15" t="s">
        <v>148</v>
      </c>
      <c r="E75" s="17"/>
    </row>
    <row r="76" s="14" customFormat="true" ht="15" hidden="false" customHeight="false" outlineLevel="0" collapsed="false">
      <c r="A76" s="15" t="s">
        <v>7</v>
      </c>
      <c r="B76" s="15" t="s">
        <v>45</v>
      </c>
      <c r="C76" s="16" t="s">
        <v>149</v>
      </c>
      <c r="D76" s="15" t="s">
        <v>150</v>
      </c>
      <c r="E76" s="17"/>
    </row>
    <row r="77" s="14" customFormat="true" ht="15" hidden="false" customHeight="false" outlineLevel="0" collapsed="false">
      <c r="A77" s="15" t="s">
        <v>7</v>
      </c>
      <c r="B77" s="15" t="s">
        <v>45</v>
      </c>
      <c r="C77" s="16" t="s">
        <v>151</v>
      </c>
      <c r="D77" s="15" t="s">
        <v>152</v>
      </c>
      <c r="E77" s="17"/>
    </row>
    <row r="78" s="14" customFormat="true" ht="15" hidden="false" customHeight="false" outlineLevel="0" collapsed="false">
      <c r="A78" s="15" t="s">
        <v>7</v>
      </c>
      <c r="B78" s="15" t="s">
        <v>153</v>
      </c>
      <c r="C78" s="16" t="s">
        <v>154</v>
      </c>
      <c r="D78" s="21" t="s">
        <v>155</v>
      </c>
      <c r="E78" s="17"/>
    </row>
    <row r="79" s="14" customFormat="true" ht="15" hidden="false" customHeight="false" outlineLevel="0" collapsed="false">
      <c r="A79" s="15" t="s">
        <v>7</v>
      </c>
      <c r="B79" s="15" t="s">
        <v>153</v>
      </c>
      <c r="C79" s="16" t="s">
        <v>156</v>
      </c>
      <c r="D79" s="21" t="s">
        <v>157</v>
      </c>
      <c r="E79" s="17"/>
    </row>
    <row r="80" s="14" customFormat="true" ht="15" hidden="false" customHeight="false" outlineLevel="0" collapsed="false">
      <c r="A80" s="15" t="s">
        <v>7</v>
      </c>
      <c r="B80" s="15" t="s">
        <v>153</v>
      </c>
      <c r="C80" s="16" t="s">
        <v>158</v>
      </c>
      <c r="D80" s="21" t="s">
        <v>159</v>
      </c>
      <c r="E80" s="17"/>
    </row>
    <row r="81" s="14" customFormat="true" ht="15" hidden="false" customHeight="false" outlineLevel="0" collapsed="false">
      <c r="A81" s="15" t="s">
        <v>7</v>
      </c>
      <c r="B81" s="15" t="s">
        <v>153</v>
      </c>
      <c r="C81" s="16" t="s">
        <v>160</v>
      </c>
      <c r="D81" s="21" t="s">
        <v>161</v>
      </c>
      <c r="E81" s="17"/>
    </row>
    <row r="82" s="14" customFormat="true" ht="15" hidden="false" customHeight="false" outlineLevel="0" collapsed="false">
      <c r="A82" s="15" t="s">
        <v>7</v>
      </c>
      <c r="B82" s="15" t="s">
        <v>153</v>
      </c>
      <c r="C82" s="16" t="s">
        <v>162</v>
      </c>
      <c r="D82" s="21" t="s">
        <v>163</v>
      </c>
      <c r="E82" s="17"/>
    </row>
    <row r="83" s="14" customFormat="true" ht="15" hidden="false" customHeight="false" outlineLevel="0" collapsed="false">
      <c r="A83" s="15" t="s">
        <v>7</v>
      </c>
      <c r="B83" s="15" t="s">
        <v>153</v>
      </c>
      <c r="C83" s="16" t="s">
        <v>164</v>
      </c>
      <c r="D83" s="21" t="s">
        <v>165</v>
      </c>
      <c r="E83" s="17"/>
    </row>
    <row r="84" s="14" customFormat="true" ht="15" hidden="false" customHeight="false" outlineLevel="0" collapsed="false">
      <c r="A84" s="15" t="s">
        <v>7</v>
      </c>
      <c r="B84" s="15" t="s">
        <v>45</v>
      </c>
      <c r="C84" s="16" t="s">
        <v>166</v>
      </c>
      <c r="D84" s="21" t="s">
        <v>167</v>
      </c>
      <c r="E84" s="17"/>
    </row>
    <row r="85" s="14" customFormat="true" ht="15" hidden="false" customHeight="false" outlineLevel="0" collapsed="false">
      <c r="A85" s="15" t="s">
        <v>7</v>
      </c>
      <c r="B85" s="15" t="s">
        <v>45</v>
      </c>
      <c r="C85" s="16" t="s">
        <v>168</v>
      </c>
      <c r="D85" s="21" t="s">
        <v>169</v>
      </c>
      <c r="E85" s="17"/>
    </row>
    <row r="86" s="14" customFormat="true" ht="15" hidden="false" customHeight="false" outlineLevel="0" collapsed="false">
      <c r="A86" s="15" t="s">
        <v>7</v>
      </c>
      <c r="B86" s="15" t="s">
        <v>45</v>
      </c>
      <c r="C86" s="16" t="s">
        <v>170</v>
      </c>
      <c r="D86" s="21" t="s">
        <v>171</v>
      </c>
      <c r="E86" s="17"/>
    </row>
    <row r="87" s="14" customFormat="true" ht="15" hidden="false" customHeight="false" outlineLevel="0" collapsed="false">
      <c r="A87" s="15" t="s">
        <v>7</v>
      </c>
      <c r="B87" s="15" t="s">
        <v>45</v>
      </c>
      <c r="C87" s="16" t="s">
        <v>172</v>
      </c>
      <c r="D87" s="21" t="s">
        <v>173</v>
      </c>
      <c r="E87" s="17"/>
    </row>
    <row r="88" s="14" customFormat="true" ht="15" hidden="false" customHeight="false" outlineLevel="0" collapsed="false">
      <c r="A88" s="15" t="s">
        <v>7</v>
      </c>
      <c r="B88" s="15" t="s">
        <v>45</v>
      </c>
      <c r="C88" s="16" t="s">
        <v>174</v>
      </c>
      <c r="D88" s="21" t="s">
        <v>175</v>
      </c>
      <c r="E88" s="17"/>
    </row>
    <row r="89" s="14" customFormat="true" ht="15" hidden="false" customHeight="false" outlineLevel="0" collapsed="false">
      <c r="A89" s="15" t="s">
        <v>7</v>
      </c>
      <c r="B89" s="15" t="s">
        <v>45</v>
      </c>
      <c r="C89" s="16" t="s">
        <v>176</v>
      </c>
      <c r="D89" s="21" t="s">
        <v>177</v>
      </c>
      <c r="E89" s="17"/>
    </row>
    <row r="90" s="14" customFormat="true" ht="15" hidden="false" customHeight="false" outlineLevel="0" collapsed="false">
      <c r="A90" s="15" t="s">
        <v>7</v>
      </c>
      <c r="B90" s="15" t="s">
        <v>45</v>
      </c>
      <c r="C90" s="16" t="s">
        <v>178</v>
      </c>
      <c r="D90" s="21" t="s">
        <v>179</v>
      </c>
      <c r="E90" s="17"/>
    </row>
    <row r="91" s="14" customFormat="true" ht="15" hidden="false" customHeight="false" outlineLevel="0" collapsed="false">
      <c r="A91" s="15" t="s">
        <v>7</v>
      </c>
      <c r="B91" s="15" t="s">
        <v>45</v>
      </c>
      <c r="C91" s="16" t="s">
        <v>180</v>
      </c>
      <c r="D91" s="21" t="s">
        <v>181</v>
      </c>
      <c r="E91" s="17"/>
    </row>
    <row r="92" s="14" customFormat="true" ht="15" hidden="false" customHeight="false" outlineLevel="0" collapsed="false">
      <c r="A92" s="15" t="s">
        <v>7</v>
      </c>
      <c r="B92" s="15" t="s">
        <v>45</v>
      </c>
      <c r="C92" s="16" t="s">
        <v>182</v>
      </c>
      <c r="D92" s="21" t="s">
        <v>183</v>
      </c>
      <c r="E92" s="17"/>
    </row>
    <row r="93" s="19" customFormat="true" ht="15" hidden="false" customHeight="false" outlineLevel="0" collapsed="false">
      <c r="A93" s="15" t="s">
        <v>7</v>
      </c>
      <c r="B93" s="15" t="s">
        <v>140</v>
      </c>
      <c r="C93" s="16" t="s">
        <v>184</v>
      </c>
      <c r="D93" s="21" t="s">
        <v>185</v>
      </c>
      <c r="E93" s="17"/>
    </row>
    <row r="94" s="14" customFormat="true" ht="15" hidden="false" customHeight="false" outlineLevel="0" collapsed="false">
      <c r="A94" s="15" t="s">
        <v>7</v>
      </c>
      <c r="B94" s="15" t="s">
        <v>45</v>
      </c>
      <c r="C94" s="16" t="s">
        <v>186</v>
      </c>
      <c r="D94" s="15" t="s">
        <v>187</v>
      </c>
      <c r="E94" s="17"/>
    </row>
    <row r="95" s="14" customFormat="true" ht="15.75" hidden="false" customHeight="false" outlineLevel="0" collapsed="false">
      <c r="A95" s="11" t="s">
        <v>188</v>
      </c>
      <c r="B95" s="11"/>
      <c r="C95" s="12"/>
      <c r="D95" s="11"/>
      <c r="E95" s="11"/>
    </row>
    <row r="96" customFormat="false" ht="15" hidden="false" customHeight="false" outlineLevel="0" collapsed="false">
      <c r="A96" s="15" t="s">
        <v>7</v>
      </c>
      <c r="B96" s="15" t="s">
        <v>140</v>
      </c>
      <c r="C96" s="16" t="s">
        <v>189</v>
      </c>
      <c r="D96" s="15" t="s">
        <v>190</v>
      </c>
      <c r="E96" s="17"/>
    </row>
    <row r="97" customFormat="false" ht="15" hidden="false" customHeight="false" outlineLevel="0" collapsed="false">
      <c r="A97" s="15" t="s">
        <v>7</v>
      </c>
      <c r="B97" s="15" t="s">
        <v>140</v>
      </c>
      <c r="C97" s="16" t="s">
        <v>191</v>
      </c>
      <c r="D97" s="15" t="s">
        <v>192</v>
      </c>
      <c r="E97" s="17"/>
    </row>
    <row r="98" customFormat="false" ht="15" hidden="false" customHeight="false" outlineLevel="0" collapsed="false">
      <c r="A98" s="15" t="s">
        <v>7</v>
      </c>
      <c r="B98" s="15" t="s">
        <v>140</v>
      </c>
      <c r="C98" s="16" t="s">
        <v>193</v>
      </c>
      <c r="D98" s="15" t="s">
        <v>194</v>
      </c>
      <c r="E98" s="17"/>
    </row>
    <row r="99" customFormat="false" ht="15" hidden="false" customHeight="false" outlineLevel="0" collapsed="false">
      <c r="A99" s="15" t="s">
        <v>7</v>
      </c>
      <c r="B99" s="15" t="s">
        <v>140</v>
      </c>
      <c r="C99" s="16" t="s">
        <v>195</v>
      </c>
      <c r="D99" s="15" t="s">
        <v>196</v>
      </c>
      <c r="E99" s="17"/>
    </row>
    <row r="100" customFormat="false" ht="15" hidden="false" customHeight="false" outlineLevel="0" collapsed="false">
      <c r="A100" s="15" t="s">
        <v>7</v>
      </c>
      <c r="B100" s="15" t="s">
        <v>140</v>
      </c>
      <c r="C100" s="16" t="s">
        <v>197</v>
      </c>
      <c r="D100" s="15" t="s">
        <v>198</v>
      </c>
      <c r="E100" s="17"/>
    </row>
    <row r="101" customFormat="false" ht="15" hidden="false" customHeight="false" outlineLevel="0" collapsed="false">
      <c r="A101" s="15" t="s">
        <v>7</v>
      </c>
      <c r="B101" s="15" t="s">
        <v>140</v>
      </c>
      <c r="C101" s="16" t="s">
        <v>199</v>
      </c>
      <c r="D101" s="15" t="s">
        <v>200</v>
      </c>
      <c r="E101" s="17"/>
    </row>
    <row r="102" customFormat="false" ht="15" hidden="false" customHeight="false" outlineLevel="0" collapsed="false">
      <c r="A102" s="15" t="s">
        <v>7</v>
      </c>
      <c r="B102" s="15" t="s">
        <v>140</v>
      </c>
      <c r="C102" s="16" t="s">
        <v>201</v>
      </c>
      <c r="D102" s="15" t="s">
        <v>202</v>
      </c>
      <c r="E102" s="17"/>
    </row>
    <row r="103" customFormat="false" ht="15" hidden="false" customHeight="false" outlineLevel="0" collapsed="false">
      <c r="A103" s="15" t="s">
        <v>7</v>
      </c>
      <c r="B103" s="15" t="s">
        <v>140</v>
      </c>
      <c r="C103" s="16" t="s">
        <v>203</v>
      </c>
      <c r="D103" s="15" t="s">
        <v>204</v>
      </c>
      <c r="E103" s="17"/>
    </row>
    <row r="104" customFormat="false" ht="15" hidden="false" customHeight="false" outlineLevel="0" collapsed="false">
      <c r="A104" s="15" t="s">
        <v>7</v>
      </c>
      <c r="B104" s="15" t="s">
        <v>140</v>
      </c>
      <c r="C104" s="16" t="s">
        <v>205</v>
      </c>
      <c r="D104" s="15" t="s">
        <v>206</v>
      </c>
      <c r="E104" s="17"/>
    </row>
    <row r="105" customFormat="false" ht="15" hidden="false" customHeight="false" outlineLevel="0" collapsed="false">
      <c r="A105" s="15" t="s">
        <v>7</v>
      </c>
      <c r="B105" s="15" t="s">
        <v>140</v>
      </c>
      <c r="C105" s="16" t="s">
        <v>207</v>
      </c>
      <c r="D105" s="15" t="s">
        <v>208</v>
      </c>
      <c r="E105" s="17"/>
    </row>
    <row r="106" customFormat="false" ht="15" hidden="false" customHeight="false" outlineLevel="0" collapsed="false">
      <c r="A106" s="15" t="s">
        <v>7</v>
      </c>
      <c r="B106" s="15" t="s">
        <v>140</v>
      </c>
      <c r="C106" s="16" t="s">
        <v>209</v>
      </c>
      <c r="D106" s="15" t="s">
        <v>210</v>
      </c>
      <c r="E106" s="17"/>
    </row>
    <row r="107" customFormat="false" ht="15" hidden="false" customHeight="false" outlineLevel="0" collapsed="false">
      <c r="A107" s="15" t="s">
        <v>7</v>
      </c>
      <c r="B107" s="15" t="s">
        <v>140</v>
      </c>
      <c r="C107" s="16" t="s">
        <v>211</v>
      </c>
      <c r="D107" s="15" t="s">
        <v>212</v>
      </c>
      <c r="E107" s="17"/>
    </row>
    <row r="108" customFormat="false" ht="15" hidden="false" customHeight="false" outlineLevel="0" collapsed="false">
      <c r="A108" s="15" t="s">
        <v>7</v>
      </c>
      <c r="B108" s="15" t="s">
        <v>140</v>
      </c>
      <c r="C108" s="16" t="s">
        <v>213</v>
      </c>
      <c r="D108" s="15" t="s">
        <v>214</v>
      </c>
      <c r="E108" s="17"/>
    </row>
    <row r="109" customFormat="false" ht="15" hidden="false" customHeight="false" outlineLevel="0" collapsed="false">
      <c r="A109" s="15" t="s">
        <v>7</v>
      </c>
      <c r="B109" s="15" t="s">
        <v>140</v>
      </c>
      <c r="C109" s="16" t="s">
        <v>215</v>
      </c>
      <c r="D109" s="15" t="s">
        <v>216</v>
      </c>
      <c r="E109" s="17"/>
    </row>
    <row r="110" customFormat="false" ht="15" hidden="false" customHeight="false" outlineLevel="0" collapsed="false">
      <c r="A110" s="15" t="s">
        <v>7</v>
      </c>
      <c r="B110" s="15" t="s">
        <v>140</v>
      </c>
      <c r="C110" s="16" t="s">
        <v>217</v>
      </c>
      <c r="D110" s="15" t="s">
        <v>218</v>
      </c>
      <c r="E110" s="17"/>
    </row>
    <row r="111" customFormat="false" ht="15" hidden="false" customHeight="false" outlineLevel="0" collapsed="false">
      <c r="A111" s="15" t="s">
        <v>7</v>
      </c>
      <c r="B111" s="15" t="s">
        <v>140</v>
      </c>
      <c r="C111" s="16" t="s">
        <v>219</v>
      </c>
      <c r="D111" s="15" t="s">
        <v>220</v>
      </c>
      <c r="E111" s="17"/>
    </row>
    <row r="112" customFormat="false" ht="15" hidden="false" customHeight="false" outlineLevel="0" collapsed="false">
      <c r="A112" s="15" t="s">
        <v>7</v>
      </c>
      <c r="B112" s="15" t="s">
        <v>140</v>
      </c>
      <c r="C112" s="16" t="s">
        <v>221</v>
      </c>
      <c r="D112" s="15" t="s">
        <v>222</v>
      </c>
      <c r="E112" s="17"/>
    </row>
    <row r="113" customFormat="false" ht="15" hidden="false" customHeight="false" outlineLevel="0" collapsed="false">
      <c r="A113" s="15" t="s">
        <v>7</v>
      </c>
      <c r="B113" s="15" t="s">
        <v>140</v>
      </c>
      <c r="C113" s="16" t="s">
        <v>223</v>
      </c>
      <c r="D113" s="15" t="s">
        <v>224</v>
      </c>
      <c r="E113" s="17"/>
    </row>
    <row r="114" customFormat="false" ht="15" hidden="false" customHeight="false" outlineLevel="0" collapsed="false">
      <c r="A114" s="15" t="s">
        <v>7</v>
      </c>
      <c r="B114" s="15" t="s">
        <v>140</v>
      </c>
      <c r="C114" s="16" t="s">
        <v>225</v>
      </c>
      <c r="D114" s="15" t="s">
        <v>226</v>
      </c>
      <c r="E114" s="17"/>
    </row>
    <row r="115" customFormat="false" ht="15" hidden="false" customHeight="false" outlineLevel="0" collapsed="false">
      <c r="A115" s="15" t="s">
        <v>7</v>
      </c>
      <c r="B115" s="15" t="s">
        <v>140</v>
      </c>
      <c r="C115" s="16" t="s">
        <v>227</v>
      </c>
      <c r="D115" s="15" t="s">
        <v>228</v>
      </c>
      <c r="E115" s="17"/>
    </row>
    <row r="116" customFormat="false" ht="15" hidden="false" customHeight="false" outlineLevel="0" collapsed="false">
      <c r="A116" s="15" t="s">
        <v>7</v>
      </c>
      <c r="B116" s="15" t="s">
        <v>140</v>
      </c>
      <c r="C116" s="16" t="s">
        <v>229</v>
      </c>
      <c r="D116" s="15" t="s">
        <v>230</v>
      </c>
      <c r="E116" s="17"/>
    </row>
    <row r="117" customFormat="false" ht="15" hidden="false" customHeight="false" outlineLevel="0" collapsed="false">
      <c r="A117" s="15" t="s">
        <v>7</v>
      </c>
      <c r="B117" s="15" t="s">
        <v>140</v>
      </c>
      <c r="C117" s="16" t="s">
        <v>231</v>
      </c>
      <c r="D117" s="15" t="s">
        <v>232</v>
      </c>
      <c r="E117" s="17"/>
    </row>
    <row r="118" customFormat="false" ht="15" hidden="false" customHeight="false" outlineLevel="0" collapsed="false">
      <c r="A118" s="15" t="s">
        <v>7</v>
      </c>
      <c r="B118" s="15" t="s">
        <v>140</v>
      </c>
      <c r="C118" s="16" t="s">
        <v>233</v>
      </c>
      <c r="D118" s="15" t="s">
        <v>234</v>
      </c>
      <c r="E118" s="17"/>
    </row>
    <row r="119" customFormat="false" ht="15" hidden="false" customHeight="false" outlineLevel="0" collapsed="false">
      <c r="A119" s="15" t="s">
        <v>7</v>
      </c>
      <c r="B119" s="15" t="s">
        <v>140</v>
      </c>
      <c r="C119" s="16" t="s">
        <v>235</v>
      </c>
      <c r="D119" s="15" t="s">
        <v>236</v>
      </c>
      <c r="E119" s="17"/>
    </row>
    <row r="120" customFormat="false" ht="15" hidden="false" customHeight="false" outlineLevel="0" collapsed="false">
      <c r="A120" s="15" t="s">
        <v>7</v>
      </c>
      <c r="B120" s="15" t="s">
        <v>140</v>
      </c>
      <c r="C120" s="16" t="s">
        <v>237</v>
      </c>
      <c r="D120" s="15" t="s">
        <v>238</v>
      </c>
      <c r="E120" s="17"/>
    </row>
    <row r="121" customFormat="false" ht="15" hidden="false" customHeight="false" outlineLevel="0" collapsed="false">
      <c r="A121" s="15" t="s">
        <v>7</v>
      </c>
      <c r="B121" s="15" t="s">
        <v>140</v>
      </c>
      <c r="C121" s="16" t="s">
        <v>239</v>
      </c>
      <c r="D121" s="15" t="s">
        <v>240</v>
      </c>
      <c r="E121" s="17"/>
    </row>
    <row r="122" customFormat="false" ht="15" hidden="false" customHeight="false" outlineLevel="0" collapsed="false">
      <c r="A122" s="15" t="s">
        <v>7</v>
      </c>
      <c r="B122" s="15" t="s">
        <v>140</v>
      </c>
      <c r="C122" s="16" t="s">
        <v>241</v>
      </c>
      <c r="D122" s="15" t="s">
        <v>242</v>
      </c>
      <c r="E122" s="17"/>
    </row>
    <row r="123" customFormat="false" ht="15" hidden="false" customHeight="false" outlineLevel="0" collapsed="false">
      <c r="A123" s="15" t="s">
        <v>7</v>
      </c>
      <c r="B123" s="15" t="s">
        <v>140</v>
      </c>
      <c r="C123" s="16" t="s">
        <v>243</v>
      </c>
      <c r="D123" s="15" t="s">
        <v>244</v>
      </c>
      <c r="E123" s="17"/>
    </row>
    <row r="124" customFormat="false" ht="15" hidden="false" customHeight="false" outlineLevel="0" collapsed="false">
      <c r="A124" s="15" t="s">
        <v>7</v>
      </c>
      <c r="B124" s="15" t="s">
        <v>140</v>
      </c>
      <c r="C124" s="16" t="s">
        <v>245</v>
      </c>
      <c r="D124" s="15" t="s">
        <v>246</v>
      </c>
      <c r="E124" s="17"/>
    </row>
    <row r="125" customFormat="false" ht="15" hidden="false" customHeight="false" outlineLevel="0" collapsed="false">
      <c r="A125" s="15" t="s">
        <v>7</v>
      </c>
      <c r="B125" s="15" t="s">
        <v>140</v>
      </c>
      <c r="C125" s="16" t="s">
        <v>247</v>
      </c>
      <c r="D125" s="15" t="s">
        <v>248</v>
      </c>
      <c r="E125" s="17"/>
    </row>
    <row r="126" customFormat="false" ht="15" hidden="false" customHeight="false" outlineLevel="0" collapsed="false">
      <c r="A126" s="15" t="s">
        <v>7</v>
      </c>
      <c r="B126" s="15" t="s">
        <v>140</v>
      </c>
      <c r="C126" s="16" t="s">
        <v>249</v>
      </c>
      <c r="D126" s="15" t="s">
        <v>250</v>
      </c>
      <c r="E126" s="17"/>
    </row>
    <row r="127" customFormat="false" ht="15" hidden="false" customHeight="false" outlineLevel="0" collapsed="false">
      <c r="A127" s="15" t="s">
        <v>7</v>
      </c>
      <c r="B127" s="15" t="s">
        <v>140</v>
      </c>
      <c r="C127" s="16" t="s">
        <v>251</v>
      </c>
      <c r="D127" s="15" t="s">
        <v>252</v>
      </c>
      <c r="E127" s="17"/>
    </row>
    <row r="128" customFormat="false" ht="15" hidden="false" customHeight="false" outlineLevel="0" collapsed="false">
      <c r="A128" s="15" t="s">
        <v>7</v>
      </c>
      <c r="B128" s="15" t="s">
        <v>253</v>
      </c>
      <c r="C128" s="16" t="s">
        <v>254</v>
      </c>
      <c r="D128" s="15" t="s">
        <v>255</v>
      </c>
      <c r="E128" s="17"/>
    </row>
    <row r="129" customFormat="false" ht="15" hidden="false" customHeight="false" outlineLevel="0" collapsed="false">
      <c r="A129" s="15" t="s">
        <v>7</v>
      </c>
      <c r="B129" s="15" t="s">
        <v>253</v>
      </c>
      <c r="C129" s="16" t="s">
        <v>256</v>
      </c>
      <c r="D129" s="15" t="s">
        <v>257</v>
      </c>
      <c r="E129" s="17"/>
    </row>
    <row r="130" customFormat="false" ht="15" hidden="false" customHeight="false" outlineLevel="0" collapsed="false">
      <c r="A130" s="15" t="s">
        <v>7</v>
      </c>
      <c r="B130" s="15" t="s">
        <v>253</v>
      </c>
      <c r="C130" s="16" t="s">
        <v>258</v>
      </c>
      <c r="D130" s="15" t="s">
        <v>257</v>
      </c>
      <c r="E130" s="17"/>
    </row>
    <row r="131" customFormat="false" ht="15" hidden="false" customHeight="false" outlineLevel="0" collapsed="false">
      <c r="A131" s="15" t="s">
        <v>7</v>
      </c>
      <c r="B131" s="15" t="s">
        <v>253</v>
      </c>
      <c r="C131" s="16" t="s">
        <v>259</v>
      </c>
      <c r="D131" s="15" t="s">
        <v>260</v>
      </c>
      <c r="E131" s="17"/>
    </row>
    <row r="132" customFormat="false" ht="15" hidden="false" customHeight="false" outlineLevel="0" collapsed="false">
      <c r="A132" s="15" t="s">
        <v>7</v>
      </c>
      <c r="B132" s="15" t="s">
        <v>253</v>
      </c>
      <c r="C132" s="16" t="s">
        <v>261</v>
      </c>
      <c r="D132" s="15" t="s">
        <v>262</v>
      </c>
      <c r="E132" s="17"/>
    </row>
    <row r="133" customFormat="false" ht="15" hidden="false" customHeight="false" outlineLevel="0" collapsed="false">
      <c r="A133" s="15" t="s">
        <v>7</v>
      </c>
      <c r="B133" s="15" t="s">
        <v>253</v>
      </c>
      <c r="C133" s="16" t="s">
        <v>263</v>
      </c>
      <c r="D133" s="15" t="s">
        <v>264</v>
      </c>
      <c r="E133" s="17"/>
    </row>
    <row r="134" customFormat="false" ht="15" hidden="false" customHeight="false" outlineLevel="0" collapsed="false">
      <c r="A134" s="15" t="s">
        <v>7</v>
      </c>
      <c r="B134" s="15" t="s">
        <v>253</v>
      </c>
      <c r="C134" s="16" t="s">
        <v>265</v>
      </c>
      <c r="D134" s="15" t="s">
        <v>266</v>
      </c>
      <c r="E134" s="17"/>
    </row>
    <row r="135" customFormat="false" ht="15" hidden="false" customHeight="false" outlineLevel="0" collapsed="false">
      <c r="A135" s="15" t="s">
        <v>7</v>
      </c>
      <c r="B135" s="15" t="s">
        <v>253</v>
      </c>
      <c r="C135" s="16" t="s">
        <v>267</v>
      </c>
      <c r="D135" s="15" t="s">
        <v>268</v>
      </c>
      <c r="E135" s="17"/>
    </row>
    <row r="136" customFormat="false" ht="15" hidden="false" customHeight="false" outlineLevel="0" collapsed="false">
      <c r="A136" s="15" t="s">
        <v>7</v>
      </c>
      <c r="B136" s="15" t="s">
        <v>253</v>
      </c>
      <c r="C136" s="16" t="s">
        <v>269</v>
      </c>
      <c r="D136" s="15" t="s">
        <v>270</v>
      </c>
      <c r="E136" s="17"/>
    </row>
    <row r="137" customFormat="false" ht="15" hidden="false" customHeight="false" outlineLevel="0" collapsed="false">
      <c r="A137" s="15" t="s">
        <v>7</v>
      </c>
      <c r="B137" s="15" t="s">
        <v>253</v>
      </c>
      <c r="C137" s="16" t="s">
        <v>271</v>
      </c>
      <c r="D137" s="15" t="s">
        <v>272</v>
      </c>
      <c r="E137" s="17"/>
    </row>
    <row r="138" customFormat="false" ht="15" hidden="false" customHeight="false" outlineLevel="0" collapsed="false">
      <c r="A138" s="15" t="s">
        <v>7</v>
      </c>
      <c r="B138" s="15" t="s">
        <v>253</v>
      </c>
      <c r="C138" s="16" t="s">
        <v>273</v>
      </c>
      <c r="D138" s="15" t="s">
        <v>274</v>
      </c>
      <c r="E138" s="17"/>
    </row>
    <row r="139" customFormat="false" ht="15" hidden="false" customHeight="false" outlineLevel="0" collapsed="false">
      <c r="A139" s="15" t="s">
        <v>7</v>
      </c>
      <c r="B139" s="15" t="s">
        <v>253</v>
      </c>
      <c r="C139" s="16" t="s">
        <v>275</v>
      </c>
      <c r="D139" s="15" t="s">
        <v>276</v>
      </c>
      <c r="E139" s="17"/>
      <c r="F139" s="22"/>
      <c r="G139" s="22"/>
    </row>
    <row r="140" customFormat="false" ht="15" hidden="false" customHeight="false" outlineLevel="0" collapsed="false">
      <c r="A140" s="15" t="s">
        <v>7</v>
      </c>
      <c r="B140" s="15" t="s">
        <v>253</v>
      </c>
      <c r="C140" s="16" t="s">
        <v>277</v>
      </c>
      <c r="D140" s="15" t="s">
        <v>278</v>
      </c>
      <c r="E140" s="17"/>
      <c r="F140" s="22"/>
      <c r="G140" s="22"/>
    </row>
    <row r="141" customFormat="false" ht="15" hidden="false" customHeight="false" outlineLevel="0" collapsed="false">
      <c r="A141" s="15" t="s">
        <v>7</v>
      </c>
      <c r="B141" s="15" t="s">
        <v>253</v>
      </c>
      <c r="C141" s="16" t="s">
        <v>279</v>
      </c>
      <c r="D141" s="15" t="s">
        <v>280</v>
      </c>
      <c r="E141" s="17"/>
    </row>
    <row r="142" customFormat="false" ht="15" hidden="false" customHeight="false" outlineLevel="0" collapsed="false">
      <c r="A142" s="15" t="s">
        <v>7</v>
      </c>
      <c r="B142" s="15" t="s">
        <v>253</v>
      </c>
      <c r="C142" s="16" t="s">
        <v>281</v>
      </c>
      <c r="D142" s="15" t="s">
        <v>282</v>
      </c>
      <c r="E142" s="17"/>
    </row>
    <row r="143" customFormat="false" ht="15" hidden="false" customHeight="false" outlineLevel="0" collapsed="false">
      <c r="A143" s="15" t="s">
        <v>7</v>
      </c>
      <c r="B143" s="15" t="s">
        <v>253</v>
      </c>
      <c r="C143" s="16" t="s">
        <v>283</v>
      </c>
      <c r="D143" s="15" t="s">
        <v>284</v>
      </c>
      <c r="E143" s="17"/>
    </row>
    <row r="144" customFormat="false" ht="15" hidden="false" customHeight="false" outlineLevel="0" collapsed="false">
      <c r="A144" s="15" t="s">
        <v>7</v>
      </c>
      <c r="B144" s="15" t="s">
        <v>253</v>
      </c>
      <c r="C144" s="16" t="s">
        <v>285</v>
      </c>
      <c r="D144" s="15" t="s">
        <v>286</v>
      </c>
      <c r="E144" s="17"/>
    </row>
    <row r="145" customFormat="false" ht="15" hidden="false" customHeight="false" outlineLevel="0" collapsed="false">
      <c r="A145" s="15" t="s">
        <v>7</v>
      </c>
      <c r="B145" s="15" t="s">
        <v>253</v>
      </c>
      <c r="C145" s="16" t="s">
        <v>287</v>
      </c>
      <c r="D145" s="15" t="s">
        <v>288</v>
      </c>
      <c r="E145" s="17"/>
    </row>
    <row r="146" customFormat="false" ht="15" hidden="false" customHeight="false" outlineLevel="0" collapsed="false">
      <c r="A146" s="15" t="s">
        <v>7</v>
      </c>
      <c r="B146" s="15" t="s">
        <v>253</v>
      </c>
      <c r="C146" s="16" t="s">
        <v>289</v>
      </c>
      <c r="D146" s="15" t="s">
        <v>290</v>
      </c>
      <c r="E146" s="17"/>
    </row>
    <row r="147" customFormat="false" ht="15" hidden="false" customHeight="false" outlineLevel="0" collapsed="false">
      <c r="A147" s="15" t="s">
        <v>7</v>
      </c>
      <c r="B147" s="15" t="s">
        <v>253</v>
      </c>
      <c r="C147" s="16" t="s">
        <v>291</v>
      </c>
      <c r="D147" s="15" t="s">
        <v>292</v>
      </c>
      <c r="E147" s="17"/>
    </row>
    <row r="148" customFormat="false" ht="15" hidden="false" customHeight="false" outlineLevel="0" collapsed="false">
      <c r="A148" s="15" t="s">
        <v>7</v>
      </c>
      <c r="B148" s="15" t="s">
        <v>253</v>
      </c>
      <c r="C148" s="16" t="s">
        <v>293</v>
      </c>
      <c r="D148" s="15" t="s">
        <v>294</v>
      </c>
      <c r="E148" s="17"/>
    </row>
    <row r="149" customFormat="false" ht="15" hidden="false" customHeight="false" outlineLevel="0" collapsed="false">
      <c r="A149" s="15" t="s">
        <v>7</v>
      </c>
      <c r="B149" s="15" t="s">
        <v>253</v>
      </c>
      <c r="C149" s="16" t="s">
        <v>295</v>
      </c>
      <c r="D149" s="15" t="s">
        <v>296</v>
      </c>
      <c r="E149" s="17"/>
    </row>
    <row r="150" customFormat="false" ht="15" hidden="false" customHeight="false" outlineLevel="0" collapsed="false">
      <c r="A150" s="15" t="s">
        <v>7</v>
      </c>
      <c r="B150" s="15" t="s">
        <v>253</v>
      </c>
      <c r="C150" s="16" t="s">
        <v>297</v>
      </c>
      <c r="D150" s="15" t="s">
        <v>298</v>
      </c>
      <c r="E150" s="17"/>
    </row>
    <row r="151" customFormat="false" ht="15" hidden="false" customHeight="false" outlineLevel="0" collapsed="false">
      <c r="A151" s="15" t="s">
        <v>7</v>
      </c>
      <c r="B151" s="15" t="s">
        <v>253</v>
      </c>
      <c r="C151" s="16" t="s">
        <v>299</v>
      </c>
      <c r="D151" s="15" t="s">
        <v>300</v>
      </c>
      <c r="E151" s="17"/>
    </row>
    <row r="152" customFormat="false" ht="15" hidden="false" customHeight="false" outlineLevel="0" collapsed="false">
      <c r="A152" s="15" t="s">
        <v>7</v>
      </c>
      <c r="B152" s="15" t="s">
        <v>253</v>
      </c>
      <c r="C152" s="16" t="s">
        <v>301</v>
      </c>
      <c r="D152" s="15" t="s">
        <v>302</v>
      </c>
      <c r="E152" s="17"/>
    </row>
    <row r="153" customFormat="false" ht="15" hidden="false" customHeight="false" outlineLevel="0" collapsed="false">
      <c r="A153" s="15" t="s">
        <v>7</v>
      </c>
      <c r="B153" s="15" t="s">
        <v>253</v>
      </c>
      <c r="C153" s="16" t="s">
        <v>88</v>
      </c>
      <c r="D153" s="15" t="s">
        <v>303</v>
      </c>
      <c r="E153" s="17"/>
    </row>
    <row r="154" customFormat="false" ht="15" hidden="false" customHeight="false" outlineLevel="0" collapsed="false">
      <c r="A154" s="15" t="s">
        <v>7</v>
      </c>
      <c r="B154" s="15" t="s">
        <v>253</v>
      </c>
      <c r="C154" s="16" t="s">
        <v>304</v>
      </c>
      <c r="D154" s="15" t="s">
        <v>305</v>
      </c>
      <c r="E154" s="17"/>
    </row>
    <row r="155" customFormat="false" ht="15" hidden="false" customHeight="false" outlineLevel="0" collapsed="false">
      <c r="A155" s="15" t="s">
        <v>7</v>
      </c>
      <c r="B155" s="15" t="s">
        <v>253</v>
      </c>
      <c r="C155" s="16" t="s">
        <v>306</v>
      </c>
      <c r="D155" s="15" t="s">
        <v>307</v>
      </c>
      <c r="E155" s="17"/>
    </row>
    <row r="156" customFormat="false" ht="15" hidden="false" customHeight="false" outlineLevel="0" collapsed="false">
      <c r="A156" s="15" t="s">
        <v>7</v>
      </c>
      <c r="B156" s="15" t="s">
        <v>253</v>
      </c>
      <c r="C156" s="16" t="s">
        <v>308</v>
      </c>
      <c r="D156" s="15" t="s">
        <v>309</v>
      </c>
      <c r="E156" s="17"/>
    </row>
    <row r="157" customFormat="false" ht="15" hidden="false" customHeight="false" outlineLevel="0" collapsed="false">
      <c r="A157" s="15" t="s">
        <v>7</v>
      </c>
      <c r="B157" s="15" t="s">
        <v>253</v>
      </c>
      <c r="C157" s="16" t="s">
        <v>310</v>
      </c>
      <c r="D157" s="15" t="s">
        <v>311</v>
      </c>
      <c r="E157" s="17"/>
    </row>
    <row r="158" customFormat="false" ht="15" hidden="false" customHeight="false" outlineLevel="0" collapsed="false">
      <c r="A158" s="15" t="s">
        <v>7</v>
      </c>
      <c r="B158" s="15" t="s">
        <v>253</v>
      </c>
      <c r="C158" s="16" t="s">
        <v>312</v>
      </c>
      <c r="D158" s="15" t="s">
        <v>313</v>
      </c>
      <c r="E158" s="17"/>
    </row>
    <row r="159" customFormat="false" ht="15" hidden="false" customHeight="false" outlineLevel="0" collapsed="false">
      <c r="A159" s="15" t="s">
        <v>7</v>
      </c>
      <c r="B159" s="15" t="s">
        <v>253</v>
      </c>
      <c r="C159" s="16" t="s">
        <v>314</v>
      </c>
      <c r="D159" s="15" t="s">
        <v>315</v>
      </c>
      <c r="E159" s="17"/>
    </row>
    <row r="160" customFormat="false" ht="15" hidden="false" customHeight="false" outlineLevel="0" collapsed="false">
      <c r="A160" s="15" t="s">
        <v>7</v>
      </c>
      <c r="B160" s="15" t="s">
        <v>253</v>
      </c>
      <c r="C160" s="16" t="s">
        <v>316</v>
      </c>
      <c r="D160" s="15" t="s">
        <v>317</v>
      </c>
      <c r="E160" s="17"/>
    </row>
    <row r="161" customFormat="false" ht="15" hidden="false" customHeight="false" outlineLevel="0" collapsed="false">
      <c r="A161" s="15" t="s">
        <v>7</v>
      </c>
      <c r="B161" s="15" t="s">
        <v>253</v>
      </c>
      <c r="C161" s="16" t="s">
        <v>318</v>
      </c>
      <c r="D161" s="15" t="s">
        <v>319</v>
      </c>
      <c r="E161" s="17"/>
    </row>
    <row r="162" customFormat="false" ht="15" hidden="false" customHeight="false" outlineLevel="0" collapsed="false">
      <c r="A162" s="15" t="s">
        <v>7</v>
      </c>
      <c r="B162" s="15" t="s">
        <v>253</v>
      </c>
      <c r="C162" s="16" t="s">
        <v>320</v>
      </c>
      <c r="D162" s="15" t="s">
        <v>321</v>
      </c>
      <c r="E162" s="17"/>
    </row>
    <row r="163" customFormat="false" ht="15" hidden="false" customHeight="false" outlineLevel="0" collapsed="false">
      <c r="A163" s="15" t="s">
        <v>7</v>
      </c>
      <c r="B163" s="15" t="s">
        <v>253</v>
      </c>
      <c r="C163" s="16" t="s">
        <v>322</v>
      </c>
      <c r="D163" s="15" t="s">
        <v>323</v>
      </c>
      <c r="E163" s="17"/>
    </row>
    <row r="164" customFormat="false" ht="15" hidden="false" customHeight="false" outlineLevel="0" collapsed="false">
      <c r="A164" s="15" t="s">
        <v>7</v>
      </c>
      <c r="B164" s="15" t="s">
        <v>253</v>
      </c>
      <c r="C164" s="16" t="s">
        <v>324</v>
      </c>
      <c r="D164" s="15" t="s">
        <v>325</v>
      </c>
      <c r="E164" s="17"/>
    </row>
    <row r="165" customFormat="false" ht="15" hidden="false" customHeight="false" outlineLevel="0" collapsed="false">
      <c r="A165" s="15" t="s">
        <v>7</v>
      </c>
      <c r="B165" s="15" t="s">
        <v>253</v>
      </c>
      <c r="C165" s="16" t="s">
        <v>326</v>
      </c>
      <c r="D165" s="15" t="s">
        <v>327</v>
      </c>
      <c r="E165" s="17"/>
    </row>
    <row r="166" customFormat="false" ht="15" hidden="false" customHeight="false" outlineLevel="0" collapsed="false">
      <c r="A166" s="15" t="s">
        <v>7</v>
      </c>
      <c r="B166" s="15" t="s">
        <v>253</v>
      </c>
      <c r="C166" s="16" t="s">
        <v>328</v>
      </c>
      <c r="D166" s="15" t="s">
        <v>329</v>
      </c>
      <c r="E166" s="17"/>
    </row>
    <row r="167" customFormat="false" ht="15" hidden="false" customHeight="false" outlineLevel="0" collapsed="false">
      <c r="A167" s="15" t="s">
        <v>7</v>
      </c>
      <c r="B167" s="15" t="s">
        <v>253</v>
      </c>
      <c r="C167" s="16" t="s">
        <v>330</v>
      </c>
      <c r="D167" s="15" t="s">
        <v>331</v>
      </c>
      <c r="E167" s="17"/>
    </row>
    <row r="168" customFormat="false" ht="15" hidden="false" customHeight="false" outlineLevel="0" collapsed="false">
      <c r="A168" s="15" t="s">
        <v>7</v>
      </c>
      <c r="B168" s="15" t="s">
        <v>253</v>
      </c>
      <c r="C168" s="16" t="s">
        <v>332</v>
      </c>
      <c r="D168" s="15" t="s">
        <v>333</v>
      </c>
      <c r="E168" s="17"/>
    </row>
    <row r="169" customFormat="false" ht="15" hidden="false" customHeight="false" outlineLevel="0" collapsed="false">
      <c r="A169" s="15" t="s">
        <v>7</v>
      </c>
      <c r="B169" s="15" t="s">
        <v>253</v>
      </c>
      <c r="C169" s="16" t="s">
        <v>334</v>
      </c>
      <c r="D169" s="15" t="s">
        <v>335</v>
      </c>
      <c r="E169" s="17"/>
    </row>
    <row r="170" customFormat="false" ht="15" hidden="false" customHeight="false" outlineLevel="0" collapsed="false">
      <c r="A170" s="15" t="s">
        <v>7</v>
      </c>
      <c r="B170" s="15" t="s">
        <v>253</v>
      </c>
      <c r="C170" s="16" t="s">
        <v>336</v>
      </c>
      <c r="D170" s="15" t="s">
        <v>337</v>
      </c>
      <c r="E170" s="17"/>
    </row>
    <row r="171" customFormat="false" ht="15" hidden="false" customHeight="false" outlineLevel="0" collapsed="false">
      <c r="A171" s="15" t="s">
        <v>7</v>
      </c>
      <c r="B171" s="15" t="s">
        <v>253</v>
      </c>
      <c r="C171" s="16" t="s">
        <v>338</v>
      </c>
      <c r="D171" s="15" t="s">
        <v>339</v>
      </c>
      <c r="E171" s="17"/>
      <c r="F171" s="22"/>
      <c r="G171" s="22"/>
    </row>
    <row r="172" customFormat="false" ht="15" hidden="false" customHeight="false" outlineLevel="0" collapsed="false">
      <c r="A172" s="15" t="s">
        <v>7</v>
      </c>
      <c r="B172" s="15" t="s">
        <v>253</v>
      </c>
      <c r="C172" s="16" t="s">
        <v>340</v>
      </c>
      <c r="D172" s="15" t="s">
        <v>341</v>
      </c>
      <c r="E172" s="17"/>
    </row>
    <row r="173" customFormat="false" ht="15" hidden="false" customHeight="false" outlineLevel="0" collapsed="false">
      <c r="A173" s="15" t="s">
        <v>7</v>
      </c>
      <c r="B173" s="15" t="s">
        <v>253</v>
      </c>
      <c r="C173" s="16" t="s">
        <v>342</v>
      </c>
      <c r="D173" s="15" t="s">
        <v>343</v>
      </c>
      <c r="E173" s="17"/>
    </row>
    <row r="174" customFormat="false" ht="15" hidden="false" customHeight="false" outlineLevel="0" collapsed="false">
      <c r="A174" s="15" t="s">
        <v>7</v>
      </c>
      <c r="B174" s="15" t="s">
        <v>253</v>
      </c>
      <c r="C174" s="16" t="s">
        <v>344</v>
      </c>
      <c r="D174" s="15" t="s">
        <v>345</v>
      </c>
      <c r="E174" s="17"/>
    </row>
    <row r="175" customFormat="false" ht="15" hidden="false" customHeight="false" outlineLevel="0" collapsed="false">
      <c r="A175" s="15" t="s">
        <v>7</v>
      </c>
      <c r="B175" s="15" t="s">
        <v>253</v>
      </c>
      <c r="C175" s="16" t="s">
        <v>346</v>
      </c>
      <c r="D175" s="15" t="s">
        <v>347</v>
      </c>
      <c r="E175" s="17"/>
    </row>
    <row r="176" customFormat="false" ht="15" hidden="false" customHeight="false" outlineLevel="0" collapsed="false">
      <c r="A176" s="15" t="s">
        <v>7</v>
      </c>
      <c r="B176" s="15" t="s">
        <v>253</v>
      </c>
      <c r="C176" s="16" t="s">
        <v>348</v>
      </c>
      <c r="D176" s="15" t="s">
        <v>349</v>
      </c>
      <c r="E176" s="17"/>
    </row>
    <row r="177" customFormat="false" ht="15" hidden="false" customHeight="false" outlineLevel="0" collapsed="false">
      <c r="A177" s="15" t="s">
        <v>7</v>
      </c>
      <c r="B177" s="15" t="s">
        <v>253</v>
      </c>
      <c r="C177" s="16" t="s">
        <v>350</v>
      </c>
      <c r="D177" s="15" t="s">
        <v>351</v>
      </c>
      <c r="E177" s="17"/>
    </row>
    <row r="178" customFormat="false" ht="15" hidden="false" customHeight="false" outlineLevel="0" collapsed="false">
      <c r="A178" s="15" t="s">
        <v>7</v>
      </c>
      <c r="B178" s="15" t="s">
        <v>253</v>
      </c>
      <c r="C178" s="16" t="s">
        <v>352</v>
      </c>
      <c r="D178" s="15" t="s">
        <v>353</v>
      </c>
      <c r="E178" s="17"/>
    </row>
    <row r="179" customFormat="false" ht="15" hidden="false" customHeight="false" outlineLevel="0" collapsed="false">
      <c r="A179" s="15" t="s">
        <v>7</v>
      </c>
      <c r="B179" s="15" t="s">
        <v>253</v>
      </c>
      <c r="C179" s="16" t="s">
        <v>354</v>
      </c>
      <c r="D179" s="15" t="s">
        <v>355</v>
      </c>
      <c r="E179" s="17"/>
    </row>
    <row r="180" customFormat="false" ht="15" hidden="false" customHeight="false" outlineLevel="0" collapsed="false">
      <c r="A180" s="15" t="s">
        <v>7</v>
      </c>
      <c r="B180" s="15" t="s">
        <v>356</v>
      </c>
      <c r="C180" s="16" t="s">
        <v>357</v>
      </c>
      <c r="D180" s="15" t="s">
        <v>358</v>
      </c>
      <c r="E180" s="17"/>
    </row>
    <row r="181" customFormat="false" ht="15" hidden="false" customHeight="false" outlineLevel="0" collapsed="false">
      <c r="A181" s="15" t="s">
        <v>7</v>
      </c>
      <c r="B181" s="15" t="s">
        <v>253</v>
      </c>
      <c r="C181" s="16" t="s">
        <v>359</v>
      </c>
      <c r="D181" s="15" t="s">
        <v>360</v>
      </c>
      <c r="E181" s="17"/>
    </row>
    <row r="182" customFormat="false" ht="15" hidden="false" customHeight="false" outlineLevel="0" collapsed="false">
      <c r="A182" s="15" t="s">
        <v>7</v>
      </c>
      <c r="B182" s="15" t="s">
        <v>253</v>
      </c>
      <c r="C182" s="16" t="s">
        <v>361</v>
      </c>
      <c r="D182" s="15" t="s">
        <v>362</v>
      </c>
      <c r="E182" s="17"/>
    </row>
    <row r="183" customFormat="false" ht="15" hidden="false" customHeight="false" outlineLevel="0" collapsed="false">
      <c r="A183" s="15" t="s">
        <v>7</v>
      </c>
      <c r="B183" s="15" t="s">
        <v>253</v>
      </c>
      <c r="C183" s="16" t="s">
        <v>363</v>
      </c>
      <c r="D183" s="15" t="s">
        <v>364</v>
      </c>
      <c r="E183" s="17"/>
    </row>
    <row r="184" customFormat="false" ht="15" hidden="false" customHeight="false" outlineLevel="0" collapsed="false">
      <c r="A184" s="15" t="s">
        <v>7</v>
      </c>
      <c r="B184" s="15" t="s">
        <v>140</v>
      </c>
      <c r="C184" s="15" t="s">
        <v>365</v>
      </c>
      <c r="D184" s="15" t="s">
        <v>366</v>
      </c>
      <c r="E184" s="17"/>
    </row>
    <row r="185" customFormat="false" ht="15" hidden="false" customHeight="false" outlineLevel="0" collapsed="false">
      <c r="A185" s="15" t="s">
        <v>7</v>
      </c>
      <c r="B185" s="15" t="s">
        <v>253</v>
      </c>
      <c r="C185" s="16" t="s">
        <v>367</v>
      </c>
      <c r="D185" s="15" t="s">
        <v>368</v>
      </c>
      <c r="E185" s="17"/>
    </row>
    <row r="186" customFormat="false" ht="15" hidden="false" customHeight="false" outlineLevel="0" collapsed="false">
      <c r="A186" s="15" t="s">
        <v>7</v>
      </c>
      <c r="B186" s="15" t="s">
        <v>253</v>
      </c>
      <c r="C186" s="16" t="s">
        <v>369</v>
      </c>
      <c r="D186" s="15" t="s">
        <v>370</v>
      </c>
      <c r="E186" s="17"/>
    </row>
    <row r="187" customFormat="false" ht="15" hidden="false" customHeight="false" outlineLevel="0" collapsed="false">
      <c r="A187" s="15" t="s">
        <v>7</v>
      </c>
      <c r="B187" s="15" t="s">
        <v>253</v>
      </c>
      <c r="C187" s="16" t="s">
        <v>371</v>
      </c>
      <c r="D187" s="15" t="s">
        <v>372</v>
      </c>
      <c r="E187" s="17"/>
    </row>
    <row r="188" customFormat="false" ht="15" hidden="false" customHeight="false" outlineLevel="0" collapsed="false">
      <c r="A188" s="15" t="s">
        <v>7</v>
      </c>
      <c r="B188" s="15" t="s">
        <v>253</v>
      </c>
      <c r="C188" s="16" t="s">
        <v>373</v>
      </c>
      <c r="D188" s="15" t="s">
        <v>374</v>
      </c>
      <c r="E188" s="17"/>
    </row>
    <row r="189" customFormat="false" ht="15" hidden="false" customHeight="false" outlineLevel="0" collapsed="false">
      <c r="A189" s="15" t="s">
        <v>7</v>
      </c>
      <c r="B189" s="15" t="s">
        <v>253</v>
      </c>
      <c r="C189" s="16" t="s">
        <v>375</v>
      </c>
      <c r="D189" s="15" t="s">
        <v>376</v>
      </c>
      <c r="E189" s="17"/>
    </row>
    <row r="190" customFormat="false" ht="15" hidden="false" customHeight="false" outlineLevel="0" collapsed="false">
      <c r="A190" s="15" t="s">
        <v>7</v>
      </c>
      <c r="B190" s="15" t="s">
        <v>253</v>
      </c>
      <c r="C190" s="16" t="s">
        <v>377</v>
      </c>
      <c r="D190" s="15" t="s">
        <v>378</v>
      </c>
      <c r="E190" s="17"/>
    </row>
    <row r="191" customFormat="false" ht="15" hidden="false" customHeight="false" outlineLevel="0" collapsed="false">
      <c r="A191" s="15" t="s">
        <v>7</v>
      </c>
      <c r="B191" s="15" t="s">
        <v>253</v>
      </c>
      <c r="C191" s="16" t="s">
        <v>379</v>
      </c>
      <c r="D191" s="15" t="s">
        <v>380</v>
      </c>
      <c r="E191" s="17"/>
    </row>
    <row r="192" customFormat="false" ht="15" hidden="false" customHeight="false" outlineLevel="0" collapsed="false">
      <c r="A192" s="15" t="s">
        <v>7</v>
      </c>
      <c r="B192" s="15" t="s">
        <v>253</v>
      </c>
      <c r="C192" s="16" t="s">
        <v>381</v>
      </c>
      <c r="D192" s="15" t="s">
        <v>382</v>
      </c>
      <c r="E192" s="17"/>
    </row>
    <row r="193" customFormat="false" ht="15" hidden="false" customHeight="false" outlineLevel="0" collapsed="false">
      <c r="A193" s="15" t="s">
        <v>7</v>
      </c>
      <c r="B193" s="15" t="s">
        <v>253</v>
      </c>
      <c r="C193" s="16" t="s">
        <v>383</v>
      </c>
      <c r="D193" s="15" t="s">
        <v>384</v>
      </c>
      <c r="E193" s="17"/>
    </row>
    <row r="194" customFormat="false" ht="15" hidden="false" customHeight="false" outlineLevel="0" collapsed="false">
      <c r="A194" s="15" t="s">
        <v>7</v>
      </c>
      <c r="B194" s="15" t="s">
        <v>253</v>
      </c>
      <c r="C194" s="16" t="s">
        <v>385</v>
      </c>
      <c r="D194" s="15" t="s">
        <v>386</v>
      </c>
      <c r="E194" s="17"/>
    </row>
    <row r="195" customFormat="false" ht="15" hidden="false" customHeight="false" outlineLevel="0" collapsed="false">
      <c r="A195" s="15" t="s">
        <v>7</v>
      </c>
      <c r="B195" s="15" t="s">
        <v>253</v>
      </c>
      <c r="C195" s="16" t="s">
        <v>387</v>
      </c>
      <c r="D195" s="15" t="s">
        <v>388</v>
      </c>
      <c r="E195" s="17"/>
    </row>
    <row r="196" customFormat="false" ht="15.75" hidden="false" customHeight="false" outlineLevel="0" collapsed="false">
      <c r="A196" s="11" t="s">
        <v>389</v>
      </c>
      <c r="B196" s="11"/>
      <c r="C196" s="12"/>
      <c r="D196" s="11"/>
      <c r="E196" s="11"/>
    </row>
    <row r="197" customFormat="false" ht="15" hidden="false" customHeight="false" outlineLevel="0" collapsed="false">
      <c r="A197" s="15" t="s">
        <v>390</v>
      </c>
      <c r="B197" s="15" t="s">
        <v>391</v>
      </c>
      <c r="C197" s="18" t="s">
        <v>392</v>
      </c>
      <c r="D197" s="15" t="s">
        <v>393</v>
      </c>
      <c r="E197" s="17"/>
    </row>
    <row r="198" customFormat="false" ht="15" hidden="false" customHeight="false" outlineLevel="0" collapsed="false">
      <c r="A198" s="15" t="s">
        <v>390</v>
      </c>
      <c r="B198" s="15" t="s">
        <v>391</v>
      </c>
      <c r="C198" s="18" t="s">
        <v>394</v>
      </c>
      <c r="D198" s="15" t="s">
        <v>395</v>
      </c>
      <c r="E198" s="17"/>
    </row>
    <row r="199" customFormat="false" ht="15" hidden="false" customHeight="false" outlineLevel="0" collapsed="false">
      <c r="A199" s="15" t="s">
        <v>390</v>
      </c>
      <c r="B199" s="15" t="s">
        <v>396</v>
      </c>
      <c r="C199" s="18" t="s">
        <v>397</v>
      </c>
      <c r="D199" s="15" t="s">
        <v>398</v>
      </c>
      <c r="E199" s="17"/>
      <c r="F199" s="23"/>
    </row>
    <row r="200" customFormat="false" ht="15" hidden="false" customHeight="false" outlineLevel="0" collapsed="false">
      <c r="A200" s="15" t="s">
        <v>390</v>
      </c>
      <c r="B200" s="15" t="s">
        <v>396</v>
      </c>
      <c r="C200" s="18" t="s">
        <v>399</v>
      </c>
      <c r="D200" s="15" t="s">
        <v>400</v>
      </c>
      <c r="E200" s="17"/>
    </row>
    <row r="201" customFormat="false" ht="15" hidden="false" customHeight="false" outlineLevel="0" collapsed="false">
      <c r="A201" s="15" t="s">
        <v>390</v>
      </c>
      <c r="B201" s="15" t="s">
        <v>396</v>
      </c>
      <c r="C201" s="18" t="s">
        <v>401</v>
      </c>
      <c r="D201" s="15" t="s">
        <v>402</v>
      </c>
      <c r="E201" s="17"/>
    </row>
    <row r="202" customFormat="false" ht="15" hidden="false" customHeight="false" outlineLevel="0" collapsed="false">
      <c r="A202" s="15" t="s">
        <v>390</v>
      </c>
      <c r="B202" s="15" t="s">
        <v>396</v>
      </c>
      <c r="C202" s="18" t="s">
        <v>403</v>
      </c>
      <c r="D202" s="15" t="s">
        <v>404</v>
      </c>
      <c r="E202" s="17"/>
    </row>
    <row r="203" customFormat="false" ht="15" hidden="false" customHeight="false" outlineLevel="0" collapsed="false">
      <c r="A203" s="15" t="s">
        <v>390</v>
      </c>
      <c r="B203" s="15" t="s">
        <v>396</v>
      </c>
      <c r="C203" s="18" t="s">
        <v>405</v>
      </c>
      <c r="D203" s="15" t="s">
        <v>406</v>
      </c>
      <c r="E203" s="17"/>
    </row>
    <row r="204" customFormat="false" ht="15" hidden="false" customHeight="false" outlineLevel="0" collapsed="false">
      <c r="A204" s="15" t="s">
        <v>390</v>
      </c>
      <c r="B204" s="15" t="s">
        <v>396</v>
      </c>
      <c r="C204" s="18" t="s">
        <v>407</v>
      </c>
      <c r="D204" s="15" t="s">
        <v>408</v>
      </c>
      <c r="E204" s="17"/>
    </row>
    <row r="205" customFormat="false" ht="15" hidden="false" customHeight="false" outlineLevel="0" collapsed="false">
      <c r="A205" s="15" t="s">
        <v>390</v>
      </c>
      <c r="B205" s="15" t="s">
        <v>409</v>
      </c>
      <c r="C205" s="18" t="s">
        <v>410</v>
      </c>
      <c r="D205" s="15" t="s">
        <v>411</v>
      </c>
      <c r="E205" s="17"/>
    </row>
    <row r="206" customFormat="false" ht="15" hidden="false" customHeight="false" outlineLevel="0" collapsed="false">
      <c r="A206" s="15" t="s">
        <v>412</v>
      </c>
      <c r="B206" s="15" t="s">
        <v>391</v>
      </c>
      <c r="C206" s="18" t="s">
        <v>413</v>
      </c>
      <c r="D206" s="15" t="s">
        <v>414</v>
      </c>
      <c r="E206" s="17"/>
    </row>
    <row r="207" customFormat="false" ht="15" hidden="false" customHeight="false" outlineLevel="0" collapsed="false">
      <c r="A207" s="15" t="s">
        <v>412</v>
      </c>
      <c r="B207" s="15" t="s">
        <v>396</v>
      </c>
      <c r="C207" s="18" t="s">
        <v>415</v>
      </c>
      <c r="D207" s="15" t="s">
        <v>416</v>
      </c>
      <c r="E207" s="17"/>
      <c r="F207" s="23"/>
    </row>
    <row r="208" customFormat="false" ht="15" hidden="false" customHeight="false" outlineLevel="0" collapsed="false">
      <c r="A208" s="15" t="s">
        <v>412</v>
      </c>
      <c r="B208" s="15" t="s">
        <v>396</v>
      </c>
      <c r="C208" s="18" t="s">
        <v>417</v>
      </c>
      <c r="D208" s="15" t="s">
        <v>418</v>
      </c>
      <c r="E208" s="17"/>
    </row>
    <row r="209" customFormat="false" ht="15" hidden="false" customHeight="false" outlineLevel="0" collapsed="false">
      <c r="A209" s="15" t="s">
        <v>412</v>
      </c>
      <c r="B209" s="15" t="s">
        <v>396</v>
      </c>
      <c r="C209" s="18" t="s">
        <v>419</v>
      </c>
      <c r="D209" s="15" t="s">
        <v>420</v>
      </c>
      <c r="E209" s="17"/>
    </row>
    <row r="210" customFormat="false" ht="15" hidden="false" customHeight="false" outlineLevel="0" collapsed="false">
      <c r="A210" s="15" t="s">
        <v>412</v>
      </c>
      <c r="B210" s="15" t="s">
        <v>396</v>
      </c>
      <c r="C210" s="18" t="s">
        <v>421</v>
      </c>
      <c r="D210" s="15" t="s">
        <v>422</v>
      </c>
      <c r="E210" s="17"/>
    </row>
    <row r="211" customFormat="false" ht="15" hidden="false" customHeight="false" outlineLevel="0" collapsed="false">
      <c r="A211" s="15" t="s">
        <v>412</v>
      </c>
      <c r="B211" s="15" t="s">
        <v>409</v>
      </c>
      <c r="C211" s="18" t="s">
        <v>423</v>
      </c>
      <c r="D211" s="15" t="s">
        <v>424</v>
      </c>
      <c r="E211" s="17"/>
    </row>
    <row r="212" customFormat="false" ht="15" hidden="false" customHeight="false" outlineLevel="0" collapsed="false">
      <c r="A212" s="15" t="s">
        <v>412</v>
      </c>
      <c r="B212" s="15" t="s">
        <v>409</v>
      </c>
      <c r="C212" s="18" t="s">
        <v>425</v>
      </c>
      <c r="D212" s="15" t="s">
        <v>426</v>
      </c>
      <c r="E212" s="17"/>
    </row>
    <row r="213" customFormat="false" ht="15" hidden="false" customHeight="false" outlineLevel="0" collapsed="false">
      <c r="A213" s="15" t="s">
        <v>412</v>
      </c>
      <c r="B213" s="15" t="s">
        <v>409</v>
      </c>
      <c r="C213" s="18" t="s">
        <v>427</v>
      </c>
      <c r="D213" s="15" t="s">
        <v>428</v>
      </c>
      <c r="E213" s="17"/>
    </row>
    <row r="214" customFormat="false" ht="15" hidden="false" customHeight="false" outlineLevel="0" collapsed="false">
      <c r="A214" s="15" t="s">
        <v>429</v>
      </c>
      <c r="B214" s="15" t="s">
        <v>391</v>
      </c>
      <c r="C214" s="18" t="s">
        <v>430</v>
      </c>
      <c r="D214" s="15" t="s">
        <v>393</v>
      </c>
      <c r="E214" s="17"/>
    </row>
    <row r="215" customFormat="false" ht="15" hidden="false" customHeight="false" outlineLevel="0" collapsed="false">
      <c r="A215" s="15" t="s">
        <v>429</v>
      </c>
      <c r="B215" s="15" t="s">
        <v>391</v>
      </c>
      <c r="C215" s="18" t="s">
        <v>431</v>
      </c>
      <c r="D215" s="15" t="s">
        <v>395</v>
      </c>
      <c r="E215" s="17"/>
    </row>
    <row r="216" customFormat="false" ht="15" hidden="false" customHeight="false" outlineLevel="0" collapsed="false">
      <c r="A216" s="15" t="s">
        <v>432</v>
      </c>
      <c r="B216" s="15" t="s">
        <v>396</v>
      </c>
      <c r="C216" s="18" t="s">
        <v>433</v>
      </c>
      <c r="D216" s="15" t="s">
        <v>434</v>
      </c>
      <c r="E216" s="17"/>
      <c r="F216" s="23"/>
    </row>
    <row r="217" customFormat="false" ht="15" hidden="false" customHeight="false" outlineLevel="0" collapsed="false">
      <c r="A217" s="15" t="s">
        <v>432</v>
      </c>
      <c r="B217" s="15" t="s">
        <v>396</v>
      </c>
      <c r="C217" s="18" t="s">
        <v>435</v>
      </c>
      <c r="D217" s="15" t="s">
        <v>436</v>
      </c>
      <c r="E217" s="17"/>
      <c r="F217" s="23"/>
    </row>
    <row r="218" customFormat="false" ht="15" hidden="false" customHeight="false" outlineLevel="0" collapsed="false">
      <c r="A218" s="15" t="s">
        <v>432</v>
      </c>
      <c r="B218" s="15" t="s">
        <v>396</v>
      </c>
      <c r="C218" s="18" t="s">
        <v>437</v>
      </c>
      <c r="D218" s="15" t="s">
        <v>438</v>
      </c>
      <c r="E218" s="17"/>
      <c r="F218" s="23"/>
    </row>
    <row r="219" customFormat="false" ht="15" hidden="false" customHeight="false" outlineLevel="0" collapsed="false">
      <c r="A219" s="15" t="s">
        <v>432</v>
      </c>
      <c r="B219" s="15" t="s">
        <v>396</v>
      </c>
      <c r="C219" s="18" t="s">
        <v>439</v>
      </c>
      <c r="D219" s="15" t="s">
        <v>440</v>
      </c>
      <c r="E219" s="17"/>
    </row>
    <row r="220" customFormat="false" ht="15" hidden="false" customHeight="false" outlineLevel="0" collapsed="false">
      <c r="A220" s="15" t="s">
        <v>432</v>
      </c>
      <c r="B220" s="15" t="s">
        <v>396</v>
      </c>
      <c r="C220" s="18" t="s">
        <v>441</v>
      </c>
      <c r="D220" s="15" t="s">
        <v>442</v>
      </c>
      <c r="E220" s="17"/>
    </row>
    <row r="221" customFormat="false" ht="15" hidden="false" customHeight="false" outlineLevel="0" collapsed="false">
      <c r="A221" s="15" t="s">
        <v>432</v>
      </c>
      <c r="B221" s="15" t="s">
        <v>396</v>
      </c>
      <c r="C221" s="18" t="s">
        <v>443</v>
      </c>
      <c r="D221" s="15" t="s">
        <v>444</v>
      </c>
      <c r="E221" s="17"/>
    </row>
    <row r="222" customFormat="false" ht="15" hidden="false" customHeight="false" outlineLevel="0" collapsed="false">
      <c r="A222" s="15" t="s">
        <v>432</v>
      </c>
      <c r="B222" s="15" t="s">
        <v>396</v>
      </c>
      <c r="C222" s="18" t="s">
        <v>445</v>
      </c>
      <c r="D222" s="15" t="s">
        <v>446</v>
      </c>
      <c r="E222" s="17"/>
    </row>
    <row r="223" customFormat="false" ht="15" hidden="false" customHeight="false" outlineLevel="0" collapsed="false">
      <c r="A223" s="15" t="s">
        <v>432</v>
      </c>
      <c r="B223" s="15" t="s">
        <v>396</v>
      </c>
      <c r="C223" s="18" t="s">
        <v>447</v>
      </c>
      <c r="D223" s="15" t="s">
        <v>448</v>
      </c>
      <c r="E223" s="17"/>
    </row>
    <row r="224" customFormat="false" ht="15" hidden="false" customHeight="false" outlineLevel="0" collapsed="false">
      <c r="A224" s="15" t="s">
        <v>432</v>
      </c>
      <c r="B224" s="15" t="s">
        <v>409</v>
      </c>
      <c r="C224" s="18" t="s">
        <v>449</v>
      </c>
      <c r="D224" s="15" t="s">
        <v>450</v>
      </c>
      <c r="E224" s="17"/>
    </row>
    <row r="225" customFormat="false" ht="15.75" hidden="false" customHeight="false" outlineLevel="0" collapsed="false">
      <c r="A225" s="20" t="s">
        <v>451</v>
      </c>
      <c r="B225" s="11"/>
      <c r="C225" s="12"/>
      <c r="D225" s="11"/>
      <c r="E225" s="11"/>
    </row>
    <row r="226" customFormat="false" ht="15" hidden="false" customHeight="false" outlineLevel="0" collapsed="false">
      <c r="A226" s="15" t="s">
        <v>7</v>
      </c>
      <c r="B226" s="15" t="s">
        <v>356</v>
      </c>
      <c r="C226" s="18" t="s">
        <v>452</v>
      </c>
      <c r="D226" s="15" t="s">
        <v>453</v>
      </c>
      <c r="E226" s="17"/>
    </row>
    <row r="227" customFormat="false" ht="15" hidden="false" customHeight="false" outlineLevel="0" collapsed="false">
      <c r="A227" s="15" t="s">
        <v>7</v>
      </c>
      <c r="B227" s="15" t="s">
        <v>356</v>
      </c>
      <c r="C227" s="18" t="s">
        <v>454</v>
      </c>
      <c r="D227" s="15" t="s">
        <v>455</v>
      </c>
      <c r="E227" s="17"/>
    </row>
    <row r="228" customFormat="false" ht="15" hidden="false" customHeight="false" outlineLevel="0" collapsed="false">
      <c r="A228" s="15" t="s">
        <v>7</v>
      </c>
      <c r="B228" s="15" t="s">
        <v>356</v>
      </c>
      <c r="C228" s="18" t="s">
        <v>456</v>
      </c>
      <c r="D228" s="15" t="s">
        <v>457</v>
      </c>
      <c r="E228" s="17"/>
    </row>
    <row r="229" customFormat="false" ht="15" hidden="false" customHeight="false" outlineLevel="0" collapsed="false">
      <c r="A229" s="15" t="s">
        <v>7</v>
      </c>
      <c r="B229" s="15" t="s">
        <v>458</v>
      </c>
      <c r="C229" s="18" t="s">
        <v>459</v>
      </c>
      <c r="D229" s="24" t="s">
        <v>460</v>
      </c>
      <c r="E229" s="17"/>
    </row>
    <row r="230" customFormat="false" ht="15" hidden="false" customHeight="false" outlineLevel="0" collapsed="false">
      <c r="A230" s="15" t="s">
        <v>7</v>
      </c>
      <c r="B230" s="15" t="s">
        <v>461</v>
      </c>
      <c r="C230" s="18" t="s">
        <v>462</v>
      </c>
      <c r="D230" s="15" t="s">
        <v>463</v>
      </c>
      <c r="E230" s="17"/>
    </row>
    <row r="231" customFormat="false" ht="15" hidden="false" customHeight="false" outlineLevel="0" collapsed="false">
      <c r="A231" s="15" t="s">
        <v>7</v>
      </c>
      <c r="B231" s="15" t="s">
        <v>461</v>
      </c>
      <c r="C231" s="18" t="s">
        <v>464</v>
      </c>
      <c r="D231" s="15" t="s">
        <v>465</v>
      </c>
      <c r="E231" s="17"/>
    </row>
    <row r="232" customFormat="false" ht="15" hidden="false" customHeight="false" outlineLevel="0" collapsed="false">
      <c r="A232" s="15" t="s">
        <v>7</v>
      </c>
      <c r="B232" s="15" t="s">
        <v>461</v>
      </c>
      <c r="C232" s="18" t="s">
        <v>466</v>
      </c>
      <c r="D232" s="15" t="s">
        <v>467</v>
      </c>
      <c r="E232" s="17"/>
    </row>
    <row r="233" customFormat="false" ht="15" hidden="false" customHeight="false" outlineLevel="0" collapsed="false">
      <c r="A233" s="15" t="s">
        <v>7</v>
      </c>
      <c r="B233" s="15" t="s">
        <v>356</v>
      </c>
      <c r="C233" s="18" t="s">
        <v>468</v>
      </c>
      <c r="D233" s="15" t="s">
        <v>469</v>
      </c>
      <c r="E233" s="17"/>
    </row>
    <row r="234" customFormat="false" ht="15" hidden="false" customHeight="false" outlineLevel="0" collapsed="false">
      <c r="A234" s="15" t="s">
        <v>7</v>
      </c>
      <c r="B234" s="15" t="s">
        <v>356</v>
      </c>
      <c r="C234" s="18" t="s">
        <v>470</v>
      </c>
      <c r="D234" s="15" t="s">
        <v>471</v>
      </c>
      <c r="E234" s="17"/>
    </row>
    <row r="235" customFormat="false" ht="15" hidden="false" customHeight="false" outlineLevel="0" collapsed="false">
      <c r="A235" s="15" t="s">
        <v>7</v>
      </c>
      <c r="B235" s="15" t="s">
        <v>356</v>
      </c>
      <c r="C235" s="18" t="s">
        <v>472</v>
      </c>
      <c r="D235" s="15" t="s">
        <v>473</v>
      </c>
      <c r="E235" s="17"/>
    </row>
    <row r="236" customFormat="false" ht="15" hidden="false" customHeight="false" outlineLevel="0" collapsed="false">
      <c r="A236" s="15" t="s">
        <v>7</v>
      </c>
      <c r="B236" s="15" t="s">
        <v>8</v>
      </c>
      <c r="C236" s="18" t="s">
        <v>474</v>
      </c>
      <c r="D236" s="15" t="s">
        <v>475</v>
      </c>
      <c r="E236" s="17"/>
    </row>
    <row r="237" customFormat="false" ht="15" hidden="false" customHeight="false" outlineLevel="0" collapsed="false">
      <c r="A237" s="15" t="s">
        <v>7</v>
      </c>
      <c r="B237" s="15" t="s">
        <v>461</v>
      </c>
      <c r="C237" s="18" t="s">
        <v>476</v>
      </c>
      <c r="D237" s="15" t="s">
        <v>477</v>
      </c>
      <c r="E237" s="17"/>
    </row>
    <row r="238" customFormat="false" ht="15" hidden="false" customHeight="false" outlineLevel="0" collapsed="false">
      <c r="A238" s="15" t="s">
        <v>7</v>
      </c>
      <c r="B238" s="15" t="s">
        <v>461</v>
      </c>
      <c r="C238" s="18" t="s">
        <v>478</v>
      </c>
      <c r="D238" s="15" t="s">
        <v>479</v>
      </c>
      <c r="E238" s="17"/>
    </row>
    <row r="239" customFormat="false" ht="15" hidden="false" customHeight="false" outlineLevel="0" collapsed="false">
      <c r="A239" s="15" t="s">
        <v>7</v>
      </c>
      <c r="B239" s="15" t="s">
        <v>461</v>
      </c>
      <c r="C239" s="18" t="s">
        <v>480</v>
      </c>
      <c r="D239" s="15" t="s">
        <v>481</v>
      </c>
      <c r="E239" s="17"/>
    </row>
    <row r="240" customFormat="false" ht="15" hidden="false" customHeight="false" outlineLevel="0" collapsed="false">
      <c r="A240" s="15" t="s">
        <v>7</v>
      </c>
      <c r="B240" s="15" t="s">
        <v>356</v>
      </c>
      <c r="C240" s="18" t="s">
        <v>482</v>
      </c>
      <c r="D240" s="15" t="s">
        <v>483</v>
      </c>
      <c r="E240" s="17"/>
    </row>
    <row r="241" customFormat="false" ht="15" hidden="false" customHeight="false" outlineLevel="0" collapsed="false">
      <c r="A241" s="15" t="s">
        <v>7</v>
      </c>
      <c r="B241" s="15" t="s">
        <v>356</v>
      </c>
      <c r="C241" s="18" t="s">
        <v>484</v>
      </c>
      <c r="D241" s="15" t="s">
        <v>485</v>
      </c>
      <c r="E241" s="17"/>
    </row>
    <row r="242" customFormat="false" ht="15" hidden="false" customHeight="false" outlineLevel="0" collapsed="false">
      <c r="A242" s="15" t="s">
        <v>7</v>
      </c>
      <c r="B242" s="15" t="s">
        <v>356</v>
      </c>
      <c r="C242" s="18" t="s">
        <v>486</v>
      </c>
      <c r="D242" s="15" t="s">
        <v>487</v>
      </c>
      <c r="E242" s="17"/>
    </row>
    <row r="243" customFormat="false" ht="15" hidden="false" customHeight="false" outlineLevel="0" collapsed="false">
      <c r="A243" s="15" t="s">
        <v>7</v>
      </c>
      <c r="B243" s="15" t="s">
        <v>8</v>
      </c>
      <c r="C243" s="18" t="s">
        <v>488</v>
      </c>
      <c r="D243" s="15" t="s">
        <v>489</v>
      </c>
      <c r="E243" s="17"/>
    </row>
    <row r="244" customFormat="false" ht="15" hidden="false" customHeight="false" outlineLevel="0" collapsed="false">
      <c r="A244" s="15" t="s">
        <v>7</v>
      </c>
      <c r="B244" s="15" t="s">
        <v>490</v>
      </c>
      <c r="C244" s="18" t="s">
        <v>491</v>
      </c>
      <c r="D244" s="15" t="s">
        <v>492</v>
      </c>
      <c r="E244" s="17"/>
    </row>
    <row r="245" customFormat="false" ht="15" hidden="false" customHeight="false" outlineLevel="0" collapsed="false">
      <c r="A245" s="15" t="s">
        <v>7</v>
      </c>
      <c r="B245" s="15" t="s">
        <v>490</v>
      </c>
      <c r="C245" s="18" t="s">
        <v>493</v>
      </c>
      <c r="D245" s="15" t="s">
        <v>494</v>
      </c>
      <c r="E245" s="17"/>
    </row>
    <row r="246" customFormat="false" ht="15" hidden="false" customHeight="false" outlineLevel="0" collapsed="false">
      <c r="A246" s="15" t="s">
        <v>7</v>
      </c>
      <c r="B246" s="15" t="s">
        <v>490</v>
      </c>
      <c r="C246" s="18" t="s">
        <v>495</v>
      </c>
      <c r="D246" s="15" t="s">
        <v>496</v>
      </c>
      <c r="E246" s="17"/>
    </row>
    <row r="247" customFormat="false" ht="15" hidden="false" customHeight="false" outlineLevel="0" collapsed="false">
      <c r="A247" s="15" t="s">
        <v>7</v>
      </c>
      <c r="B247" s="15" t="s">
        <v>490</v>
      </c>
      <c r="C247" s="18" t="s">
        <v>497</v>
      </c>
      <c r="D247" s="15" t="s">
        <v>498</v>
      </c>
      <c r="E247" s="17"/>
    </row>
    <row r="248" customFormat="false" ht="15" hidden="false" customHeight="false" outlineLevel="0" collapsed="false">
      <c r="A248" s="15" t="s">
        <v>7</v>
      </c>
      <c r="B248" s="15" t="s">
        <v>499</v>
      </c>
      <c r="C248" s="18" t="s">
        <v>500</v>
      </c>
      <c r="D248" s="15" t="s">
        <v>501</v>
      </c>
      <c r="E248" s="17"/>
    </row>
    <row r="249" customFormat="false" ht="15" hidden="false" customHeight="false" outlineLevel="0" collapsed="false">
      <c r="A249" s="15" t="s">
        <v>7</v>
      </c>
      <c r="B249" s="15" t="s">
        <v>499</v>
      </c>
      <c r="C249" s="18" t="s">
        <v>502</v>
      </c>
      <c r="D249" s="15" t="s">
        <v>503</v>
      </c>
      <c r="E249" s="17"/>
    </row>
    <row r="250" customFormat="false" ht="15" hidden="false" customHeight="false" outlineLevel="0" collapsed="false">
      <c r="A250" s="15" t="s">
        <v>7</v>
      </c>
      <c r="B250" s="15" t="s">
        <v>499</v>
      </c>
      <c r="C250" s="18" t="s">
        <v>504</v>
      </c>
      <c r="D250" s="15" t="s">
        <v>505</v>
      </c>
      <c r="E250" s="17"/>
    </row>
    <row r="251" customFormat="false" ht="15" hidden="false" customHeight="false" outlineLevel="0" collapsed="false">
      <c r="A251" s="15" t="s">
        <v>7</v>
      </c>
      <c r="B251" s="15" t="s">
        <v>499</v>
      </c>
      <c r="C251" s="18" t="s">
        <v>506</v>
      </c>
      <c r="D251" s="15" t="s">
        <v>507</v>
      </c>
      <c r="E251" s="17"/>
    </row>
    <row r="252" customFormat="false" ht="15" hidden="false" customHeight="false" outlineLevel="0" collapsed="false">
      <c r="A252" s="15" t="s">
        <v>7</v>
      </c>
      <c r="B252" s="15" t="s">
        <v>499</v>
      </c>
      <c r="C252" s="18" t="s">
        <v>508</v>
      </c>
      <c r="D252" s="15" t="s">
        <v>509</v>
      </c>
      <c r="E252" s="17"/>
    </row>
    <row r="253" customFormat="false" ht="15" hidden="false" customHeight="false" outlineLevel="0" collapsed="false">
      <c r="A253" s="15" t="s">
        <v>7</v>
      </c>
      <c r="B253" s="15" t="s">
        <v>499</v>
      </c>
      <c r="C253" s="18" t="s">
        <v>510</v>
      </c>
      <c r="D253" s="15" t="s">
        <v>511</v>
      </c>
      <c r="E253" s="17"/>
    </row>
    <row r="254" customFormat="false" ht="15" hidden="false" customHeight="false" outlineLevel="0" collapsed="false">
      <c r="A254" s="15" t="s">
        <v>7</v>
      </c>
      <c r="B254" s="15" t="s">
        <v>499</v>
      </c>
      <c r="C254" s="18" t="s">
        <v>512</v>
      </c>
      <c r="D254" s="15" t="s">
        <v>513</v>
      </c>
      <c r="E254" s="17"/>
    </row>
    <row r="255" customFormat="false" ht="15" hidden="false" customHeight="false" outlineLevel="0" collapsed="false">
      <c r="A255" s="15" t="s">
        <v>7</v>
      </c>
      <c r="B255" s="15" t="s">
        <v>499</v>
      </c>
      <c r="C255" s="18" t="s">
        <v>514</v>
      </c>
      <c r="D255" s="15" t="s">
        <v>515</v>
      </c>
      <c r="E255" s="17"/>
    </row>
    <row r="256" customFormat="false" ht="15" hidden="false" customHeight="false" outlineLevel="0" collapsed="false">
      <c r="A256" s="15" t="s">
        <v>7</v>
      </c>
      <c r="B256" s="15" t="s">
        <v>499</v>
      </c>
      <c r="C256" s="18" t="s">
        <v>516</v>
      </c>
      <c r="D256" s="15" t="s">
        <v>517</v>
      </c>
      <c r="E256" s="17"/>
    </row>
    <row r="257" customFormat="false" ht="15" hidden="false" customHeight="false" outlineLevel="0" collapsed="false">
      <c r="A257" s="15" t="s">
        <v>7</v>
      </c>
      <c r="B257" s="15" t="s">
        <v>499</v>
      </c>
      <c r="C257" s="18" t="s">
        <v>518</v>
      </c>
      <c r="D257" s="15" t="s">
        <v>519</v>
      </c>
      <c r="E257" s="17"/>
    </row>
    <row r="258" customFormat="false" ht="15" hidden="false" customHeight="false" outlineLevel="0" collapsed="false">
      <c r="A258" s="15" t="s">
        <v>7</v>
      </c>
      <c r="B258" s="15" t="s">
        <v>499</v>
      </c>
      <c r="C258" s="18" t="s">
        <v>520</v>
      </c>
      <c r="D258" s="15" t="s">
        <v>521</v>
      </c>
      <c r="E258" s="17"/>
    </row>
    <row r="259" customFormat="false" ht="15" hidden="false" customHeight="false" outlineLevel="0" collapsed="false">
      <c r="A259" s="15" t="s">
        <v>7</v>
      </c>
      <c r="B259" s="15" t="s">
        <v>499</v>
      </c>
      <c r="C259" s="18" t="s">
        <v>522</v>
      </c>
      <c r="D259" s="15" t="s">
        <v>523</v>
      </c>
      <c r="E259" s="17"/>
    </row>
    <row r="260" customFormat="false" ht="15" hidden="false" customHeight="false" outlineLevel="0" collapsed="false">
      <c r="A260" s="15" t="s">
        <v>7</v>
      </c>
      <c r="B260" s="15" t="s">
        <v>499</v>
      </c>
      <c r="C260" s="18" t="s">
        <v>524</v>
      </c>
      <c r="D260" s="15" t="s">
        <v>525</v>
      </c>
      <c r="E260" s="17"/>
    </row>
    <row r="261" customFormat="false" ht="15" hidden="false" customHeight="false" outlineLevel="0" collapsed="false">
      <c r="A261" s="15" t="s">
        <v>7</v>
      </c>
      <c r="B261" s="15" t="s">
        <v>499</v>
      </c>
      <c r="C261" s="16" t="s">
        <v>526</v>
      </c>
      <c r="D261" s="15" t="s">
        <v>527</v>
      </c>
      <c r="E261" s="17"/>
    </row>
    <row r="262" customFormat="false" ht="13.8" hidden="false" customHeight="false" outlineLevel="0" collapsed="false">
      <c r="A262" s="15" t="s">
        <v>7</v>
      </c>
      <c r="B262" s="15" t="s">
        <v>499</v>
      </c>
      <c r="C262" s="16" t="s">
        <v>528</v>
      </c>
      <c r="D262" s="15" t="s">
        <v>527</v>
      </c>
      <c r="E262" s="17"/>
    </row>
    <row r="263" s="25" customFormat="true" ht="13.8" hidden="false" customHeight="false" outlineLevel="0" collapsed="false">
      <c r="A263" s="15" t="s">
        <v>7</v>
      </c>
      <c r="B263" s="15" t="s">
        <v>499</v>
      </c>
      <c r="C263" s="16" t="s">
        <v>529</v>
      </c>
      <c r="D263" s="15" t="s">
        <v>530</v>
      </c>
      <c r="E263" s="17"/>
      <c r="F263" s="1"/>
      <c r="G263" s="1"/>
      <c r="H263" s="1"/>
      <c r="I263" s="1"/>
    </row>
    <row r="264" s="25" customFormat="true" ht="13.8" hidden="false" customHeight="false" outlineLevel="0" collapsed="false">
      <c r="A264" s="15" t="s">
        <v>7</v>
      </c>
      <c r="B264" s="15" t="s">
        <v>499</v>
      </c>
      <c r="C264" s="16" t="s">
        <v>531</v>
      </c>
      <c r="D264" s="15" t="s">
        <v>532</v>
      </c>
      <c r="E264" s="17"/>
      <c r="F264" s="1"/>
      <c r="G264" s="1"/>
      <c r="H264" s="1"/>
      <c r="I264" s="1"/>
    </row>
    <row r="265" s="25" customFormat="true" ht="13.8" hidden="false" customHeight="false" outlineLevel="0" collapsed="false">
      <c r="A265" s="15" t="s">
        <v>7</v>
      </c>
      <c r="B265" s="15" t="s">
        <v>499</v>
      </c>
      <c r="C265" s="16" t="s">
        <v>533</v>
      </c>
      <c r="D265" s="15" t="s">
        <v>534</v>
      </c>
      <c r="E265" s="17"/>
      <c r="F265" s="1"/>
      <c r="G265" s="1"/>
      <c r="H265" s="1"/>
      <c r="I265" s="1"/>
    </row>
    <row r="266" s="25" customFormat="true" ht="13.8" hidden="false" customHeight="false" outlineLevel="0" collapsed="false">
      <c r="A266" s="15" t="s">
        <v>7</v>
      </c>
      <c r="B266" s="15" t="s">
        <v>499</v>
      </c>
      <c r="C266" s="16" t="s">
        <v>535</v>
      </c>
      <c r="D266" s="15" t="s">
        <v>536</v>
      </c>
      <c r="E266" s="17"/>
      <c r="F266" s="1"/>
      <c r="G266" s="1"/>
      <c r="H266" s="1"/>
      <c r="I266" s="1"/>
    </row>
    <row r="267" s="25" customFormat="true" ht="13.8" hidden="false" customHeight="false" outlineLevel="0" collapsed="false">
      <c r="A267" s="15" t="s">
        <v>7</v>
      </c>
      <c r="B267" s="15" t="s">
        <v>499</v>
      </c>
      <c r="C267" s="16" t="s">
        <v>537</v>
      </c>
      <c r="D267" s="15" t="s">
        <v>538</v>
      </c>
      <c r="E267" s="17"/>
      <c r="F267" s="1"/>
      <c r="G267" s="1"/>
      <c r="H267" s="1"/>
      <c r="I267" s="1"/>
    </row>
    <row r="268" s="25" customFormat="true" ht="13.8" hidden="false" customHeight="false" outlineLevel="0" collapsed="false">
      <c r="A268" s="15" t="s">
        <v>7</v>
      </c>
      <c r="B268" s="15" t="s">
        <v>499</v>
      </c>
      <c r="C268" s="16" t="s">
        <v>539</v>
      </c>
      <c r="D268" s="15" t="s">
        <v>540</v>
      </c>
      <c r="E268" s="17"/>
      <c r="F268" s="1"/>
      <c r="G268" s="1"/>
      <c r="H268" s="1"/>
      <c r="I268" s="1"/>
    </row>
    <row r="269" s="25" customFormat="true" ht="13.8" hidden="false" customHeight="false" outlineLevel="0" collapsed="false">
      <c r="A269" s="15" t="s">
        <v>7</v>
      </c>
      <c r="B269" s="15" t="s">
        <v>499</v>
      </c>
      <c r="C269" s="16" t="s">
        <v>541</v>
      </c>
      <c r="D269" s="15" t="s">
        <v>542</v>
      </c>
      <c r="E269" s="17"/>
      <c r="F269" s="1"/>
      <c r="G269" s="1"/>
      <c r="H269" s="1"/>
      <c r="I269" s="1"/>
    </row>
    <row r="270" customFormat="false" ht="15" hidden="false" customHeight="false" outlineLevel="0" collapsed="false">
      <c r="A270" s="15" t="s">
        <v>7</v>
      </c>
      <c r="B270" s="15" t="s">
        <v>543</v>
      </c>
      <c r="C270" s="24" t="s">
        <v>544</v>
      </c>
      <c r="D270" s="24" t="s">
        <v>545</v>
      </c>
      <c r="E270" s="17"/>
    </row>
    <row r="271" customFormat="false" ht="15" hidden="false" customHeight="false" outlineLevel="0" collapsed="false">
      <c r="A271" s="15" t="s">
        <v>7</v>
      </c>
      <c r="B271" s="15" t="s">
        <v>546</v>
      </c>
      <c r="C271" s="18" t="s">
        <v>547</v>
      </c>
      <c r="D271" s="15" t="s">
        <v>548</v>
      </c>
      <c r="E271" s="17"/>
    </row>
    <row r="272" customFormat="false" ht="15" hidden="false" customHeight="false" outlineLevel="0" collapsed="false">
      <c r="A272" s="15" t="s">
        <v>7</v>
      </c>
      <c r="B272" s="15" t="s">
        <v>549</v>
      </c>
      <c r="C272" s="18" t="s">
        <v>550</v>
      </c>
      <c r="D272" s="15" t="s">
        <v>551</v>
      </c>
      <c r="E272" s="17"/>
    </row>
    <row r="273" customFormat="false" ht="15" hidden="false" customHeight="false" outlineLevel="0" collapsed="false">
      <c r="A273" s="15" t="s">
        <v>7</v>
      </c>
      <c r="B273" s="15" t="s">
        <v>549</v>
      </c>
      <c r="C273" s="18" t="s">
        <v>552</v>
      </c>
      <c r="D273" s="15" t="s">
        <v>553</v>
      </c>
      <c r="E273" s="17"/>
    </row>
    <row r="274" customFormat="false" ht="15" hidden="false" customHeight="false" outlineLevel="0" collapsed="false">
      <c r="A274" s="15" t="s">
        <v>7</v>
      </c>
      <c r="B274" s="15" t="s">
        <v>549</v>
      </c>
      <c r="C274" s="18" t="s">
        <v>552</v>
      </c>
      <c r="D274" s="15" t="s">
        <v>554</v>
      </c>
      <c r="E274" s="17"/>
    </row>
    <row r="275" customFormat="false" ht="15" hidden="false" customHeight="false" outlineLevel="0" collapsed="false">
      <c r="A275" s="15" t="s">
        <v>7</v>
      </c>
      <c r="B275" s="15" t="s">
        <v>549</v>
      </c>
      <c r="C275" s="18" t="s">
        <v>555</v>
      </c>
      <c r="D275" s="15" t="s">
        <v>556</v>
      </c>
      <c r="E275" s="17"/>
    </row>
    <row r="276" customFormat="false" ht="15" hidden="false" customHeight="false" outlineLevel="0" collapsed="false">
      <c r="A276" s="15" t="s">
        <v>7</v>
      </c>
      <c r="B276" s="15" t="s">
        <v>549</v>
      </c>
      <c r="C276" s="18" t="s">
        <v>557</v>
      </c>
      <c r="D276" s="15" t="s">
        <v>558</v>
      </c>
      <c r="E276" s="17"/>
    </row>
    <row r="277" customFormat="false" ht="15" hidden="false" customHeight="false" outlineLevel="0" collapsed="false">
      <c r="A277" s="15" t="s">
        <v>7</v>
      </c>
      <c r="B277" s="15" t="s">
        <v>549</v>
      </c>
      <c r="C277" s="18" t="s">
        <v>559</v>
      </c>
      <c r="D277" s="15" t="s">
        <v>560</v>
      </c>
      <c r="E277" s="17"/>
    </row>
    <row r="278" customFormat="false" ht="15" hidden="false" customHeight="false" outlineLevel="0" collapsed="false">
      <c r="A278" s="15" t="s">
        <v>7</v>
      </c>
      <c r="B278" s="15" t="s">
        <v>549</v>
      </c>
      <c r="C278" s="18" t="s">
        <v>561</v>
      </c>
      <c r="D278" s="15" t="s">
        <v>562</v>
      </c>
      <c r="E278" s="17"/>
    </row>
    <row r="279" customFormat="false" ht="15" hidden="false" customHeight="false" outlineLevel="0" collapsed="false">
      <c r="A279" s="15" t="s">
        <v>7</v>
      </c>
      <c r="B279" s="15" t="s">
        <v>549</v>
      </c>
      <c r="C279" s="18" t="s">
        <v>563</v>
      </c>
      <c r="D279" s="15" t="s">
        <v>564</v>
      </c>
      <c r="E279" s="17"/>
    </row>
    <row r="280" customFormat="false" ht="15" hidden="false" customHeight="false" outlineLevel="0" collapsed="false">
      <c r="A280" s="15" t="s">
        <v>7</v>
      </c>
      <c r="B280" s="15" t="s">
        <v>549</v>
      </c>
      <c r="C280" s="18" t="s">
        <v>565</v>
      </c>
      <c r="D280" s="15" t="s">
        <v>566</v>
      </c>
      <c r="E280" s="17"/>
    </row>
    <row r="281" customFormat="false" ht="15" hidden="false" customHeight="false" outlineLevel="0" collapsed="false">
      <c r="A281" s="15" t="s">
        <v>7</v>
      </c>
      <c r="B281" s="15" t="s">
        <v>549</v>
      </c>
      <c r="C281" s="18" t="s">
        <v>567</v>
      </c>
      <c r="D281" s="15" t="s">
        <v>568</v>
      </c>
      <c r="E281" s="17"/>
    </row>
    <row r="282" customFormat="false" ht="15" hidden="false" customHeight="false" outlineLevel="0" collapsed="false">
      <c r="A282" s="15" t="s">
        <v>7</v>
      </c>
      <c r="B282" s="15" t="s">
        <v>549</v>
      </c>
      <c r="C282" s="18" t="s">
        <v>569</v>
      </c>
      <c r="D282" s="15" t="s">
        <v>570</v>
      </c>
      <c r="E282" s="17"/>
    </row>
    <row r="283" customFormat="false" ht="15" hidden="false" customHeight="false" outlineLevel="0" collapsed="false">
      <c r="A283" s="15" t="s">
        <v>7</v>
      </c>
      <c r="B283" s="15" t="s">
        <v>549</v>
      </c>
      <c r="C283" s="18" t="s">
        <v>571</v>
      </c>
      <c r="D283" s="15" t="s">
        <v>572</v>
      </c>
      <c r="E283" s="17"/>
    </row>
    <row r="284" customFormat="false" ht="15" hidden="false" customHeight="false" outlineLevel="0" collapsed="false">
      <c r="A284" s="15" t="s">
        <v>7</v>
      </c>
      <c r="B284" s="15" t="s">
        <v>549</v>
      </c>
      <c r="C284" s="18" t="s">
        <v>573</v>
      </c>
      <c r="D284" s="15" t="s">
        <v>574</v>
      </c>
      <c r="E284" s="17"/>
    </row>
    <row r="285" customFormat="false" ht="15" hidden="false" customHeight="false" outlineLevel="0" collapsed="false">
      <c r="A285" s="15" t="s">
        <v>7</v>
      </c>
      <c r="B285" s="15" t="s">
        <v>549</v>
      </c>
      <c r="C285" s="18" t="s">
        <v>575</v>
      </c>
      <c r="D285" s="15" t="s">
        <v>576</v>
      </c>
      <c r="E285" s="17"/>
    </row>
    <row r="286" customFormat="false" ht="15" hidden="false" customHeight="false" outlineLevel="0" collapsed="false">
      <c r="A286" s="15" t="s">
        <v>7</v>
      </c>
      <c r="B286" s="15" t="s">
        <v>549</v>
      </c>
      <c r="C286" s="18" t="s">
        <v>577</v>
      </c>
      <c r="D286" s="15" t="s">
        <v>578</v>
      </c>
      <c r="E286" s="17"/>
    </row>
    <row r="287" customFormat="false" ht="15" hidden="false" customHeight="false" outlineLevel="0" collapsed="false">
      <c r="A287" s="15" t="s">
        <v>7</v>
      </c>
      <c r="B287" s="15" t="s">
        <v>549</v>
      </c>
      <c r="C287" s="18" t="s">
        <v>579</v>
      </c>
      <c r="D287" s="15" t="s">
        <v>580</v>
      </c>
      <c r="E287" s="17"/>
    </row>
    <row r="288" customFormat="false" ht="15" hidden="false" customHeight="false" outlineLevel="0" collapsed="false">
      <c r="A288" s="15" t="s">
        <v>7</v>
      </c>
      <c r="B288" s="15" t="s">
        <v>549</v>
      </c>
      <c r="C288" s="18" t="s">
        <v>581</v>
      </c>
      <c r="D288" s="15" t="s">
        <v>582</v>
      </c>
      <c r="E288" s="17"/>
    </row>
    <row r="289" customFormat="false" ht="15" hidden="false" customHeight="false" outlineLevel="0" collapsed="false">
      <c r="A289" s="15" t="s">
        <v>7</v>
      </c>
      <c r="B289" s="15" t="s">
        <v>549</v>
      </c>
      <c r="C289" s="18" t="s">
        <v>583</v>
      </c>
      <c r="D289" s="15" t="s">
        <v>584</v>
      </c>
      <c r="E289" s="17"/>
    </row>
    <row r="290" customFormat="false" ht="13.8" hidden="false" customHeight="false" outlineLevel="0" collapsed="false">
      <c r="A290" s="15" t="s">
        <v>7</v>
      </c>
      <c r="B290" s="15" t="s">
        <v>549</v>
      </c>
      <c r="C290" s="18" t="s">
        <v>585</v>
      </c>
      <c r="D290" s="15" t="s">
        <v>586</v>
      </c>
      <c r="E290" s="17"/>
    </row>
    <row r="291" customFormat="false" ht="15" hidden="false" customHeight="false" outlineLevel="0" collapsed="false">
      <c r="A291" s="15" t="s">
        <v>7</v>
      </c>
      <c r="B291" s="15" t="s">
        <v>549</v>
      </c>
      <c r="C291" s="18" t="s">
        <v>587</v>
      </c>
      <c r="D291" s="15" t="s">
        <v>588</v>
      </c>
      <c r="E291" s="17"/>
    </row>
    <row r="292" customFormat="false" ht="15" hidden="false" customHeight="false" outlineLevel="0" collapsed="false">
      <c r="A292" s="15" t="s">
        <v>7</v>
      </c>
      <c r="B292" s="15" t="s">
        <v>549</v>
      </c>
      <c r="C292" s="18" t="s">
        <v>589</v>
      </c>
      <c r="D292" s="15" t="s">
        <v>590</v>
      </c>
      <c r="E292" s="17"/>
    </row>
    <row r="293" customFormat="false" ht="15" hidden="false" customHeight="false" outlineLevel="0" collapsed="false">
      <c r="A293" s="15" t="s">
        <v>7</v>
      </c>
      <c r="B293" s="15" t="s">
        <v>549</v>
      </c>
      <c r="C293" s="18" t="s">
        <v>591</v>
      </c>
      <c r="D293" s="15" t="s">
        <v>592</v>
      </c>
      <c r="E293" s="17"/>
    </row>
    <row r="294" customFormat="false" ht="15" hidden="false" customHeight="false" outlineLevel="0" collapsed="false">
      <c r="A294" s="15" t="s">
        <v>28</v>
      </c>
      <c r="B294" s="15" t="s">
        <v>593</v>
      </c>
      <c r="C294" s="18" t="s">
        <v>594</v>
      </c>
      <c r="D294" s="15" t="s">
        <v>595</v>
      </c>
      <c r="E294" s="17"/>
    </row>
    <row r="295" customFormat="false" ht="15" hidden="false" customHeight="false" outlineLevel="0" collapsed="false">
      <c r="A295" s="15" t="s">
        <v>28</v>
      </c>
      <c r="B295" s="15" t="s">
        <v>593</v>
      </c>
      <c r="C295" s="18" t="s">
        <v>596</v>
      </c>
      <c r="D295" s="15" t="s">
        <v>597</v>
      </c>
      <c r="E295" s="17"/>
    </row>
    <row r="296" customFormat="false" ht="15" hidden="false" customHeight="false" outlineLevel="0" collapsed="false">
      <c r="A296" s="15" t="s">
        <v>28</v>
      </c>
      <c r="B296" s="15" t="s">
        <v>593</v>
      </c>
      <c r="C296" s="18" t="s">
        <v>598</v>
      </c>
      <c r="D296" s="15" t="s">
        <v>599</v>
      </c>
      <c r="E296" s="17"/>
    </row>
    <row r="297" customFormat="false" ht="15" hidden="false" customHeight="false" outlineLevel="0" collapsed="false">
      <c r="A297" s="15" t="s">
        <v>28</v>
      </c>
      <c r="B297" s="15" t="s">
        <v>593</v>
      </c>
      <c r="C297" s="18" t="s">
        <v>600</v>
      </c>
      <c r="D297" s="15" t="s">
        <v>601</v>
      </c>
      <c r="E297" s="17"/>
    </row>
    <row r="298" customFormat="false" ht="15" hidden="false" customHeight="false" outlineLevel="0" collapsed="false">
      <c r="A298" s="15" t="s">
        <v>28</v>
      </c>
      <c r="B298" s="15" t="s">
        <v>593</v>
      </c>
      <c r="C298" s="18" t="s">
        <v>602</v>
      </c>
      <c r="D298" s="15" t="s">
        <v>603</v>
      </c>
      <c r="E298" s="17"/>
    </row>
    <row r="299" customFormat="false" ht="15" hidden="false" customHeight="false" outlineLevel="0" collapsed="false">
      <c r="A299" s="15" t="s">
        <v>28</v>
      </c>
      <c r="B299" s="15" t="s">
        <v>593</v>
      </c>
      <c r="C299" s="18" t="s">
        <v>604</v>
      </c>
      <c r="D299" s="15" t="s">
        <v>605</v>
      </c>
      <c r="E299" s="17"/>
    </row>
    <row r="300" customFormat="false" ht="15" hidden="false" customHeight="false" outlineLevel="0" collapsed="false">
      <c r="A300" s="15" t="s">
        <v>28</v>
      </c>
      <c r="B300" s="15" t="s">
        <v>606</v>
      </c>
      <c r="C300" s="18" t="s">
        <v>607</v>
      </c>
      <c r="D300" s="15" t="s">
        <v>608</v>
      </c>
      <c r="E300" s="17"/>
    </row>
    <row r="301" customFormat="false" ht="15" hidden="false" customHeight="false" outlineLevel="0" collapsed="false">
      <c r="A301" s="15" t="s">
        <v>28</v>
      </c>
      <c r="B301" s="15" t="s">
        <v>606</v>
      </c>
      <c r="C301" s="18" t="s">
        <v>609</v>
      </c>
      <c r="D301" s="15" t="s">
        <v>610</v>
      </c>
      <c r="E301" s="17"/>
    </row>
    <row r="302" customFormat="false" ht="15" hidden="false" customHeight="false" outlineLevel="0" collapsed="false">
      <c r="A302" s="15" t="s">
        <v>28</v>
      </c>
      <c r="B302" s="15" t="s">
        <v>606</v>
      </c>
      <c r="C302" s="18" t="s">
        <v>611</v>
      </c>
      <c r="D302" s="15" t="s">
        <v>612</v>
      </c>
      <c r="E302" s="17"/>
    </row>
    <row r="303" customFormat="false" ht="15" hidden="false" customHeight="false" outlineLevel="0" collapsed="false">
      <c r="A303" s="15" t="s">
        <v>28</v>
      </c>
      <c r="B303" s="15" t="s">
        <v>606</v>
      </c>
      <c r="C303" s="18" t="s">
        <v>613</v>
      </c>
      <c r="D303" s="15" t="s">
        <v>614</v>
      </c>
      <c r="E303" s="17"/>
    </row>
    <row r="304" customFormat="false" ht="15" hidden="false" customHeight="false" outlineLevel="0" collapsed="false">
      <c r="A304" s="15" t="s">
        <v>28</v>
      </c>
      <c r="B304" s="15" t="s">
        <v>606</v>
      </c>
      <c r="C304" s="18" t="s">
        <v>615</v>
      </c>
      <c r="D304" s="15" t="s">
        <v>616</v>
      </c>
      <c r="E304" s="17"/>
    </row>
    <row r="305" customFormat="false" ht="15" hidden="false" customHeight="false" outlineLevel="0" collapsed="false">
      <c r="A305" s="15" t="s">
        <v>28</v>
      </c>
      <c r="B305" s="15" t="s">
        <v>606</v>
      </c>
      <c r="C305" s="18" t="s">
        <v>617</v>
      </c>
      <c r="D305" s="15" t="s">
        <v>618</v>
      </c>
      <c r="E305" s="17"/>
    </row>
    <row r="306" customFormat="false" ht="15" hidden="false" customHeight="false" outlineLevel="0" collapsed="false">
      <c r="A306" s="15" t="s">
        <v>28</v>
      </c>
      <c r="B306" s="15" t="s">
        <v>606</v>
      </c>
      <c r="C306" s="18" t="s">
        <v>619</v>
      </c>
      <c r="D306" s="15" t="s">
        <v>620</v>
      </c>
      <c r="E306" s="17"/>
    </row>
    <row r="307" customFormat="false" ht="15" hidden="false" customHeight="false" outlineLevel="0" collapsed="false">
      <c r="A307" s="15" t="s">
        <v>28</v>
      </c>
      <c r="B307" s="15" t="s">
        <v>606</v>
      </c>
      <c r="C307" s="18" t="s">
        <v>621</v>
      </c>
      <c r="D307" s="15" t="s">
        <v>622</v>
      </c>
      <c r="E307" s="17"/>
    </row>
    <row r="308" customFormat="false" ht="15" hidden="false" customHeight="false" outlineLevel="0" collapsed="false">
      <c r="A308" s="15" t="s">
        <v>623</v>
      </c>
      <c r="B308" s="15" t="s">
        <v>606</v>
      </c>
      <c r="C308" s="18" t="s">
        <v>624</v>
      </c>
      <c r="D308" s="15" t="s">
        <v>625</v>
      </c>
      <c r="E308" s="17"/>
    </row>
    <row r="309" customFormat="false" ht="15" hidden="false" customHeight="false" outlineLevel="0" collapsed="false">
      <c r="A309" s="15" t="s">
        <v>623</v>
      </c>
      <c r="B309" s="15" t="s">
        <v>606</v>
      </c>
      <c r="C309" s="18" t="s">
        <v>626</v>
      </c>
      <c r="D309" s="15" t="s">
        <v>627</v>
      </c>
      <c r="E309" s="17"/>
    </row>
    <row r="310" customFormat="false" ht="15" hidden="false" customHeight="false" outlineLevel="0" collapsed="false">
      <c r="A310" s="15" t="s">
        <v>623</v>
      </c>
      <c r="B310" s="15" t="s">
        <v>606</v>
      </c>
      <c r="C310" s="18" t="s">
        <v>628</v>
      </c>
      <c r="D310" s="15" t="s">
        <v>629</v>
      </c>
      <c r="E310" s="17"/>
    </row>
    <row r="311" customFormat="false" ht="15" hidden="false" customHeight="false" outlineLevel="0" collapsed="false">
      <c r="A311" s="15" t="s">
        <v>623</v>
      </c>
      <c r="B311" s="15" t="s">
        <v>606</v>
      </c>
      <c r="C311" s="18" t="s">
        <v>630</v>
      </c>
      <c r="D311" s="15" t="s">
        <v>631</v>
      </c>
      <c r="E311" s="17"/>
    </row>
    <row r="312" customFormat="false" ht="15" hidden="false" customHeight="false" outlineLevel="0" collapsed="false">
      <c r="A312" s="15" t="s">
        <v>632</v>
      </c>
      <c r="B312" s="15" t="s">
        <v>633</v>
      </c>
      <c r="C312" s="18" t="s">
        <v>634</v>
      </c>
      <c r="D312" s="15" t="s">
        <v>635</v>
      </c>
      <c r="E312" s="17"/>
    </row>
    <row r="313" customFormat="false" ht="15" hidden="false" customHeight="false" outlineLevel="0" collapsed="false">
      <c r="A313" s="15" t="s">
        <v>632</v>
      </c>
      <c r="B313" s="15" t="s">
        <v>633</v>
      </c>
      <c r="C313" s="18" t="s">
        <v>636</v>
      </c>
      <c r="D313" s="15" t="s">
        <v>637</v>
      </c>
      <c r="E313" s="17"/>
    </row>
    <row r="314" customFormat="false" ht="15" hidden="false" customHeight="false" outlineLevel="0" collapsed="false">
      <c r="A314" s="15" t="s">
        <v>632</v>
      </c>
      <c r="B314" s="15" t="s">
        <v>638</v>
      </c>
      <c r="C314" s="18" t="s">
        <v>639</v>
      </c>
      <c r="D314" s="15" t="s">
        <v>640</v>
      </c>
      <c r="E314" s="17"/>
    </row>
    <row r="315" customFormat="false" ht="15" hidden="false" customHeight="false" outlineLevel="0" collapsed="false">
      <c r="A315" s="15" t="s">
        <v>632</v>
      </c>
      <c r="B315" s="15" t="s">
        <v>638</v>
      </c>
      <c r="C315" s="18" t="s">
        <v>641</v>
      </c>
      <c r="D315" s="15" t="s">
        <v>642</v>
      </c>
      <c r="E315" s="17"/>
    </row>
    <row r="316" customFormat="false" ht="15" hidden="false" customHeight="false" outlineLevel="0" collapsed="false">
      <c r="A316" s="15" t="s">
        <v>632</v>
      </c>
      <c r="B316" s="15" t="s">
        <v>356</v>
      </c>
      <c r="C316" s="18" t="s">
        <v>643</v>
      </c>
      <c r="D316" s="15" t="s">
        <v>644</v>
      </c>
      <c r="E316" s="17"/>
    </row>
    <row r="317" customFormat="false" ht="15" hidden="false" customHeight="false" outlineLevel="0" collapsed="false">
      <c r="A317" s="15" t="s">
        <v>632</v>
      </c>
      <c r="B317" s="15" t="s">
        <v>645</v>
      </c>
      <c r="C317" s="18" t="s">
        <v>646</v>
      </c>
      <c r="D317" s="15" t="s">
        <v>647</v>
      </c>
      <c r="E317" s="17"/>
    </row>
    <row r="318" customFormat="false" ht="15" hidden="false" customHeight="false" outlineLevel="0" collapsed="false">
      <c r="A318" s="15" t="s">
        <v>632</v>
      </c>
      <c r="B318" s="15" t="s">
        <v>645</v>
      </c>
      <c r="C318" s="18" t="s">
        <v>648</v>
      </c>
      <c r="D318" s="15" t="s">
        <v>649</v>
      </c>
      <c r="E318" s="17"/>
    </row>
    <row r="319" customFormat="false" ht="15" hidden="false" customHeight="false" outlineLevel="0" collapsed="false">
      <c r="A319" s="15" t="s">
        <v>632</v>
      </c>
      <c r="B319" s="15" t="s">
        <v>356</v>
      </c>
      <c r="C319" s="18" t="s">
        <v>650</v>
      </c>
      <c r="D319" s="15" t="s">
        <v>651</v>
      </c>
      <c r="E319" s="17"/>
    </row>
    <row r="320" customFormat="false" ht="15" hidden="false" customHeight="false" outlineLevel="0" collapsed="false">
      <c r="A320" s="15" t="s">
        <v>632</v>
      </c>
      <c r="B320" s="15" t="s">
        <v>461</v>
      </c>
      <c r="C320" s="18" t="s">
        <v>652</v>
      </c>
      <c r="D320" s="15" t="s">
        <v>653</v>
      </c>
      <c r="E320" s="17"/>
    </row>
    <row r="321" customFormat="false" ht="15" hidden="false" customHeight="false" outlineLevel="0" collapsed="false">
      <c r="A321" s="15" t="s">
        <v>632</v>
      </c>
      <c r="B321" s="15" t="s">
        <v>461</v>
      </c>
      <c r="C321" s="18" t="s">
        <v>654</v>
      </c>
      <c r="D321" s="15" t="s">
        <v>655</v>
      </c>
      <c r="E321" s="17"/>
    </row>
    <row r="322" customFormat="false" ht="15" hidden="false" customHeight="false" outlineLevel="0" collapsed="false">
      <c r="A322" s="15" t="s">
        <v>632</v>
      </c>
      <c r="B322" s="15" t="s">
        <v>461</v>
      </c>
      <c r="C322" s="18" t="s">
        <v>656</v>
      </c>
      <c r="D322" s="15" t="s">
        <v>657</v>
      </c>
      <c r="E322" s="17"/>
    </row>
    <row r="323" customFormat="false" ht="15" hidden="false" customHeight="false" outlineLevel="0" collapsed="false">
      <c r="A323" s="15" t="s">
        <v>632</v>
      </c>
      <c r="B323" s="15" t="s">
        <v>658</v>
      </c>
      <c r="C323" s="18" t="s">
        <v>659</v>
      </c>
      <c r="D323" s="15" t="s">
        <v>660</v>
      </c>
      <c r="E323" s="17"/>
    </row>
    <row r="324" customFormat="false" ht="15" hidden="false" customHeight="false" outlineLevel="0" collapsed="false">
      <c r="A324" s="15" t="s">
        <v>632</v>
      </c>
      <c r="B324" s="15" t="s">
        <v>658</v>
      </c>
      <c r="C324" s="18" t="s">
        <v>661</v>
      </c>
      <c r="D324" s="15" t="s">
        <v>662</v>
      </c>
      <c r="E324" s="17"/>
    </row>
    <row r="325" customFormat="false" ht="15" hidden="false" customHeight="false" outlineLevel="0" collapsed="false">
      <c r="A325" s="15" t="s">
        <v>632</v>
      </c>
      <c r="B325" s="15" t="s">
        <v>658</v>
      </c>
      <c r="C325" s="18" t="s">
        <v>663</v>
      </c>
      <c r="D325" s="15" t="s">
        <v>664</v>
      </c>
      <c r="E325" s="17"/>
    </row>
    <row r="326" customFormat="false" ht="15" hidden="false" customHeight="false" outlineLevel="0" collapsed="false">
      <c r="A326" s="15" t="s">
        <v>632</v>
      </c>
      <c r="B326" s="15" t="s">
        <v>356</v>
      </c>
      <c r="C326" s="16" t="s">
        <v>665</v>
      </c>
      <c r="D326" s="15" t="s">
        <v>666</v>
      </c>
      <c r="E326" s="17"/>
    </row>
    <row r="327" customFormat="false" ht="15" hidden="false" customHeight="false" outlineLevel="0" collapsed="false">
      <c r="A327" s="15" t="s">
        <v>632</v>
      </c>
      <c r="B327" s="15" t="s">
        <v>356</v>
      </c>
      <c r="C327" s="16" t="s">
        <v>667</v>
      </c>
      <c r="D327" s="15" t="s">
        <v>668</v>
      </c>
      <c r="E327" s="17"/>
    </row>
    <row r="328" customFormat="false" ht="15" hidden="false" customHeight="false" outlineLevel="0" collapsed="false">
      <c r="A328" s="15" t="s">
        <v>669</v>
      </c>
      <c r="B328" s="15" t="s">
        <v>8</v>
      </c>
      <c r="C328" s="18" t="s">
        <v>670</v>
      </c>
      <c r="D328" s="15" t="s">
        <v>671</v>
      </c>
      <c r="E328" s="17"/>
    </row>
    <row r="329" customFormat="false" ht="15" hidden="false" customHeight="false" outlineLevel="0" collapsed="false">
      <c r="A329" s="15" t="s">
        <v>669</v>
      </c>
      <c r="B329" s="15" t="s">
        <v>8</v>
      </c>
      <c r="C329" s="18" t="s">
        <v>672</v>
      </c>
      <c r="D329" s="15" t="s">
        <v>673</v>
      </c>
      <c r="E329" s="17"/>
    </row>
    <row r="330" customFormat="false" ht="15" hidden="false" customHeight="false" outlineLevel="0" collapsed="false">
      <c r="A330" s="15" t="s">
        <v>669</v>
      </c>
      <c r="B330" s="15" t="s">
        <v>8</v>
      </c>
      <c r="C330" s="18" t="s">
        <v>674</v>
      </c>
      <c r="D330" s="15" t="s">
        <v>675</v>
      </c>
      <c r="E330" s="17"/>
    </row>
    <row r="331" customFormat="false" ht="15" hidden="false" customHeight="false" outlineLevel="0" collapsed="false">
      <c r="A331" s="15" t="s">
        <v>676</v>
      </c>
      <c r="B331" s="15" t="s">
        <v>8</v>
      </c>
      <c r="C331" s="18" t="s">
        <v>677</v>
      </c>
      <c r="D331" s="15" t="s">
        <v>678</v>
      </c>
      <c r="E331" s="17"/>
    </row>
    <row r="332" customFormat="false" ht="15" hidden="false" customHeight="false" outlineLevel="0" collapsed="false">
      <c r="A332" s="15" t="s">
        <v>676</v>
      </c>
      <c r="B332" s="15" t="s">
        <v>8</v>
      </c>
      <c r="C332" s="18" t="s">
        <v>679</v>
      </c>
      <c r="D332" s="15" t="s">
        <v>680</v>
      </c>
      <c r="E332" s="17"/>
    </row>
    <row r="333" customFormat="false" ht="15" hidden="false" customHeight="false" outlineLevel="0" collapsed="false">
      <c r="A333" s="15" t="s">
        <v>676</v>
      </c>
      <c r="B333" s="15" t="s">
        <v>8</v>
      </c>
      <c r="C333" s="18" t="s">
        <v>681</v>
      </c>
      <c r="D333" s="15" t="s">
        <v>682</v>
      </c>
      <c r="E333" s="17"/>
    </row>
    <row r="334" customFormat="false" ht="15" hidden="false" customHeight="false" outlineLevel="0" collapsed="false">
      <c r="A334" s="15" t="s">
        <v>676</v>
      </c>
      <c r="B334" s="15" t="s">
        <v>8</v>
      </c>
      <c r="C334" s="18" t="s">
        <v>683</v>
      </c>
      <c r="D334" s="15" t="s">
        <v>684</v>
      </c>
      <c r="E334" s="17"/>
    </row>
    <row r="335" customFormat="false" ht="15" hidden="false" customHeight="false" outlineLevel="0" collapsed="false">
      <c r="A335" s="15" t="s">
        <v>676</v>
      </c>
      <c r="B335" s="15" t="s">
        <v>8</v>
      </c>
      <c r="C335" s="16" t="s">
        <v>685</v>
      </c>
      <c r="D335" s="15" t="s">
        <v>686</v>
      </c>
      <c r="E335" s="17"/>
    </row>
    <row r="336" customFormat="false" ht="15" hidden="false" customHeight="false" outlineLevel="0" collapsed="false">
      <c r="A336" s="15" t="s">
        <v>676</v>
      </c>
      <c r="B336" s="15" t="s">
        <v>8</v>
      </c>
      <c r="C336" s="18" t="s">
        <v>687</v>
      </c>
      <c r="D336" s="15" t="s">
        <v>688</v>
      </c>
      <c r="E336" s="17"/>
    </row>
    <row r="337" customFormat="false" ht="15" hidden="false" customHeight="false" outlineLevel="0" collapsed="false">
      <c r="A337" s="15" t="s">
        <v>689</v>
      </c>
      <c r="B337" s="15" t="s">
        <v>690</v>
      </c>
      <c r="C337" s="18" t="s">
        <v>691</v>
      </c>
      <c r="D337" s="15" t="s">
        <v>692</v>
      </c>
      <c r="E337" s="17"/>
    </row>
    <row r="338" customFormat="false" ht="15" hidden="false" customHeight="false" outlineLevel="0" collapsed="false">
      <c r="A338" s="15" t="s">
        <v>432</v>
      </c>
      <c r="B338" s="15" t="s">
        <v>693</v>
      </c>
      <c r="C338" s="18" t="n">
        <v>11140401</v>
      </c>
      <c r="D338" s="15" t="s">
        <v>694</v>
      </c>
      <c r="E338" s="17"/>
      <c r="F338" s="23"/>
    </row>
    <row r="339" customFormat="false" ht="15" hidden="false" customHeight="false" outlineLevel="0" collapsed="false">
      <c r="A339" s="15" t="s">
        <v>432</v>
      </c>
      <c r="B339" s="15" t="s">
        <v>606</v>
      </c>
      <c r="C339" s="18" t="s">
        <v>695</v>
      </c>
      <c r="D339" s="15" t="s">
        <v>696</v>
      </c>
      <c r="E339" s="17"/>
      <c r="F339" s="23"/>
    </row>
    <row r="340" customFormat="false" ht="15" hidden="false" customHeight="false" outlineLevel="0" collapsed="false">
      <c r="A340" s="15" t="s">
        <v>697</v>
      </c>
      <c r="B340" s="15" t="s">
        <v>698</v>
      </c>
      <c r="C340" s="18" t="s">
        <v>699</v>
      </c>
      <c r="D340" s="15" t="s">
        <v>700</v>
      </c>
      <c r="E340" s="17"/>
    </row>
    <row r="341" customFormat="false" ht="15" hidden="false" customHeight="false" outlineLevel="0" collapsed="false">
      <c r="A341" s="26"/>
      <c r="B341" s="27"/>
      <c r="C341" s="28"/>
      <c r="D341" s="27"/>
      <c r="E341" s="29"/>
    </row>
    <row r="344" customFormat="false" ht="17.25" hidden="false" customHeight="false" outlineLevel="0" collapsed="false">
      <c r="A344" s="30" t="s">
        <v>701</v>
      </c>
      <c r="B344" s="31"/>
      <c r="C344" s="32"/>
      <c r="D344" s="31"/>
      <c r="E344" s="33"/>
    </row>
    <row r="346" customFormat="false" ht="15" hidden="false" customHeight="false" outlineLevel="0" collapsed="false">
      <c r="A346" s="8" t="s">
        <v>1</v>
      </c>
      <c r="B346" s="8" t="s">
        <v>2</v>
      </c>
      <c r="C346" s="9" t="s">
        <v>3</v>
      </c>
      <c r="D346" s="8" t="s">
        <v>4</v>
      </c>
      <c r="E346" s="10" t="s">
        <v>5</v>
      </c>
    </row>
    <row r="347" customFormat="false" ht="15.75" hidden="false" customHeight="false" outlineLevel="0" collapsed="false">
      <c r="A347" s="11"/>
      <c r="B347" s="11"/>
      <c r="C347" s="12"/>
      <c r="D347" s="11"/>
      <c r="E347" s="13"/>
    </row>
    <row r="348" customFormat="false" ht="15" hidden="false" customHeight="false" outlineLevel="0" collapsed="false">
      <c r="A348" s="15"/>
      <c r="B348" s="15"/>
      <c r="C348" s="18"/>
      <c r="D348" s="15"/>
      <c r="E348" s="34"/>
    </row>
    <row r="349" customFormat="false" ht="15" hidden="false" customHeight="false" outlineLevel="0" collapsed="false">
      <c r="A349" s="15"/>
      <c r="B349" s="15"/>
      <c r="C349" s="18"/>
      <c r="D349" s="15"/>
      <c r="E349" s="34"/>
    </row>
    <row r="350" customFormat="false" ht="15" hidden="false" customHeight="false" outlineLevel="0" collapsed="false">
      <c r="A350" s="15"/>
      <c r="B350" s="15"/>
      <c r="C350" s="16"/>
      <c r="D350" s="15"/>
      <c r="E350" s="17"/>
      <c r="F350" s="35"/>
      <c r="G350" s="35"/>
      <c r="H350" s="35"/>
      <c r="I350" s="35"/>
    </row>
    <row r="351" customFormat="false" ht="15" hidden="false" customHeight="false" outlineLevel="0" collapsed="false">
      <c r="A351" s="15"/>
      <c r="B351" s="15"/>
      <c r="C351" s="16"/>
      <c r="D351" s="15"/>
      <c r="E351" s="17"/>
      <c r="F351" s="35"/>
      <c r="G351" s="35"/>
      <c r="H351" s="35"/>
      <c r="I351" s="35"/>
    </row>
    <row r="352" customFormat="false" ht="15" hidden="false" customHeight="false" outlineLevel="0" collapsed="false">
      <c r="A352" s="26"/>
      <c r="B352" s="27"/>
      <c r="C352" s="28"/>
      <c r="D352" s="27"/>
      <c r="E352" s="29"/>
    </row>
    <row r="355" customFormat="false" ht="15" hidden="false" customHeight="false" outlineLevel="0" collapsed="false">
      <c r="C355" s="2" t="s">
        <v>702</v>
      </c>
    </row>
    <row r="356" customFormat="false" ht="90" hidden="false" customHeight="false" outlineLevel="0" collapsed="false">
      <c r="C356" s="36" t="n">
        <v>1</v>
      </c>
      <c r="D356" s="14" t="s">
        <v>703</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33:D134 C189:D195 A37:A41 B43:C43 C211:D211 A183:D183 A68:C68 A84:C94 A184:A185 A187:A195 A120:A128 A54:A64 A43:A52">
    <cfRule type="expression" priority="2" aboveAverage="0" equalAverage="0" bottom="0" percent="0" rank="0" text="" dxfId="0">
      <formula>#ref!="Client"</formula>
    </cfRule>
  </conditionalFormatting>
  <conditionalFormatting sqref="B197:D203 B204 A50:C52 C204:D205 C218:D220 C222:D224 C214:D216 A72:D72 A93:D94 A70:C70 A75:C94 A115:D115 A161 A184:D185 A136:A138 A187:D195 A102:D102 B120:D121 B124:D128 A126:D127 A122:D123 A137:D137 B147:D149 A145:A149 A150:D151 A164:D164 A169:D169 B113:D114 A105:A114 B230:D230 A254:B256 A248:B252 A271:D274 A282:A289 C282:D284 B285:D286 A291 C291:D291 B311:D311 B308:D309 A327:D327 A335:D335 B331 C337:D339 B54:C63 B47:C52 A259:B260 A178:D180 B261:B262 A263:B265 A268:B269">
    <cfRule type="expression" priority="3" aboveAverage="0" equalAverage="0" bottom="0" percent="0" rank="0" text="" dxfId="1">
      <formula>#ref!="Client"</formula>
    </cfRule>
  </conditionalFormatting>
  <conditionalFormatting sqref="B39:C39">
    <cfRule type="expression" priority="4" aboveAverage="0" equalAverage="0" bottom="0" percent="0" rank="0" text="" dxfId="2">
      <formula>#ref!="Client"</formula>
    </cfRule>
  </conditionalFormatting>
  <conditionalFormatting sqref="B163:D164 B158:D158 B168:D169 B136:D138 B172:D175 B153:D153 B145:D146 B154 B141:D143">
    <cfRule type="expression" priority="5" aboveAverage="0" equalAverage="0" bottom="0" percent="0" rank="0" text="" dxfId="3">
      <formula>#ref!="Client"</formula>
    </cfRule>
  </conditionalFormatting>
  <conditionalFormatting sqref="B96:B97 B106:B110 B101:B102">
    <cfRule type="expression" priority="6" aboveAverage="0" equalAverage="0" bottom="0" percent="0" rank="0" text="" dxfId="4">
      <formula>#ref!="Client"</formula>
    </cfRule>
  </conditionalFormatting>
  <conditionalFormatting sqref="B96:B97 B106:B110 B101:B102">
    <cfRule type="expression" priority="7" aboveAverage="0" equalAverage="0" bottom="0" percent="0" rank="0" text="" dxfId="5">
      <formula>#ref!="Client"</formula>
    </cfRule>
  </conditionalFormatting>
  <conditionalFormatting sqref="B96:B97 B106:B110 B101:B102">
    <cfRule type="expression" priority="8" aboveAverage="0" equalAverage="0" bottom="0" percent="0" rank="0" text="" dxfId="6">
      <formula>#ref!="Client"</formula>
    </cfRule>
  </conditionalFormatting>
  <conditionalFormatting sqref="B96:D97 B106:D106 B108:D110 B107:C107 B101:D102">
    <cfRule type="expression" priority="9" aboveAverage="0" equalAverage="0" bottom="0" percent="0" rank="0" text="" dxfId="7">
      <formula>#ref!="Client"</formula>
    </cfRule>
  </conditionalFormatting>
  <conditionalFormatting sqref="D96:D97 D106 D108:D110 D101:D102">
    <cfRule type="expression" priority="10" aboveAverage="0" equalAverage="0" bottom="0" percent="0" rank="0" text="" dxfId="8">
      <formula>#ref!="Client"</formula>
    </cfRule>
  </conditionalFormatting>
  <conditionalFormatting sqref="B181:B182">
    <cfRule type="expression" priority="11" aboveAverage="0" equalAverage="0" bottom="0" percent="0" rank="0" text="" dxfId="9">
      <formula>#ref!="Client"</formula>
    </cfRule>
  </conditionalFormatting>
  <conditionalFormatting sqref="C181:D182">
    <cfRule type="expression" priority="12" aboveAverage="0" equalAverage="0" bottom="0" percent="0" rank="0" text="" dxfId="10">
      <formula>#ref!="Client"</formula>
    </cfRule>
  </conditionalFormatting>
  <conditionalFormatting sqref="D181:D182">
    <cfRule type="expression" priority="13" aboveAverage="0" equalAverage="0" bottom="0" percent="0" rank="0" text="" dxfId="11">
      <formula>#ref!="Client"</formula>
    </cfRule>
  </conditionalFormatting>
  <conditionalFormatting sqref="B181:B182">
    <cfRule type="expression" priority="14" aboveAverage="0" equalAverage="0" bottom="0" percent="0" rank="0" text="" dxfId="12">
      <formula>#ref!="Client"</formula>
    </cfRule>
  </conditionalFormatting>
  <conditionalFormatting sqref="B181:B182">
    <cfRule type="expression" priority="15" aboveAverage="0" equalAverage="0" bottom="0" percent="0" rank="0" text="" dxfId="13">
      <formula>#ref!="Client"</formula>
    </cfRule>
  </conditionalFormatting>
  <conditionalFormatting sqref="C116:D116 C119:D119">
    <cfRule type="expression" priority="16" aboveAverage="0" equalAverage="0" bottom="0" percent="0" rank="0" text="" dxfId="14">
      <formula>#ref!="Client"</formula>
    </cfRule>
  </conditionalFormatting>
  <conditionalFormatting sqref="B181:B182">
    <cfRule type="expression" priority="17" aboveAverage="0" equalAverage="0" bottom="0" percent="0" rank="0" text="" dxfId="15">
      <formula>#ref!="Client"</formula>
    </cfRule>
  </conditionalFormatting>
  <conditionalFormatting sqref="B181:B182">
    <cfRule type="expression" priority="18" aboveAverage="0" equalAverage="0" bottom="0" percent="0" rank="0" text="" dxfId="16">
      <formula>#ref!="Client"</formula>
    </cfRule>
  </conditionalFormatting>
  <conditionalFormatting sqref="B181:B182">
    <cfRule type="expression" priority="19" aboveAverage="0" equalAverage="0" bottom="0" percent="0" rank="0" text="" dxfId="17">
      <formula>#ref!="Client"</formula>
    </cfRule>
  </conditionalFormatting>
  <conditionalFormatting sqref="C185:D185 C187:D195">
    <cfRule type="expression" priority="20" aboveAverage="0" equalAverage="0" bottom="0" percent="0" rank="0" text="" dxfId="18">
      <formula>#ref!="Client"</formula>
    </cfRule>
  </conditionalFormatting>
  <conditionalFormatting sqref="B105">
    <cfRule type="expression" priority="21" aboveAverage="0" equalAverage="0" bottom="0" percent="0" rank="0" text="" dxfId="19">
      <formula>#ref!="Client"</formula>
    </cfRule>
  </conditionalFormatting>
  <conditionalFormatting sqref="B105">
    <cfRule type="expression" priority="22" aboveAverage="0" equalAverage="0" bottom="0" percent="0" rank="0" text="" dxfId="20">
      <formula>#ref!="Client"</formula>
    </cfRule>
  </conditionalFormatting>
  <conditionalFormatting sqref="B105">
    <cfRule type="expression" priority="23" aboveAverage="0" equalAverage="0" bottom="0" percent="0" rank="0" text="" dxfId="21">
      <formula>#ref!="Client"</formula>
    </cfRule>
  </conditionalFormatting>
  <conditionalFormatting sqref="B105:D105">
    <cfRule type="expression" priority="24" aboveAverage="0" equalAverage="0" bottom="0" percent="0" rank="0" text="" dxfId="22">
      <formula>#ref!="Client"</formula>
    </cfRule>
  </conditionalFormatting>
  <conditionalFormatting sqref="D105">
    <cfRule type="expression" priority="25" aboveAverage="0" equalAverage="0" bottom="0" percent="0" rank="0" text="" dxfId="23">
      <formula>#ref!="Client"</formula>
    </cfRule>
  </conditionalFormatting>
  <conditionalFormatting sqref="B152">
    <cfRule type="expression" priority="26" aboveAverage="0" equalAverage="0" bottom="0" percent="0" rank="0" text="" dxfId="24">
      <formula>#ref!="Client"</formula>
    </cfRule>
  </conditionalFormatting>
  <conditionalFormatting sqref="C152:D152">
    <cfRule type="expression" priority="27" aboveAverage="0" equalAverage="0" bottom="0" percent="0" rank="0" text="" dxfId="25">
      <formula>#ref!="Client"</formula>
    </cfRule>
  </conditionalFormatting>
  <conditionalFormatting sqref="D152">
    <cfRule type="expression" priority="28" aboveAverage="0" equalAverage="0" bottom="0" percent="0" rank="0" text="" dxfId="26">
      <formula>#ref!="Client"</formula>
    </cfRule>
  </conditionalFormatting>
  <conditionalFormatting sqref="B152">
    <cfRule type="expression" priority="29" aboveAverage="0" equalAverage="0" bottom="0" percent="0" rank="0" text="" dxfId="27">
      <formula>#ref!="Client"</formula>
    </cfRule>
  </conditionalFormatting>
  <conditionalFormatting sqref="B152">
    <cfRule type="expression" priority="30" aboveAverage="0" equalAverage="0" bottom="0" percent="0" rank="0" text="" dxfId="28">
      <formula>#ref!="Client"</formula>
    </cfRule>
  </conditionalFormatting>
  <conditionalFormatting sqref="B152">
    <cfRule type="expression" priority="31" aboveAverage="0" equalAverage="0" bottom="0" percent="0" rank="0" text="" dxfId="29">
      <formula>#ref!="Client"</formula>
    </cfRule>
  </conditionalFormatting>
  <conditionalFormatting sqref="B152">
    <cfRule type="expression" priority="32" aboveAverage="0" equalAverage="0" bottom="0" percent="0" rank="0" text="" dxfId="30">
      <formula>#ref!="Client"</formula>
    </cfRule>
  </conditionalFormatting>
  <conditionalFormatting sqref="B152">
    <cfRule type="expression" priority="33" aboveAverage="0" equalAverage="0" bottom="0" percent="0" rank="0" text="" dxfId="31">
      <formula>#ref!="Client"</formula>
    </cfRule>
  </conditionalFormatting>
  <conditionalFormatting sqref="B112:B113">
    <cfRule type="expression" priority="34" aboveAverage="0" equalAverage="0" bottom="0" percent="0" rank="0" text="" dxfId="32">
      <formula>#ref!="Client"</formula>
    </cfRule>
  </conditionalFormatting>
  <conditionalFormatting sqref="B111">
    <cfRule type="expression" priority="35" aboveAverage="0" equalAverage="0" bottom="0" percent="0" rank="0" text="" dxfId="33">
      <formula>#ref!="Client"</formula>
    </cfRule>
  </conditionalFormatting>
  <conditionalFormatting sqref="B111">
    <cfRule type="expression" priority="36" aboveAverage="0" equalAverage="0" bottom="0" percent="0" rank="0" text="" dxfId="34">
      <formula>#ref!="Client"</formula>
    </cfRule>
  </conditionalFormatting>
  <conditionalFormatting sqref="B111">
    <cfRule type="expression" priority="37" aboveAverage="0" equalAverage="0" bottom="0" percent="0" rank="0" text="" dxfId="35">
      <formula>#ref!="Client"</formula>
    </cfRule>
  </conditionalFormatting>
  <conditionalFormatting sqref="B111:D111">
    <cfRule type="expression" priority="38" aboveAverage="0" equalAverage="0" bottom="0" percent="0" rank="0" text="" dxfId="36">
      <formula>#ref!="Client"</formula>
    </cfRule>
  </conditionalFormatting>
  <conditionalFormatting sqref="D111">
    <cfRule type="expression" priority="39" aboveAverage="0" equalAverage="0" bottom="0" percent="0" rank="0" text="" dxfId="37">
      <formula>#ref!="Client"</formula>
    </cfRule>
  </conditionalFormatting>
  <conditionalFormatting sqref="B112:B113">
    <cfRule type="expression" priority="40" aboveAverage="0" equalAverage="0" bottom="0" percent="0" rank="0" text="" dxfId="38">
      <formula>#ref!="Client"</formula>
    </cfRule>
  </conditionalFormatting>
  <conditionalFormatting sqref="B112:B113">
    <cfRule type="expression" priority="41" aboveAverage="0" equalAverage="0" bottom="0" percent="0" rank="0" text="" dxfId="39">
      <formula>#ref!="Client"</formula>
    </cfRule>
  </conditionalFormatting>
  <conditionalFormatting sqref="B112:D113">
    <cfRule type="expression" priority="42" aboveAverage="0" equalAverage="0" bottom="0" percent="0" rank="0" text="" dxfId="40">
      <formula>#ref!="Client"</formula>
    </cfRule>
  </conditionalFormatting>
  <conditionalFormatting sqref="D112:D113">
    <cfRule type="expression" priority="43" aboveAverage="0" equalAverage="0" bottom="0" percent="0" rank="0" text="" dxfId="41">
      <formula>#ref!="Client"</formula>
    </cfRule>
  </conditionalFormatting>
  <conditionalFormatting sqref="B116 B119">
    <cfRule type="expression" priority="44" aboveAverage="0" equalAverage="0" bottom="0" percent="0" rank="0" text="" dxfId="42">
      <formula>#ref!="Client"</formula>
    </cfRule>
  </conditionalFormatting>
  <conditionalFormatting sqref="B176">
    <cfRule type="expression" priority="45" aboveAverage="0" equalAverage="0" bottom="0" percent="0" rank="0" text="" dxfId="43">
      <formula>#ref!="Client"</formula>
    </cfRule>
  </conditionalFormatting>
  <conditionalFormatting sqref="C176:D176">
    <cfRule type="expression" priority="46" aboveAverage="0" equalAverage="0" bottom="0" percent="0" rank="0" text="" dxfId="44">
      <formula>#ref!="Client"</formula>
    </cfRule>
  </conditionalFormatting>
  <conditionalFormatting sqref="D176">
    <cfRule type="expression" priority="47" aboveAverage="0" equalAverage="0" bottom="0" percent="0" rank="0" text="" dxfId="45">
      <formula>#ref!="Client"</formula>
    </cfRule>
  </conditionalFormatting>
  <conditionalFormatting sqref="B176">
    <cfRule type="expression" priority="48" aboveAverage="0" equalAverage="0" bottom="0" percent="0" rank="0" text="" dxfId="46">
      <formula>#ref!="Client"</formula>
    </cfRule>
  </conditionalFormatting>
  <conditionalFormatting sqref="B176">
    <cfRule type="expression" priority="49" aboveAverage="0" equalAverage="0" bottom="0" percent="0" rank="0" text="" dxfId="47">
      <formula>#ref!="Client"</formula>
    </cfRule>
  </conditionalFormatting>
  <conditionalFormatting sqref="B176">
    <cfRule type="expression" priority="50" aboveAverage="0" equalAverage="0" bottom="0" percent="0" rank="0" text="" dxfId="48">
      <formula>#ref!="Client"</formula>
    </cfRule>
  </conditionalFormatting>
  <conditionalFormatting sqref="B176">
    <cfRule type="expression" priority="51" aboveAverage="0" equalAverage="0" bottom="0" percent="0" rank="0" text="" dxfId="49">
      <formula>#ref!="Client"</formula>
    </cfRule>
  </conditionalFormatting>
  <conditionalFormatting sqref="B176">
    <cfRule type="expression" priority="52" aboveAverage="0" equalAverage="0" bottom="0" percent="0" rank="0" text="" dxfId="50">
      <formula>#ref!="Client"</formula>
    </cfRule>
  </conditionalFormatting>
  <conditionalFormatting sqref="B35:C35">
    <cfRule type="expression" priority="53" aboveAverage="0" equalAverage="0" bottom="0" percent="0" rank="0" text="" dxfId="51">
      <formula>#ref!="Client"</formula>
    </cfRule>
  </conditionalFormatting>
  <conditionalFormatting sqref="B187:B195">
    <cfRule type="expression" priority="54" aboveAverage="0" equalAverage="0" bottom="0" percent="0" rank="0" text="" dxfId="52">
      <formula>#ref!="Client"</formula>
    </cfRule>
  </conditionalFormatting>
  <conditionalFormatting sqref="B187:B195">
    <cfRule type="expression" priority="55" aboveAverage="0" equalAverage="0" bottom="0" percent="0" rank="0" text="" dxfId="53">
      <formula>#ref!="Client"</formula>
    </cfRule>
  </conditionalFormatting>
  <conditionalFormatting sqref="B187:B195">
    <cfRule type="expression" priority="56" aboveAverage="0" equalAverage="0" bottom="0" percent="0" rank="0" text="" dxfId="54">
      <formula>#ref!="Client"</formula>
    </cfRule>
  </conditionalFormatting>
  <conditionalFormatting sqref="B25:C25 A17:D17">
    <cfRule type="expression" priority="57" aboveAverage="0" equalAverage="0" bottom="0" percent="0" rank="0" text="" dxfId="55">
      <formula>#ref!="Client"</formula>
    </cfRule>
  </conditionalFormatting>
  <conditionalFormatting sqref="B28:C29">
    <cfRule type="expression" priority="58" aboveAverage="0" equalAverage="0" bottom="0" percent="0" rank="0" text="" dxfId="56">
      <formula>#ref!="Client"</formula>
    </cfRule>
  </conditionalFormatting>
  <conditionalFormatting sqref="B27:C27 A152 A181:A182">
    <cfRule type="expression" priority="59" aboveAverage="0" equalAverage="0" bottom="0" percent="0" rank="0" text="" dxfId="57">
      <formula>#ref!="Client"</formula>
    </cfRule>
  </conditionalFormatting>
  <conditionalFormatting sqref="A19:D21">
    <cfRule type="expression" priority="60" aboveAverage="0" equalAverage="0" bottom="0" percent="0" rank="0" text="" dxfId="58">
      <formula>#ref!="Client"</formula>
    </cfRule>
  </conditionalFormatting>
  <conditionalFormatting sqref="B30:C30 B32:C33">
    <cfRule type="expression" priority="61" aboveAverage="0" equalAverage="0" bottom="0" percent="0" rank="0" text="" dxfId="59">
      <formula>#ref!="Client"</formula>
    </cfRule>
  </conditionalFormatting>
  <conditionalFormatting sqref="A18:D18">
    <cfRule type="expression" priority="62" aboveAverage="0" equalAverage="0" bottom="0" percent="0" rank="0" text="" dxfId="60">
      <formula>#ref!="Client"</formula>
    </cfRule>
  </conditionalFormatting>
  <conditionalFormatting sqref="B34:C34">
    <cfRule type="expression" priority="63" aboveAverage="0" equalAverage="0" bottom="0" percent="0" rank="0" text="" dxfId="61">
      <formula>#ref!="Client"</formula>
    </cfRule>
  </conditionalFormatting>
  <conditionalFormatting sqref="B64:C64">
    <cfRule type="expression" priority="64" aboveAverage="0" equalAverage="0" bottom="0" percent="0" rank="0" text="" dxfId="62">
      <formula>#ref!="Client"</formula>
    </cfRule>
  </conditionalFormatting>
  <conditionalFormatting sqref="B37:C37">
    <cfRule type="expression" priority="65" aboveAverage="0" equalAverage="0" bottom="0" percent="0" rank="0" text="" dxfId="63">
      <formula>#ref!="Client"</formula>
    </cfRule>
  </conditionalFormatting>
  <conditionalFormatting sqref="B40:C40">
    <cfRule type="expression" priority="66" aboveAverage="0" equalAverage="0" bottom="0" percent="0" rank="0" text="" dxfId="64">
      <formula>#ref!="Client"</formula>
    </cfRule>
  </conditionalFormatting>
  <conditionalFormatting sqref="B44:C46">
    <cfRule type="expression" priority="67" aboveAverage="0" equalAverage="0" bottom="0" percent="0" rank="0" text="" dxfId="65">
      <formula>#ref!="Client"</formula>
    </cfRule>
  </conditionalFormatting>
  <conditionalFormatting sqref="B41:C41">
    <cfRule type="expression" priority="68" aboveAverage="0" equalAverage="0" bottom="0" percent="0" rank="0" text="" dxfId="66">
      <formula>#ref!="Client"</formula>
    </cfRule>
  </conditionalFormatting>
  <conditionalFormatting sqref="B38:C38">
    <cfRule type="expression" priority="69" aboveAverage="0" equalAverage="0" bottom="0" percent="0" rank="0" text="" dxfId="67">
      <formula>#ref!="Client"</formula>
    </cfRule>
  </conditionalFormatting>
  <conditionalFormatting sqref="B26:C26">
    <cfRule type="expression" priority="70" aboveAverage="0" equalAverage="0" bottom="0" percent="0" rank="0" text="" dxfId="68">
      <formula>#ref!="Client"</formula>
    </cfRule>
  </conditionalFormatting>
  <conditionalFormatting sqref="A25:A30 A32:A35">
    <cfRule type="expression" priority="71" aboveAverage="0" equalAverage="0" bottom="0" percent="0" rank="0" text="" dxfId="69">
      <formula>#ref!="Client"</formula>
    </cfRule>
  </conditionalFormatting>
  <conditionalFormatting sqref="A163:A164 A158 A168:A169 A96:A97 A116 A153:A154 A101:A102 A172:A176 A119 A141:A143">
    <cfRule type="expression" priority="72" aboveAverage="0" equalAverage="0" bottom="0" percent="0" rank="0" text="" dxfId="70">
      <formula>#ref!="Client"</formula>
    </cfRule>
  </conditionalFormatting>
  <conditionalFormatting sqref="B67:C67 B71:C71">
    <cfRule type="expression" priority="73" aboveAverage="0" equalAverage="0" bottom="0" percent="0" rank="0" text="" dxfId="71">
      <formula>#ref!="Client"</formula>
    </cfRule>
  </conditionalFormatting>
  <conditionalFormatting sqref="A67 A71">
    <cfRule type="expression" priority="74" aboveAverage="0" equalAverage="0" bottom="0" percent="0" rank="0" text="" dxfId="72">
      <formula>#ref!="Client"</formula>
    </cfRule>
  </conditionalFormatting>
  <conditionalFormatting sqref="B162:D162">
    <cfRule type="expression" priority="75" aboveAverage="0" equalAverage="0" bottom="0" percent="0" rank="0" text="" dxfId="73">
      <formula>#ref!="Client"</formula>
    </cfRule>
  </conditionalFormatting>
  <conditionalFormatting sqref="A162">
    <cfRule type="expression" priority="76" aboveAverage="0" equalAverage="0" bottom="0" percent="0" rank="0" text="" dxfId="74">
      <formula>#ref!="Client"</formula>
    </cfRule>
  </conditionalFormatting>
  <conditionalFormatting sqref="B155:D157">
    <cfRule type="expression" priority="77" aboveAverage="0" equalAverage="0" bottom="0" percent="0" rank="0" text="" dxfId="75">
      <formula>#ref!="Client"</formula>
    </cfRule>
  </conditionalFormatting>
  <conditionalFormatting sqref="A155:A157">
    <cfRule type="expression" priority="78" aboveAverage="0" equalAverage="0" bottom="0" percent="0" rank="0" text="" dxfId="76">
      <formula>#ref!="Client"</formula>
    </cfRule>
  </conditionalFormatting>
  <conditionalFormatting sqref="B132:D132">
    <cfRule type="expression" priority="79" aboveAverage="0" equalAverage="0" bottom="0" percent="0" rank="0" text="" dxfId="77">
      <formula>#ref!="Client"</formula>
    </cfRule>
  </conditionalFormatting>
  <conditionalFormatting sqref="A132">
    <cfRule type="expression" priority="80" aboveAverage="0" equalAverage="0" bottom="0" percent="0" rank="0" text="" dxfId="78">
      <formula>#ref!="Client"</formula>
    </cfRule>
  </conditionalFormatting>
  <conditionalFormatting sqref="B161:D161">
    <cfRule type="expression" priority="81" aboveAverage="0" equalAverage="0" bottom="0" percent="0" rank="0" text="" dxfId="79">
      <formula>#ref!="Client"</formula>
    </cfRule>
  </conditionalFormatting>
  <conditionalFormatting sqref="A129">
    <cfRule type="expression" priority="82" aboveAverage="0" equalAverage="0" bottom="0" percent="0" rank="0" text="" dxfId="80">
      <formula>#ref!="Client"</formula>
    </cfRule>
  </conditionalFormatting>
  <conditionalFormatting sqref="B129">
    <cfRule type="expression" priority="83" aboveAverage="0" equalAverage="0" bottom="0" percent="0" rank="0" text="" dxfId="81">
      <formula>#ref!="Client"</formula>
    </cfRule>
  </conditionalFormatting>
  <conditionalFormatting sqref="B129">
    <cfRule type="expression" priority="84" aboveAverage="0" equalAverage="0" bottom="0" percent="0" rank="0" text="" dxfId="82">
      <formula>#ref!="Client"</formula>
    </cfRule>
  </conditionalFormatting>
  <conditionalFormatting sqref="B129">
    <cfRule type="expression" priority="85" aboveAverage="0" equalAverage="0" bottom="0" percent="0" rank="0" text="" dxfId="83">
      <formula>#ref!="Client"</formula>
    </cfRule>
  </conditionalFormatting>
  <conditionalFormatting sqref="B129">
    <cfRule type="expression" priority="86" aboveAverage="0" equalAverage="0" bottom="0" percent="0" rank="0" text="" dxfId="84">
      <formula>#ref!="Client"</formula>
    </cfRule>
  </conditionalFormatting>
  <conditionalFormatting sqref="B129">
    <cfRule type="expression" priority="87" aboveAverage="0" equalAverage="0" bottom="0" percent="0" rank="0" text="" dxfId="85">
      <formula>#ref!="Client"</formula>
    </cfRule>
  </conditionalFormatting>
  <conditionalFormatting sqref="B129">
    <cfRule type="expression" priority="88" aboveAverage="0" equalAverage="0" bottom="0" percent="0" rank="0" text="" dxfId="86">
      <formula>#ref!="Client"</formula>
    </cfRule>
  </conditionalFormatting>
  <conditionalFormatting sqref="B184">
    <cfRule type="expression" priority="89" aboveAverage="0" equalAverage="0" bottom="0" percent="0" rank="0" text="" dxfId="87">
      <formula>#ref!="Client"</formula>
    </cfRule>
  </conditionalFormatting>
  <conditionalFormatting sqref="A165">
    <cfRule type="expression" priority="90" aboveAverage="0" equalAverage="0" bottom="0" percent="0" rank="0" text="" dxfId="88">
      <formula>#ref!="Client"</formula>
    </cfRule>
  </conditionalFormatting>
  <conditionalFormatting sqref="C129">
    <cfRule type="expression" priority="91" aboveAverage="0" equalAverage="0" bottom="0" percent="0" rank="0" text="" dxfId="89">
      <formula>#ref!="Client"</formula>
    </cfRule>
  </conditionalFormatting>
  <conditionalFormatting sqref="B165:D165">
    <cfRule type="expression" priority="92" aboveAverage="0" equalAverage="0" bottom="0" percent="0" rank="0" text="" dxfId="90">
      <formula>#ref!="Client"</formula>
    </cfRule>
  </conditionalFormatting>
  <conditionalFormatting sqref="B184">
    <cfRule type="expression" priority="93" aboveAverage="0" equalAverage="0" bottom="0" percent="0" rank="0" text="" dxfId="91">
      <formula>#ref!="Client"</formula>
    </cfRule>
  </conditionalFormatting>
  <conditionalFormatting sqref="B184">
    <cfRule type="expression" priority="94" aboveAverage="0" equalAverage="0" bottom="0" percent="0" rank="0" text="" dxfId="92">
      <formula>#ref!="Client"</formula>
    </cfRule>
  </conditionalFormatting>
  <conditionalFormatting sqref="B184">
    <cfRule type="expression" priority="95" aboveAverage="0" equalAverage="0" bottom="0" percent="0" rank="0" text="" dxfId="93">
      <formula>#ref!="Client"</formula>
    </cfRule>
  </conditionalFormatting>
  <conditionalFormatting sqref="A184">
    <cfRule type="expression" priority="96" aboveAverage="0" equalAverage="0" bottom="0" percent="0" rank="0" text="" dxfId="94">
      <formula>#ref!="Client"</formula>
    </cfRule>
  </conditionalFormatting>
  <conditionalFormatting sqref="B135">
    <cfRule type="expression" priority="97" aboveAverage="0" equalAverage="0" bottom="0" percent="0" rank="0" text="" dxfId="95">
      <formula>#ref!="Client"</formula>
    </cfRule>
  </conditionalFormatting>
  <conditionalFormatting sqref="A135">
    <cfRule type="expression" priority="98" aboveAverage="0" equalAverage="0" bottom="0" percent="0" rank="0" text="" dxfId="96">
      <formula>#ref!="Client"</formula>
    </cfRule>
  </conditionalFormatting>
  <conditionalFormatting sqref="C135:D135">
    <cfRule type="expression" priority="99" aboveAverage="0" equalAverage="0" bottom="0" percent="0" rank="0" text="" dxfId="97">
      <formula>#ref!="Client"</formula>
    </cfRule>
  </conditionalFormatting>
  <conditionalFormatting sqref="B167">
    <cfRule type="expression" priority="100" aboveAverage="0" equalAverage="0" bottom="0" percent="0" rank="0" text="" dxfId="98">
      <formula>#ref!="Client"</formula>
    </cfRule>
  </conditionalFormatting>
  <conditionalFormatting sqref="A167">
    <cfRule type="expression" priority="101" aboveAverage="0" equalAverage="0" bottom="0" percent="0" rank="0" text="" dxfId="99">
      <formula>#ref!="Client"</formula>
    </cfRule>
  </conditionalFormatting>
  <conditionalFormatting sqref="C167">
    <cfRule type="expression" priority="102" aboveAverage="0" equalAverage="0" bottom="0" percent="0" rank="0" text="" dxfId="100">
      <formula>#ref!="Client"</formula>
    </cfRule>
  </conditionalFormatting>
  <conditionalFormatting sqref="D167">
    <cfRule type="expression" priority="103" aboveAverage="0" equalAverage="0" bottom="0" percent="0" rank="0" text="" dxfId="101">
      <formula>#ref!="Client"</formula>
    </cfRule>
  </conditionalFormatting>
  <conditionalFormatting sqref="B104">
    <cfRule type="expression" priority="104" aboveAverage="0" equalAverage="0" bottom="0" percent="0" rank="0" text="" dxfId="102">
      <formula>#ref!="Client"</formula>
    </cfRule>
  </conditionalFormatting>
  <conditionalFormatting sqref="B104">
    <cfRule type="expression" priority="105" aboveAverage="0" equalAverage="0" bottom="0" percent="0" rank="0" text="" dxfId="103">
      <formula>#ref!="Client"</formula>
    </cfRule>
  </conditionalFormatting>
  <conditionalFormatting sqref="B104">
    <cfRule type="expression" priority="106" aboveAverage="0" equalAverage="0" bottom="0" percent="0" rank="0" text="" dxfId="104">
      <formula>#ref!="Client"</formula>
    </cfRule>
  </conditionalFormatting>
  <conditionalFormatting sqref="B104:D104">
    <cfRule type="expression" priority="107" aboveAverage="0" equalAverage="0" bottom="0" percent="0" rank="0" text="" dxfId="105">
      <formula>#ref!="Client"</formula>
    </cfRule>
  </conditionalFormatting>
  <conditionalFormatting sqref="D104">
    <cfRule type="expression" priority="108" aboveAverage="0" equalAverage="0" bottom="0" percent="0" rank="0" text="" dxfId="106">
      <formula>#ref!="Client"</formula>
    </cfRule>
  </conditionalFormatting>
  <conditionalFormatting sqref="A104">
    <cfRule type="expression" priority="109" aboveAverage="0" equalAverage="0" bottom="0" percent="0" rank="0" text="" dxfId="107">
      <formula>#ref!="Client"</formula>
    </cfRule>
  </conditionalFormatting>
  <conditionalFormatting sqref="B170:D170">
    <cfRule type="expression" priority="110" aboveAverage="0" equalAverage="0" bottom="0" percent="0" rank="0" text="" dxfId="108">
      <formula>#ref!="Client"</formula>
    </cfRule>
  </conditionalFormatting>
  <conditionalFormatting sqref="A170">
    <cfRule type="expression" priority="111" aboveAverage="0" equalAverage="0" bottom="0" percent="0" rank="0" text="" dxfId="109">
      <formula>#ref!="Client"</formula>
    </cfRule>
  </conditionalFormatting>
  <conditionalFormatting sqref="B205 B218:B220 B222:B224 B214:B216">
    <cfRule type="expression" priority="112" aboveAverage="0" equalAverage="0" bottom="0" percent="0" rank="0" text="" dxfId="110">
      <formula>#ref!="Client"</formula>
    </cfRule>
  </conditionalFormatting>
  <conditionalFormatting sqref="B200:D202">
    <cfRule type="expression" priority="113" aboveAverage="0" equalAverage="0" bottom="0" percent="0" rank="0" text="" dxfId="111">
      <formula>#ref!="Client"</formula>
    </cfRule>
  </conditionalFormatting>
  <conditionalFormatting sqref="A16:D16">
    <cfRule type="expression" priority="114" aboveAverage="0" equalAverage="0" bottom="0" percent="0" rank="0" text="" dxfId="112">
      <formula>#ref!="Client"</formula>
    </cfRule>
  </conditionalFormatting>
  <conditionalFormatting sqref="B103">
    <cfRule type="expression" priority="115" aboveAverage="0" equalAverage="0" bottom="0" percent="0" rank="0" text="" dxfId="113">
      <formula>#ref!="Client"</formula>
    </cfRule>
  </conditionalFormatting>
  <conditionalFormatting sqref="B103">
    <cfRule type="expression" priority="116" aboveAverage="0" equalAverage="0" bottom="0" percent="0" rank="0" text="" dxfId="114">
      <formula>#ref!="Client"</formula>
    </cfRule>
  </conditionalFormatting>
  <conditionalFormatting sqref="B103">
    <cfRule type="expression" priority="117" aboveAverage="0" equalAverage="0" bottom="0" percent="0" rank="0" text="" dxfId="115">
      <formula>#ref!="Client"</formula>
    </cfRule>
  </conditionalFormatting>
  <conditionalFormatting sqref="B103:D103">
    <cfRule type="expression" priority="118" aboveAverage="0" equalAverage="0" bottom="0" percent="0" rank="0" text="" dxfId="116">
      <formula>#ref!="Client"</formula>
    </cfRule>
  </conditionalFormatting>
  <conditionalFormatting sqref="D103">
    <cfRule type="expression" priority="119" aboveAverage="0" equalAverage="0" bottom="0" percent="0" rank="0" text="" dxfId="117">
      <formula>#ref!="Client"</formula>
    </cfRule>
  </conditionalFormatting>
  <conditionalFormatting sqref="A103">
    <cfRule type="expression" priority="120" aboveAverage="0" equalAverage="0" bottom="0" percent="0" rank="0" text="" dxfId="118">
      <formula>#ref!="Client"</formula>
    </cfRule>
  </conditionalFormatting>
  <conditionalFormatting sqref="D171">
    <cfRule type="expression" priority="121" aboveAverage="0" equalAverage="0" bottom="0" percent="0" rank="0" text="" dxfId="119">
      <formula>#ref!="Client"</formula>
    </cfRule>
  </conditionalFormatting>
  <conditionalFormatting sqref="B36:C36">
    <cfRule type="expression" priority="122" aboveAverage="0" equalAverage="0" bottom="0" percent="0" rank="0" text="" dxfId="120">
      <formula>#ref!="Client"</formula>
    </cfRule>
  </conditionalFormatting>
  <conditionalFormatting sqref="A36">
    <cfRule type="expression" priority="123" aboveAverage="0" equalAverage="0" bottom="0" percent="0" rank="0" text="" dxfId="121">
      <formula>#ref!="Client"</formula>
    </cfRule>
  </conditionalFormatting>
  <conditionalFormatting sqref="D107">
    <cfRule type="expression" priority="124" aboveAverage="0" equalAverage="0" bottom="0" percent="0" rank="0" text="" dxfId="122">
      <formula>#ref!="Client"</formula>
    </cfRule>
  </conditionalFormatting>
  <conditionalFormatting sqref="C140">
    <cfRule type="expression" priority="125" aboveAverage="0" equalAverage="0" bottom="0" percent="0" rank="0" text="" dxfId="123">
      <formula>#ref!="Client"</formula>
    </cfRule>
  </conditionalFormatting>
  <conditionalFormatting sqref="D140">
    <cfRule type="expression" priority="126" aboveAverage="0" equalAverage="0" bottom="0" percent="0" rank="0" text="" dxfId="124">
      <formula>#ref!="Client"</formula>
    </cfRule>
  </conditionalFormatting>
  <conditionalFormatting sqref="B100">
    <cfRule type="expression" priority="127" aboveAverage="0" equalAverage="0" bottom="0" percent="0" rank="0" text="" dxfId="125">
      <formula>#ref!="Client"</formula>
    </cfRule>
  </conditionalFormatting>
  <conditionalFormatting sqref="B100">
    <cfRule type="expression" priority="128" aboveAverage="0" equalAverage="0" bottom="0" percent="0" rank="0" text="" dxfId="126">
      <formula>#ref!="Client"</formula>
    </cfRule>
  </conditionalFormatting>
  <conditionalFormatting sqref="B100">
    <cfRule type="expression" priority="129" aboveAverage="0" equalAverage="0" bottom="0" percent="0" rank="0" text="" dxfId="127">
      <formula>#ref!="Client"</formula>
    </cfRule>
  </conditionalFormatting>
  <conditionalFormatting sqref="B100:D100">
    <cfRule type="expression" priority="130" aboveAverage="0" equalAverage="0" bottom="0" percent="0" rank="0" text="" dxfId="128">
      <formula>#ref!="Client"</formula>
    </cfRule>
  </conditionalFormatting>
  <conditionalFormatting sqref="D100">
    <cfRule type="expression" priority="131" aboveAverage="0" equalAverage="0" bottom="0" percent="0" rank="0" text="" dxfId="129">
      <formula>#ref!="Client"</formula>
    </cfRule>
  </conditionalFormatting>
  <conditionalFormatting sqref="A100">
    <cfRule type="expression" priority="132" aboveAverage="0" equalAverage="0" bottom="0" percent="0" rank="0" text="" dxfId="130">
      <formula>#ref!="Client"</formula>
    </cfRule>
  </conditionalFormatting>
  <conditionalFormatting sqref="A99">
    <cfRule type="expression" priority="133" aboveAverage="0" equalAverage="0" bottom="0" percent="0" rank="0" text="" dxfId="131">
      <formula>#ref!="Client"</formula>
    </cfRule>
  </conditionalFormatting>
  <conditionalFormatting sqref="C99">
    <cfRule type="expression" priority="134" aboveAverage="0" equalAverage="0" bottom="0" percent="0" rank="0" text="" dxfId="132">
      <formula>#ref!="Client"</formula>
    </cfRule>
  </conditionalFormatting>
  <conditionalFormatting sqref="B99">
    <cfRule type="expression" priority="135" aboveAverage="0" equalAverage="0" bottom="0" percent="0" rank="0" text="" dxfId="133">
      <formula>#ref!="Client"</formula>
    </cfRule>
  </conditionalFormatting>
  <conditionalFormatting sqref="B99">
    <cfRule type="expression" priority="136" aboveAverage="0" equalAverage="0" bottom="0" percent="0" rank="0" text="" dxfId="134">
      <formula>#ref!="Client"</formula>
    </cfRule>
  </conditionalFormatting>
  <conditionalFormatting sqref="B99">
    <cfRule type="expression" priority="137" aboveAverage="0" equalAverage="0" bottom="0" percent="0" rank="0" text="" dxfId="135">
      <formula>#ref!="Client"</formula>
    </cfRule>
  </conditionalFormatting>
  <conditionalFormatting sqref="D99">
    <cfRule type="expression" priority="138" aboveAverage="0" equalAverage="0" bottom="0" percent="0" rank="0" text="" dxfId="136">
      <formula>#ref!="Client"</formula>
    </cfRule>
  </conditionalFormatting>
  <conditionalFormatting sqref="D99">
    <cfRule type="expression" priority="139" aboveAverage="0" equalAverage="0" bottom="0" percent="0" rank="0" text="" dxfId="137">
      <formula>#ref!="Client"</formula>
    </cfRule>
  </conditionalFormatting>
  <conditionalFormatting sqref="B11:D11 B13:D13">
    <cfRule type="expression" priority="140" aboveAverage="0" equalAverage="0" bottom="0" percent="0" rank="0" text="" dxfId="138">
      <formula>#ref!="Client"</formula>
    </cfRule>
  </conditionalFormatting>
  <conditionalFormatting sqref="A10:D10 A11 A12:D12 A13">
    <cfRule type="expression" priority="141" aboveAverage="0" equalAverage="0" bottom="0" percent="0" rank="0" text="" dxfId="139">
      <formula>#ref!="Client"</formula>
    </cfRule>
  </conditionalFormatting>
  <conditionalFormatting sqref="C217:D217">
    <cfRule type="expression" priority="142" aboveAverage="0" equalAverage="0" bottom="0" percent="0" rank="0" text="" dxfId="140">
      <formula>#ref!="Client"</formula>
    </cfRule>
  </conditionalFormatting>
  <conditionalFormatting sqref="B217">
    <cfRule type="expression" priority="143" aboveAverage="0" equalAverage="0" bottom="0" percent="0" rank="0" text="" dxfId="141">
      <formula>#ref!="Client"</formula>
    </cfRule>
  </conditionalFormatting>
  <conditionalFormatting sqref="C221:D221">
    <cfRule type="expression" priority="144" aboveAverage="0" equalAverage="0" bottom="0" percent="0" rank="0" text="" dxfId="142">
      <formula>#ref!="Client"</formula>
    </cfRule>
  </conditionalFormatting>
  <conditionalFormatting sqref="B221">
    <cfRule type="expression" priority="145" aboveAverage="0" equalAverage="0" bottom="0" percent="0" rank="0" text="" dxfId="143">
      <formula>#ref!="Client"</formula>
    </cfRule>
  </conditionalFormatting>
  <conditionalFormatting sqref="A42:C42">
    <cfRule type="expression" priority="146" aboveAverage="0" equalAverage="0" bottom="0" percent="0" rank="0" text="" dxfId="144">
      <formula>#ref!="Client"</formula>
    </cfRule>
  </conditionalFormatting>
  <conditionalFormatting sqref="B46:D46">
    <cfRule type="expression" priority="147" aboveAverage="0" equalAverage="0" bottom="0" percent="0" rank="0" text="" dxfId="145">
      <formula>#ref!="Client"</formula>
    </cfRule>
  </conditionalFormatting>
  <conditionalFormatting sqref="A46">
    <cfRule type="expression" priority="148" aboveAverage="0" equalAverage="0" bottom="0" percent="0" rank="0" text="" dxfId="146">
      <formula>#ref!="Client"</formula>
    </cfRule>
  </conditionalFormatting>
  <conditionalFormatting sqref="B206:D210">
    <cfRule type="expression" priority="149" aboveAverage="0" equalAverage="0" bottom="0" percent="0" rank="0" text="" dxfId="147">
      <formula>#ref!="Client"</formula>
    </cfRule>
  </conditionalFormatting>
  <conditionalFormatting sqref="B211">
    <cfRule type="expression" priority="150" aboveAverage="0" equalAverage="0" bottom="0" percent="0" rank="0" text="" dxfId="148">
      <formula>#ref!="Client"</formula>
    </cfRule>
  </conditionalFormatting>
  <conditionalFormatting sqref="B208:D209">
    <cfRule type="expression" priority="151" aboveAverage="0" equalAverage="0" bottom="0" percent="0" rank="0" text="" dxfId="149">
      <formula>#ref!="Client"</formula>
    </cfRule>
  </conditionalFormatting>
  <conditionalFormatting sqref="B31:C31">
    <cfRule type="expression" priority="152" aboveAverage="0" equalAverage="0" bottom="0" percent="0" rank="0" text="" dxfId="150">
      <formula>#ref!="Client"</formula>
    </cfRule>
  </conditionalFormatting>
  <conditionalFormatting sqref="A31">
    <cfRule type="expression" priority="153" aboveAverage="0" equalAverage="0" bottom="0" percent="0" rank="0" text="" dxfId="151">
      <formula>#ref!="Client"</formula>
    </cfRule>
  </conditionalFormatting>
  <conditionalFormatting sqref="B69:C69">
    <cfRule type="expression" priority="154" aboveAverage="0" equalAverage="0" bottom="0" percent="0" rank="0" text="" dxfId="152">
      <formula>#ref!="Client"</formula>
    </cfRule>
  </conditionalFormatting>
  <conditionalFormatting sqref="A69">
    <cfRule type="expression" priority="155" aboveAverage="0" equalAverage="0" bottom="0" percent="0" rank="0" text="" dxfId="153">
      <formula>#ref!="Client"</formula>
    </cfRule>
  </conditionalFormatting>
  <conditionalFormatting sqref="B66">
    <cfRule type="expression" priority="156" aboveAverage="0" equalAverage="0" bottom="0" percent="0" rank="0" text="" dxfId="154">
      <formula>#ref!="Client"</formula>
    </cfRule>
  </conditionalFormatting>
  <conditionalFormatting sqref="A66">
    <cfRule type="expression" priority="157" aboveAverage="0" equalAverage="0" bottom="0" percent="0" rank="0" text="" dxfId="155">
      <formula>#ref!="Client"</formula>
    </cfRule>
  </conditionalFormatting>
  <conditionalFormatting sqref="C23:D23">
    <cfRule type="expression" priority="158" aboveAverage="0" equalAverage="0" bottom="0" percent="0" rank="0" text="" dxfId="156">
      <formula>#ref!="Client"</formula>
    </cfRule>
  </conditionalFormatting>
  <conditionalFormatting sqref="C22:D22">
    <cfRule type="expression" priority="159" aboveAverage="0" equalAverage="0" bottom="0" percent="0" rank="0" text="" dxfId="157">
      <formula>#ref!="Client"</formula>
    </cfRule>
  </conditionalFormatting>
  <conditionalFormatting sqref="A22:B23">
    <cfRule type="expression" priority="160" aboveAverage="0" equalAverage="0" bottom="0" percent="0" rank="0" text="" dxfId="158">
      <formula>#ref!="Client"</formula>
    </cfRule>
  </conditionalFormatting>
  <conditionalFormatting sqref="C177:D177">
    <cfRule type="expression" priority="161" aboveAverage="0" equalAverage="0" bottom="0" percent="0" rank="0" text="" dxfId="159">
      <formula>#ref!="Client"</formula>
    </cfRule>
  </conditionalFormatting>
  <conditionalFormatting sqref="D177">
    <cfRule type="expression" priority="162" aboveAverage="0" equalAverage="0" bottom="0" percent="0" rank="0" text="" dxfId="160">
      <formula>#ref!="Client"</formula>
    </cfRule>
  </conditionalFormatting>
  <conditionalFormatting sqref="B177">
    <cfRule type="expression" priority="163" aboveAverage="0" equalAverage="0" bottom="0" percent="0" rank="0" text="" dxfId="161">
      <formula>#ref!="Client"</formula>
    </cfRule>
  </conditionalFormatting>
  <conditionalFormatting sqref="B177">
    <cfRule type="expression" priority="164" aboveAverage="0" equalAverage="0" bottom="0" percent="0" rank="0" text="" dxfId="162">
      <formula>#ref!="Client"</formula>
    </cfRule>
  </conditionalFormatting>
  <conditionalFormatting sqref="B177">
    <cfRule type="expression" priority="165" aboveAverage="0" equalAverage="0" bottom="0" percent="0" rank="0" text="" dxfId="163">
      <formula>#ref!="Client"</formula>
    </cfRule>
  </conditionalFormatting>
  <conditionalFormatting sqref="A177">
    <cfRule type="expression" priority="166" aboveAverage="0" equalAverage="0" bottom="0" percent="0" rank="0" text="" dxfId="164">
      <formula>#ref!="Client"</formula>
    </cfRule>
  </conditionalFormatting>
  <conditionalFormatting sqref="B85:C85">
    <cfRule type="expression" priority="167" aboveAverage="0" equalAverage="0" bottom="0" percent="0" rank="0" text="" dxfId="165">
      <formula>#ref!="Client"</formula>
    </cfRule>
  </conditionalFormatting>
  <conditionalFormatting sqref="A85">
    <cfRule type="expression" priority="168" aboveAverage="0" equalAverage="0" bottom="0" percent="0" rank="0" text="" dxfId="166">
      <formula>#ref!="Client"</formula>
    </cfRule>
  </conditionalFormatting>
  <conditionalFormatting sqref="A118:D118">
    <cfRule type="expression" priority="169" aboveAverage="0" equalAverage="0" bottom="0" percent="0" rank="0" text="" dxfId="167">
      <formula>#ref!="Client"</formula>
    </cfRule>
  </conditionalFormatting>
  <conditionalFormatting sqref="A144:D144">
    <cfRule type="expression" priority="170" aboveAverage="0" equalAverage="0" bottom="0" percent="0" rank="0" text="" dxfId="168">
      <formula>#ref!="Client"</formula>
    </cfRule>
  </conditionalFormatting>
  <conditionalFormatting sqref="C212:D212">
    <cfRule type="expression" priority="171" aboveAverage="0" equalAverage="0" bottom="0" percent="0" rank="0" text="" dxfId="169">
      <formula>#ref!="Client"</formula>
    </cfRule>
  </conditionalFormatting>
  <conditionalFormatting sqref="B212">
    <cfRule type="expression" priority="172" aboveAverage="0" equalAverage="0" bottom="0" percent="0" rank="0" text="" dxfId="170">
      <formula>#ref!="Client"</formula>
    </cfRule>
  </conditionalFormatting>
  <conditionalFormatting sqref="D213">
    <cfRule type="expression" priority="173" aboveAverage="0" equalAverage="0" bottom="0" percent="0" rank="0" text="" dxfId="171">
      <formula>#ref!="Client"</formula>
    </cfRule>
  </conditionalFormatting>
  <conditionalFormatting sqref="B213">
    <cfRule type="expression" priority="174" aboveAverage="0" equalAverage="0" bottom="0" percent="0" rank="0" text="" dxfId="172">
      <formula>#ref!="Client"</formula>
    </cfRule>
  </conditionalFormatting>
  <conditionalFormatting sqref="C213">
    <cfRule type="expression" priority="175" aboveAverage="0" equalAverage="0" bottom="0" percent="0" rank="0" text="" dxfId="173">
      <formula>#ref!="Client"</formula>
    </cfRule>
  </conditionalFormatting>
  <conditionalFormatting sqref="B84:C84">
    <cfRule type="expression" priority="176" aboveAverage="0" equalAverage="0" bottom="0" percent="0" rank="0" text="" dxfId="174">
      <formula>#ref!="Client"</formula>
    </cfRule>
  </conditionalFormatting>
  <conditionalFormatting sqref="A84">
    <cfRule type="expression" priority="177" aboveAverage="0" equalAverage="0" bottom="0" percent="0" rank="0" text="" dxfId="175">
      <formula>#ref!="Client"</formula>
    </cfRule>
  </conditionalFormatting>
  <conditionalFormatting sqref="A98">
    <cfRule type="expression" priority="178" aboveAverage="0" equalAverage="0" bottom="0" percent="0" rank="0" text="" dxfId="176">
      <formula>#ref!="Client"</formula>
    </cfRule>
  </conditionalFormatting>
  <conditionalFormatting sqref="C98">
    <cfRule type="expression" priority="179" aboveAverage="0" equalAverage="0" bottom="0" percent="0" rank="0" text="" dxfId="177">
      <formula>#ref!="Client"</formula>
    </cfRule>
  </conditionalFormatting>
  <conditionalFormatting sqref="D98">
    <cfRule type="expression" priority="180" aboveAverage="0" equalAverage="0" bottom="0" percent="0" rank="0" text="" dxfId="178">
      <formula>#ref!="Client"</formula>
    </cfRule>
  </conditionalFormatting>
  <conditionalFormatting sqref="B98">
    <cfRule type="expression" priority="181" aboveAverage="0" equalAverage="0" bottom="0" percent="0" rank="0" text="" dxfId="179">
      <formula>#ref!="Client"</formula>
    </cfRule>
  </conditionalFormatting>
  <conditionalFormatting sqref="A130:A132">
    <cfRule type="expression" priority="182" aboveAverage="0" equalAverage="0" bottom="0" percent="0" rank="0" text="" dxfId="180">
      <formula>#ref!="Client"</formula>
    </cfRule>
  </conditionalFormatting>
  <conditionalFormatting sqref="B130:D130 B131:C132">
    <cfRule type="expression" priority="183" aboveAverage="0" equalAverage="0" bottom="0" percent="0" rank="0" text="" dxfId="181">
      <formula>#ref!="Client"</formula>
    </cfRule>
  </conditionalFormatting>
  <conditionalFormatting sqref="B130:B132">
    <cfRule type="expression" priority="184" aboveAverage="0" equalAverage="0" bottom="0" percent="0" rank="0" text="" dxfId="182">
      <formula>#ref!="Client"</formula>
    </cfRule>
  </conditionalFormatting>
  <conditionalFormatting sqref="B130:B132">
    <cfRule type="expression" priority="185" aboveAverage="0" equalAverage="0" bottom="0" percent="0" rank="0" text="" dxfId="183">
      <formula>#ref!="Client"</formula>
    </cfRule>
  </conditionalFormatting>
  <conditionalFormatting sqref="B130:B132">
    <cfRule type="expression" priority="186" aboveAverage="0" equalAverage="0" bottom="0" percent="0" rank="0" text="" dxfId="184">
      <formula>#ref!="Client"</formula>
    </cfRule>
  </conditionalFormatting>
  <conditionalFormatting sqref="B130:B132">
    <cfRule type="expression" priority="187" aboveAverage="0" equalAverage="0" bottom="0" percent="0" rank="0" text="" dxfId="185">
      <formula>#ref!="Client"</formula>
    </cfRule>
  </conditionalFormatting>
  <conditionalFormatting sqref="A130:A132">
    <cfRule type="expression" priority="188" aboveAverage="0" equalAverage="0" bottom="0" percent="0" rank="0" text="" dxfId="186">
      <formula>#ref!="Client"</formula>
    </cfRule>
  </conditionalFormatting>
  <conditionalFormatting sqref="B130:B132">
    <cfRule type="expression" priority="189" aboveAverage="0" equalAverage="0" bottom="0" percent="0" rank="0" text="" dxfId="187">
      <formula>#ref!="Client"</formula>
    </cfRule>
  </conditionalFormatting>
  <conditionalFormatting sqref="B130:B132">
    <cfRule type="expression" priority="190" aboveAverage="0" equalAverage="0" bottom="0" percent="0" rank="0" text="" dxfId="188">
      <formula>#ref!="Client"</formula>
    </cfRule>
  </conditionalFormatting>
  <conditionalFormatting sqref="C130:C132">
    <cfRule type="expression" priority="191" aboveAverage="0" equalAverage="0" bottom="0" percent="0" rank="0" text="" dxfId="189">
      <formula>#ref!="Client"</formula>
    </cfRule>
  </conditionalFormatting>
  <conditionalFormatting sqref="D130">
    <cfRule type="expression" priority="192" aboveAverage="0" equalAverage="0" bottom="0" percent="0" rank="0" text="" dxfId="190">
      <formula>#ref!="Client"</formula>
    </cfRule>
  </conditionalFormatting>
  <conditionalFormatting sqref="A160:D161">
    <cfRule type="expression" priority="193" aboveAverage="0" equalAverage="0" bottom="0" percent="0" rank="0" text="" dxfId="191">
      <formula>#ref!="Client"</formula>
    </cfRule>
  </conditionalFormatting>
  <conditionalFormatting sqref="B160:B161">
    <cfRule type="expression" priority="194" aboveAverage="0" equalAverage="0" bottom="0" percent="0" rank="0" text="" dxfId="192">
      <formula>#ref!="Client"</formula>
    </cfRule>
  </conditionalFormatting>
  <conditionalFormatting sqref="B160:B161">
    <cfRule type="expression" priority="195" aboveAverage="0" equalAverage="0" bottom="0" percent="0" rank="0" text="" dxfId="193">
      <formula>#ref!="Client"</formula>
    </cfRule>
  </conditionalFormatting>
  <conditionalFormatting sqref="B160:B161">
    <cfRule type="expression" priority="196" aboveAverage="0" equalAverage="0" bottom="0" percent="0" rank="0" text="" dxfId="194">
      <formula>#ref!="Client"</formula>
    </cfRule>
  </conditionalFormatting>
  <conditionalFormatting sqref="B160:B161">
    <cfRule type="expression" priority="197" aboveAverage="0" equalAverage="0" bottom="0" percent="0" rank="0" text="" dxfId="195">
      <formula>#ref!="Client"</formula>
    </cfRule>
  </conditionalFormatting>
  <conditionalFormatting sqref="A160:A161">
    <cfRule type="expression" priority="198" aboveAverage="0" equalAverage="0" bottom="0" percent="0" rank="0" text="" dxfId="196">
      <formula>#ref!="Client"</formula>
    </cfRule>
  </conditionalFormatting>
  <conditionalFormatting sqref="B160:B161">
    <cfRule type="expression" priority="199" aboveAverage="0" equalAverage="0" bottom="0" percent="0" rank="0" text="" dxfId="197">
      <formula>#ref!="Client"</formula>
    </cfRule>
  </conditionalFormatting>
  <conditionalFormatting sqref="B160:B161">
    <cfRule type="expression" priority="200" aboveAverage="0" equalAverage="0" bottom="0" percent="0" rank="0" text="" dxfId="198">
      <formula>#ref!="Client"</formula>
    </cfRule>
  </conditionalFormatting>
  <conditionalFormatting sqref="C160:D161">
    <cfRule type="expression" priority="201" aboveAverage="0" equalAverage="0" bottom="0" percent="0" rank="0" text="" dxfId="199">
      <formula>#ref!="Client"</formula>
    </cfRule>
  </conditionalFormatting>
  <conditionalFormatting sqref="D129">
    <cfRule type="expression" priority="202" aboveAverage="0" equalAverage="0" bottom="0" percent="0" rank="0" text="" dxfId="200">
      <formula>#ref!="Client"</formula>
    </cfRule>
  </conditionalFormatting>
  <conditionalFormatting sqref="D129">
    <cfRule type="expression" priority="203" aboveAverage="0" equalAverage="0" bottom="0" percent="0" rank="0" text="" dxfId="201">
      <formula>#ref!="Client"</formula>
    </cfRule>
  </conditionalFormatting>
  <conditionalFormatting sqref="D131:D132">
    <cfRule type="expression" priority="204" aboveAverage="0" equalAverage="0" bottom="0" percent="0" rank="0" text="" dxfId="202">
      <formula>#ref!="Client"</formula>
    </cfRule>
  </conditionalFormatting>
  <conditionalFormatting sqref="A159:D159">
    <cfRule type="expression" priority="205" aboveAverage="0" equalAverage="0" bottom="0" percent="0" rank="0" text="" dxfId="203">
      <formula>#ref!="Client"</formula>
    </cfRule>
  </conditionalFormatting>
  <conditionalFormatting sqref="B159">
    <cfRule type="expression" priority="206" aboveAverage="0" equalAverage="0" bottom="0" percent="0" rank="0" text="" dxfId="204">
      <formula>#ref!="Client"</formula>
    </cfRule>
  </conditionalFormatting>
  <conditionalFormatting sqref="B159">
    <cfRule type="expression" priority="207" aboveAverage="0" equalAverage="0" bottom="0" percent="0" rank="0" text="" dxfId="205">
      <formula>#ref!="Client"</formula>
    </cfRule>
  </conditionalFormatting>
  <conditionalFormatting sqref="B159">
    <cfRule type="expression" priority="208" aboveAverage="0" equalAverage="0" bottom="0" percent="0" rank="0" text="" dxfId="206">
      <formula>#ref!="Client"</formula>
    </cfRule>
  </conditionalFormatting>
  <conditionalFormatting sqref="B159">
    <cfRule type="expression" priority="209" aboveAverage="0" equalAverage="0" bottom="0" percent="0" rank="0" text="" dxfId="207">
      <formula>#ref!="Client"</formula>
    </cfRule>
  </conditionalFormatting>
  <conditionalFormatting sqref="A159">
    <cfRule type="expression" priority="210" aboveAverage="0" equalAverage="0" bottom="0" percent="0" rank="0" text="" dxfId="208">
      <formula>#ref!="Client"</formula>
    </cfRule>
  </conditionalFormatting>
  <conditionalFormatting sqref="B159">
    <cfRule type="expression" priority="211" aboveAverage="0" equalAverage="0" bottom="0" percent="0" rank="0" text="" dxfId="209">
      <formula>#ref!="Client"</formula>
    </cfRule>
  </conditionalFormatting>
  <conditionalFormatting sqref="B159">
    <cfRule type="expression" priority="212" aboveAverage="0" equalAverage="0" bottom="0" percent="0" rank="0" text="" dxfId="210">
      <formula>#ref!="Client"</formula>
    </cfRule>
  </conditionalFormatting>
  <conditionalFormatting sqref="C159:D159">
    <cfRule type="expression" priority="213" aboveAverage="0" equalAverage="0" bottom="0" percent="0" rank="0" text="" dxfId="211">
      <formula>#ref!="Client"</formula>
    </cfRule>
  </conditionalFormatting>
  <conditionalFormatting sqref="A53">
    <cfRule type="expression" priority="214" aboveAverage="0" equalAverage="0" bottom="0" percent="0" rank="0" text="" dxfId="212">
      <formula>#ref!="Client"</formula>
    </cfRule>
  </conditionalFormatting>
  <conditionalFormatting sqref="B53:C53">
    <cfRule type="expression" priority="215" aboveAverage="0" equalAverage="0" bottom="0" percent="0" rank="0" text="" dxfId="213">
      <formula>#ref!="Client"</formula>
    </cfRule>
  </conditionalFormatting>
  <conditionalFormatting sqref="A326:D326">
    <cfRule type="expression" priority="216" aboveAverage="0" equalAverage="0" bottom="0" percent="0" rank="0" text="" dxfId="214">
      <formula>#ref!="Client"</formula>
    </cfRule>
  </conditionalFormatting>
  <conditionalFormatting sqref="D356 C276:D276 B336:D336 C228:D228 A226:A228 B291 B304:D305">
    <cfRule type="expression" priority="217" aboveAverage="0" equalAverage="0" bottom="0" percent="0" rank="0" text="" dxfId="215">
      <formula>#ref!="Client"</formula>
    </cfRule>
  </conditionalFormatting>
  <conditionalFormatting sqref="D343">
    <cfRule type="expression" priority="218" aboveAverage="0" equalAverage="0" bottom="0" percent="0" rank="0" text="" dxfId="216">
      <formula>#ref!="Client"</formula>
    </cfRule>
  </conditionalFormatting>
  <conditionalFormatting sqref="C287:D289 C293:D295 C230:D236 A230:A236 B329:B331 C300:D300 A276:A280">
    <cfRule type="expression" priority="219" aboveAverage="0" equalAverage="0" bottom="0" percent="0" rank="0" text="" dxfId="217">
      <formula>#ref!="Client"</formula>
    </cfRule>
  </conditionalFormatting>
  <conditionalFormatting sqref="D353:D354">
    <cfRule type="expression" priority="220" aboveAverage="0" equalAverage="0" bottom="0" percent="0" rank="0" text="" dxfId="218">
      <formula>#ref!="Client"</formula>
    </cfRule>
  </conditionalFormatting>
  <conditionalFormatting sqref="B276">
    <cfRule type="expression" priority="221" aboveAverage="0" equalAverage="0" bottom="0" percent="0" rank="0" text="" dxfId="219">
      <formula>#ref!="Client"</formula>
    </cfRule>
  </conditionalFormatting>
  <conditionalFormatting sqref="B283 B288:B289 B293">
    <cfRule type="expression" priority="222" aboveAverage="0" equalAverage="0" bottom="0" percent="0" rank="0" text="" dxfId="220">
      <formula>#ref!="Client"</formula>
    </cfRule>
  </conditionalFormatting>
  <conditionalFormatting sqref="A341">
    <cfRule type="expression" priority="223" aboveAverage="0" equalAverage="0" bottom="0" percent="0" rank="0" text="" dxfId="221">
      <formula>#ref!="Client"</formula>
    </cfRule>
  </conditionalFormatting>
  <conditionalFormatting sqref="A341:E341">
    <cfRule type="expression" priority="224" aboveAverage="0" equalAverage="0" bottom="0" percent="0" rank="0" text="" dxfId="222">
      <formula>#ref!="Client"</formula>
    </cfRule>
  </conditionalFormatting>
  <conditionalFormatting sqref="B233:D233 B234:C234 B235:D235">
    <cfRule type="expression" priority="225" aboveAverage="0" equalAverage="0" bottom="0" percent="0" rank="0" text="" dxfId="223">
      <formula>#ref!="Client"</formula>
    </cfRule>
  </conditionalFormatting>
  <conditionalFormatting sqref="C226:C227 C283:D283 C288:D289 C293:D293">
    <cfRule type="expression" priority="226" aboveAverage="0" equalAverage="0" bottom="0" percent="0" rank="0" text="" dxfId="224">
      <formula>#ref!="Client"</formula>
    </cfRule>
  </conditionalFormatting>
  <conditionalFormatting sqref="B294:B295 B302 B300">
    <cfRule type="expression" priority="227" aboveAverage="0" equalAverage="0" bottom="0" percent="0" rank="0" text="" dxfId="225">
      <formula>#ref!="Client"</formula>
    </cfRule>
  </conditionalFormatting>
  <conditionalFormatting sqref="C294:D295 C302:D302 C300:D300">
    <cfRule type="expression" priority="228" aboveAverage="0" equalAverage="0" bottom="0" percent="0" rank="0" text="" dxfId="226">
      <formula>#ref!="Client"</formula>
    </cfRule>
  </conditionalFormatting>
  <conditionalFormatting sqref="B303:D303">
    <cfRule type="expression" priority="229" aboveAverage="0" equalAverage="0" bottom="0" percent="0" rank="0" text="" dxfId="227">
      <formula>#ref!="Client"</formula>
    </cfRule>
  </conditionalFormatting>
  <conditionalFormatting sqref="C228:D228">
    <cfRule type="expression" priority="230" aboveAverage="0" equalAverage="0" bottom="0" percent="0" rank="0" text="" dxfId="228">
      <formula>#ref!="Client"</formula>
    </cfRule>
  </conditionalFormatting>
  <conditionalFormatting sqref="B282">
    <cfRule type="expression" priority="231" aboveAverage="0" equalAverage="0" bottom="0" percent="0" rank="0" text="" dxfId="229">
      <formula>#ref!="Client"</formula>
    </cfRule>
  </conditionalFormatting>
  <conditionalFormatting sqref="C282:D282">
    <cfRule type="expression" priority="232" aboveAverage="0" equalAverage="0" bottom="0" percent="0" rank="0" text="" dxfId="230">
      <formula>#ref!="Client"</formula>
    </cfRule>
  </conditionalFormatting>
  <conditionalFormatting sqref="B284">
    <cfRule type="expression" priority="233" aboveAverage="0" equalAverage="0" bottom="0" percent="0" rank="0" text="" dxfId="231">
      <formula>#ref!="Client"</formula>
    </cfRule>
  </conditionalFormatting>
  <conditionalFormatting sqref="C284:D284">
    <cfRule type="expression" priority="234" aboveAverage="0" equalAverage="0" bottom="0" percent="0" rank="0" text="" dxfId="232">
      <formula>#ref!="Client"</formula>
    </cfRule>
  </conditionalFormatting>
  <conditionalFormatting sqref="B350:D351">
    <cfRule type="expression" priority="235" aboveAverage="0" equalAverage="0" bottom="0" percent="0" rank="0" text="" dxfId="233">
      <formula>#ref!="Client"</formula>
    </cfRule>
  </conditionalFormatting>
  <conditionalFormatting sqref="D342">
    <cfRule type="expression" priority="236" aboveAverage="0" equalAverage="0" bottom="0" percent="0" rank="0" text="" dxfId="234">
      <formula>#ref!="Client"</formula>
    </cfRule>
  </conditionalFormatting>
  <conditionalFormatting sqref="D345">
    <cfRule type="expression" priority="237" aboveAverage="0" equalAverage="0" bottom="0" percent="0" rank="0" text="" dxfId="235">
      <formula>#ref!="Client"</formula>
    </cfRule>
  </conditionalFormatting>
  <conditionalFormatting sqref="B312">
    <cfRule type="expression" priority="238" aboveAverage="0" equalAverage="0" bottom="0" percent="0" rank="0" text="" dxfId="236">
      <formula>#ref!="Client"</formula>
    </cfRule>
  </conditionalFormatting>
  <conditionalFormatting sqref="C312:D312">
    <cfRule type="expression" priority="239" aboveAverage="0" equalAverage="0" bottom="0" percent="0" rank="0" text="" dxfId="237">
      <formula>#ref!="Client"</formula>
    </cfRule>
  </conditionalFormatting>
  <conditionalFormatting sqref="C313:D313">
    <cfRule type="expression" priority="240" aboveAverage="0" equalAverage="0" bottom="0" percent="0" rank="0" text="" dxfId="238">
      <formula>#ref!="Client"</formula>
    </cfRule>
  </conditionalFormatting>
  <conditionalFormatting sqref="A352">
    <cfRule type="expression" priority="241" aboveAverage="0" equalAverage="0" bottom="0" percent="0" rank="0" text="" dxfId="239">
      <formula>#ref!="Client"</formula>
    </cfRule>
  </conditionalFormatting>
  <conditionalFormatting sqref="A352:E352">
    <cfRule type="expression" priority="242" aboveAverage="0" equalAverage="0" bottom="0" percent="0" rank="0" text="" dxfId="240">
      <formula>#ref!="Client"</formula>
    </cfRule>
  </conditionalFormatting>
  <conditionalFormatting sqref="B349">
    <cfRule type="expression" priority="243" aboveAverage="0" equalAverage="0" bottom="0" percent="0" rank="0" text="" dxfId="241">
      <formula>#ref!="Client"</formula>
    </cfRule>
  </conditionalFormatting>
  <conditionalFormatting sqref="C349:D349">
    <cfRule type="expression" priority="244" aboveAverage="0" equalAverage="0" bottom="0" percent="0" rank="0" text="" dxfId="242">
      <formula>#ref!="Client"</formula>
    </cfRule>
  </conditionalFormatting>
  <conditionalFormatting sqref="B348">
    <cfRule type="expression" priority="245" aboveAverage="0" equalAverage="0" bottom="0" percent="0" rank="0" text="" dxfId="243">
      <formula>#ref!="Client"</formula>
    </cfRule>
  </conditionalFormatting>
  <conditionalFormatting sqref="C348:D348">
    <cfRule type="expression" priority="246" aboveAverage="0" equalAverage="0" bottom="0" percent="0" rank="0" text="" dxfId="244">
      <formula>#ref!="Client"</formula>
    </cfRule>
  </conditionalFormatting>
  <conditionalFormatting sqref="B337">
    <cfRule type="expression" priority="247" aboveAverage="0" equalAverage="0" bottom="0" percent="0" rank="0" text="" dxfId="245">
      <formula>#ref!="Client"</formula>
    </cfRule>
  </conditionalFormatting>
  <conditionalFormatting sqref="B333">
    <cfRule type="expression" priority="248" aboveAverage="0" equalAverage="0" bottom="0" percent="0" rank="0" text="" dxfId="246">
      <formula>#ref!="Client"</formula>
    </cfRule>
  </conditionalFormatting>
  <conditionalFormatting sqref="A313">
    <cfRule type="expression" priority="249" aboveAverage="0" equalAverage="0" bottom="0" percent="0" rank="0" text="" dxfId="247">
      <formula>#ref!="Client"</formula>
    </cfRule>
  </conditionalFormatting>
  <conditionalFormatting sqref="A312">
    <cfRule type="expression" priority="250" aboveAverage="0" equalAverage="0" bottom="0" percent="0" rank="0" text="" dxfId="248">
      <formula>#ref!="Client"</formula>
    </cfRule>
  </conditionalFormatting>
  <conditionalFormatting sqref="B313">
    <cfRule type="expression" priority="251" aboveAverage="0" equalAverage="0" bottom="0" percent="0" rank="0" text="" dxfId="249">
      <formula>#ref!="Client"</formula>
    </cfRule>
  </conditionalFormatting>
  <conditionalFormatting sqref="B231:D231">
    <cfRule type="expression" priority="252" aboveAverage="0" equalAverage="0" bottom="0" percent="0" rank="0" text="" dxfId="250">
      <formula>#ref!="Client"</formula>
    </cfRule>
  </conditionalFormatting>
  <conditionalFormatting sqref="B232:C232">
    <cfRule type="expression" priority="253" aboveAverage="0" equalAverage="0" bottom="0" percent="0" rank="0" text="" dxfId="251">
      <formula>#ref!="Client"</formula>
    </cfRule>
  </conditionalFormatting>
  <conditionalFormatting sqref="B277">
    <cfRule type="expression" priority="254" aboveAverage="0" equalAverage="0" bottom="0" percent="0" rank="0" text="" dxfId="252">
      <formula>#ref!="Client"</formula>
    </cfRule>
  </conditionalFormatting>
  <conditionalFormatting sqref="C277:D277">
    <cfRule type="expression" priority="255" aboveAverage="0" equalAverage="0" bottom="0" percent="0" rank="0" text="" dxfId="253">
      <formula>#ref!="Client"</formula>
    </cfRule>
  </conditionalFormatting>
  <conditionalFormatting sqref="D232">
    <cfRule type="expression" priority="256" aboveAverage="0" equalAverage="0" bottom="0" percent="0" rank="0" text="" dxfId="254">
      <formula>#ref!="Client"</formula>
    </cfRule>
  </conditionalFormatting>
  <conditionalFormatting sqref="D234">
    <cfRule type="expression" priority="257" aboveAverage="0" equalAverage="0" bottom="0" percent="0" rank="0" text="" dxfId="255">
      <formula>#ref!="Client"</formula>
    </cfRule>
  </conditionalFormatting>
  <conditionalFormatting sqref="B278:B280">
    <cfRule type="expression" priority="258" aboveAverage="0" equalAverage="0" bottom="0" percent="0" rank="0" text="" dxfId="256">
      <formula>#ref!="Client"</formula>
    </cfRule>
  </conditionalFormatting>
  <conditionalFormatting sqref="C278:D280">
    <cfRule type="expression" priority="259" aboveAverage="0" equalAverage="0" bottom="0" percent="0" rank="0" text="" dxfId="257">
      <formula>#ref!="Client"</formula>
    </cfRule>
  </conditionalFormatting>
  <conditionalFormatting sqref="C276:D280">
    <cfRule type="expression" priority="260" aboveAverage="0" equalAverage="0" bottom="0" percent="0" rank="0" text="" dxfId="258">
      <formula>#ref!="Client"</formula>
    </cfRule>
  </conditionalFormatting>
  <conditionalFormatting sqref="C237:D242">
    <cfRule type="expression" priority="261" aboveAverage="0" equalAverage="0" bottom="0" percent="0" rank="0" text="" dxfId="259">
      <formula>#ref!="Client"</formula>
    </cfRule>
  </conditionalFormatting>
  <conditionalFormatting sqref="A237:A242">
    <cfRule type="expression" priority="262" aboveAverage="0" equalAverage="0" bottom="0" percent="0" rank="0" text="" dxfId="260">
      <formula>#ref!="Client"</formula>
    </cfRule>
  </conditionalFormatting>
  <conditionalFormatting sqref="B287">
    <cfRule type="expression" priority="263" aboveAverage="0" equalAverage="0" bottom="0" percent="0" rank="0" text="" dxfId="261">
      <formula>#ref!="Client"</formula>
    </cfRule>
  </conditionalFormatting>
  <conditionalFormatting sqref="C287:D287">
    <cfRule type="expression" priority="264" aboveAverage="0" equalAverage="0" bottom="0" percent="0" rank="0" text="" dxfId="262">
      <formula>#ref!="Client"</formula>
    </cfRule>
  </conditionalFormatting>
  <conditionalFormatting sqref="C226:C227 C336:D336 C348:D351 C312:D313 C302:D303">
    <cfRule type="expression" priority="265" aboveAverage="0" equalAverage="0" bottom="0" percent="0" rank="0" text="" dxfId="263">
      <formula>#ref!="Client"</formula>
    </cfRule>
  </conditionalFormatting>
  <conditionalFormatting sqref="A293">
    <cfRule type="expression" priority="266" aboveAverage="0" equalAverage="0" bottom="0" percent="0" rank="0" text="" dxfId="264">
      <formula>#ref!="Client"</formula>
    </cfRule>
  </conditionalFormatting>
  <conditionalFormatting sqref="B332">
    <cfRule type="expression" priority="267" aboveAverage="0" equalAverage="0" bottom="0" percent="0" rank="0" text="" dxfId="265">
      <formula>#ref!="Client"</formula>
    </cfRule>
  </conditionalFormatting>
  <conditionalFormatting sqref="B334:B335">
    <cfRule type="expression" priority="268" aboveAverage="0" equalAverage="0" bottom="0" percent="0" rank="0" text="" dxfId="266">
      <formula>#ref!="Client"</formula>
    </cfRule>
  </conditionalFormatting>
  <conditionalFormatting sqref="B292">
    <cfRule type="expression" priority="269" aboveAverage="0" equalAverage="0" bottom="0" percent="0" rank="0" text="" dxfId="267">
      <formula>#ref!="Client"</formula>
    </cfRule>
  </conditionalFormatting>
  <conditionalFormatting sqref="C292:D292">
    <cfRule type="expression" priority="270" aboveAverage="0" equalAverage="0" bottom="0" percent="0" rank="0" text="" dxfId="268">
      <formula>#ref!="Client"</formula>
    </cfRule>
  </conditionalFormatting>
  <conditionalFormatting sqref="C292:D292">
    <cfRule type="expression" priority="271" aboveAverage="0" equalAverage="0" bottom="0" percent="0" rank="0" text="" dxfId="269">
      <formula>#ref!="Client"</formula>
    </cfRule>
  </conditionalFormatting>
  <conditionalFormatting sqref="A292">
    <cfRule type="expression" priority="272" aboveAverage="0" equalAverage="0" bottom="0" percent="0" rank="0" text="" dxfId="270">
      <formula>#ref!="Client"</formula>
    </cfRule>
  </conditionalFormatting>
  <conditionalFormatting sqref="B310:D310">
    <cfRule type="expression" priority="273" aboveAverage="0" equalAverage="0" bottom="0" percent="0" rank="0" text="" dxfId="271">
      <formula>#ref!="Client"</formula>
    </cfRule>
  </conditionalFormatting>
  <conditionalFormatting sqref="C310:D310">
    <cfRule type="expression" priority="274" aboveAverage="0" equalAverage="0" bottom="0" percent="0" rank="0" text="" dxfId="272">
      <formula>#ref!="Client"</formula>
    </cfRule>
  </conditionalFormatting>
  <conditionalFormatting sqref="B237:D237">
    <cfRule type="expression" priority="275" aboveAverage="0" equalAverage="0" bottom="0" percent="0" rank="0" text="" dxfId="273">
      <formula>#ref!="Client"</formula>
    </cfRule>
  </conditionalFormatting>
  <conditionalFormatting sqref="B240:D240 B241:C241 B242:D242">
    <cfRule type="expression" priority="276" aboveAverage="0" equalAverage="0" bottom="0" percent="0" rank="0" text="" dxfId="274">
      <formula>#ref!="Client"</formula>
    </cfRule>
  </conditionalFormatting>
  <conditionalFormatting sqref="B238:D238">
    <cfRule type="expression" priority="277" aboveAverage="0" equalAverage="0" bottom="0" percent="0" rank="0" text="" dxfId="275">
      <formula>#ref!="Client"</formula>
    </cfRule>
  </conditionalFormatting>
  <conditionalFormatting sqref="B239:C239">
    <cfRule type="expression" priority="278" aboveAverage="0" equalAverage="0" bottom="0" percent="0" rank="0" text="" dxfId="276">
      <formula>#ref!="Client"</formula>
    </cfRule>
  </conditionalFormatting>
  <conditionalFormatting sqref="D239">
    <cfRule type="expression" priority="279" aboveAverage="0" equalAverage="0" bottom="0" percent="0" rank="0" text="" dxfId="277">
      <formula>#ref!="Client"</formula>
    </cfRule>
  </conditionalFormatting>
  <conditionalFormatting sqref="D241">
    <cfRule type="expression" priority="280" aboveAverage="0" equalAverage="0" bottom="0" percent="0" rank="0" text="" dxfId="278">
      <formula>#ref!="Client"</formula>
    </cfRule>
  </conditionalFormatting>
  <conditionalFormatting sqref="C227">
    <cfRule type="expression" priority="281" aboveAverage="0" equalAverage="0" bottom="0" percent="0" rank="0" text="" dxfId="279">
      <formula>#ref!="Client"</formula>
    </cfRule>
  </conditionalFormatting>
  <conditionalFormatting sqref="C227">
    <cfRule type="expression" priority="282" aboveAverage="0" equalAverage="0" bottom="0" percent="0" rank="0" text="" dxfId="280">
      <formula>#ref!="Client"</formula>
    </cfRule>
  </conditionalFormatting>
  <conditionalFormatting sqref="A227">
    <cfRule type="expression" priority="283" aboveAverage="0" equalAverage="0" bottom="0" percent="0" rank="0" text="" dxfId="281">
      <formula>#ref!="Client"</formula>
    </cfRule>
  </conditionalFormatting>
  <conditionalFormatting sqref="B243">
    <cfRule type="expression" priority="284" aboveAverage="0" equalAverage="0" bottom="0" percent="0" rank="0" text="" dxfId="282">
      <formula>#ref!="Client"</formula>
    </cfRule>
  </conditionalFormatting>
  <conditionalFormatting sqref="C243:D243">
    <cfRule type="expression" priority="285" aboveAverage="0" equalAverage="0" bottom="0" percent="0" rank="0" text="" dxfId="283">
      <formula>#ref!="Client"</formula>
    </cfRule>
  </conditionalFormatting>
  <conditionalFormatting sqref="C243:D243">
    <cfRule type="expression" priority="286" aboveAverage="0" equalAverage="0" bottom="0" percent="0" rank="0" text="" dxfId="284">
      <formula>#ref!="Client"</formula>
    </cfRule>
  </conditionalFormatting>
  <conditionalFormatting sqref="A243">
    <cfRule type="expression" priority="287" aboveAverage="0" equalAverage="0" bottom="0" percent="0" rank="0" text="" dxfId="285">
      <formula>#ref!="Client"</formula>
    </cfRule>
  </conditionalFormatting>
  <conditionalFormatting sqref="B236">
    <cfRule type="expression" priority="288" aboveAverage="0" equalAverage="0" bottom="0" percent="0" rank="0" text="" dxfId="286">
      <formula>#ref!="Client"</formula>
    </cfRule>
  </conditionalFormatting>
  <conditionalFormatting sqref="C236:D236">
    <cfRule type="expression" priority="289" aboveAverage="0" equalAverage="0" bottom="0" percent="0" rank="0" text="" dxfId="287">
      <formula>#ref!="Client"</formula>
    </cfRule>
  </conditionalFormatting>
  <conditionalFormatting sqref="B301">
    <cfRule type="expression" priority="290" aboveAverage="0" equalAverage="0" bottom="0" percent="0" rank="0" text="" dxfId="288">
      <formula>#ref!="Client"</formula>
    </cfRule>
  </conditionalFormatting>
  <conditionalFormatting sqref="C301:D301">
    <cfRule type="expression" priority="291" aboveAverage="0" equalAverage="0" bottom="0" percent="0" rank="0" text="" dxfId="289">
      <formula>#ref!="Client"</formula>
    </cfRule>
  </conditionalFormatting>
  <conditionalFormatting sqref="C301:D301">
    <cfRule type="expression" priority="292" aboveAverage="0" equalAverage="0" bottom="0" percent="0" rank="0" text="" dxfId="290">
      <formula>#ref!="Client"</formula>
    </cfRule>
  </conditionalFormatting>
  <conditionalFormatting sqref="B306">
    <cfRule type="expression" priority="293" aboveAverage="0" equalAverage="0" bottom="0" percent="0" rank="0" text="" dxfId="291">
      <formula>#ref!="Client"</formula>
    </cfRule>
  </conditionalFormatting>
  <conditionalFormatting sqref="C306">
    <cfRule type="expression" priority="294" aboveAverage="0" equalAverage="0" bottom="0" percent="0" rank="0" text="" dxfId="292">
      <formula>#ref!="Client"</formula>
    </cfRule>
  </conditionalFormatting>
  <conditionalFormatting sqref="B307:C309">
    <cfRule type="expression" priority="295" aboveAverage="0" equalAverage="0" bottom="0" percent="0" rank="0" text="" dxfId="293">
      <formula>#ref!="Client"</formula>
    </cfRule>
  </conditionalFormatting>
  <conditionalFormatting sqref="C306:C309">
    <cfRule type="expression" priority="296" aboveAverage="0" equalAverage="0" bottom="0" percent="0" rank="0" text="" dxfId="294">
      <formula>#ref!="Client"</formula>
    </cfRule>
  </conditionalFormatting>
  <conditionalFormatting sqref="D306">
    <cfRule type="expression" priority="297" aboveAverage="0" equalAverage="0" bottom="0" percent="0" rank="0" text="" dxfId="295">
      <formula>#ref!="Client"</formula>
    </cfRule>
  </conditionalFormatting>
  <conditionalFormatting sqref="D306">
    <cfRule type="expression" priority="298" aboveAverage="0" equalAverage="0" bottom="0" percent="0" rank="0" text="" dxfId="296">
      <formula>#ref!="Client"</formula>
    </cfRule>
  </conditionalFormatting>
  <conditionalFormatting sqref="D307:D309">
    <cfRule type="expression" priority="299" aboveAverage="0" equalAverage="0" bottom="0" percent="0" rank="0" text="" dxfId="297">
      <formula>#ref!="Client"</formula>
    </cfRule>
  </conditionalFormatting>
  <conditionalFormatting sqref="D307:D309">
    <cfRule type="expression" priority="300" aboveAverage="0" equalAverage="0" bottom="0" percent="0" rank="0" text="" dxfId="298">
      <formula>#ref!="Client"</formula>
    </cfRule>
  </conditionalFormatting>
  <conditionalFormatting sqref="A253">
    <cfRule type="expression" priority="301" aboveAverage="0" equalAverage="0" bottom="0" percent="0" rank="0" text="" dxfId="299">
      <formula>#ref!="Client"</formula>
    </cfRule>
  </conditionalFormatting>
  <conditionalFormatting sqref="B253">
    <cfRule type="expression" priority="302" aboveAverage="0" equalAverage="0" bottom="0" percent="0" rank="0" text="" dxfId="300">
      <formula>#ref!="Client"</formula>
    </cfRule>
  </conditionalFormatting>
  <conditionalFormatting sqref="B290">
    <cfRule type="expression" priority="303" aboveAverage="0" equalAverage="0" bottom="0" percent="0" rank="0" text="" dxfId="301">
      <formula>#ref!="Client"</formula>
    </cfRule>
  </conditionalFormatting>
  <conditionalFormatting sqref="C290:D290">
    <cfRule type="expression" priority="304" aboveAverage="0" equalAverage="0" bottom="0" percent="0" rank="0" text="" dxfId="302">
      <formula>#ref!="Client"</formula>
    </cfRule>
  </conditionalFormatting>
  <conditionalFormatting sqref="C290:D290 A290">
    <cfRule type="expression" priority="305" aboveAverage="0" equalAverage="0" bottom="0" percent="0" rank="0" text="" dxfId="303">
      <formula>#ref!="Client"</formula>
    </cfRule>
  </conditionalFormatting>
  <conditionalFormatting sqref="B286">
    <cfRule type="expression" priority="306" aboveAverage="0" equalAverage="0" bottom="0" percent="0" rank="0" text="" dxfId="304">
      <formula>#ref!="Client"</formula>
    </cfRule>
  </conditionalFormatting>
  <conditionalFormatting sqref="C286:D286">
    <cfRule type="expression" priority="307" aboveAverage="0" equalAverage="0" bottom="0" percent="0" rank="0" text="" dxfId="305">
      <formula>#ref!="Client"</formula>
    </cfRule>
  </conditionalFormatting>
  <conditionalFormatting sqref="C286:D286">
    <cfRule type="expression" priority="308" aboveAverage="0" equalAverage="0" bottom="0" percent="0" rank="0" text="" dxfId="306">
      <formula>#ref!="Client"</formula>
    </cfRule>
  </conditionalFormatting>
  <conditionalFormatting sqref="A286">
    <cfRule type="expression" priority="309" aboveAverage="0" equalAverage="0" bottom="0" percent="0" rank="0" text="" dxfId="307">
      <formula>#ref!="Client"</formula>
    </cfRule>
  </conditionalFormatting>
  <conditionalFormatting sqref="C272:D274">
    <cfRule type="expression" priority="310" aboveAverage="0" equalAverage="0" bottom="0" percent="0" rank="0" text="" dxfId="308">
      <formula>#ref!="Client"</formula>
    </cfRule>
  </conditionalFormatting>
  <conditionalFormatting sqref="C275:D275">
    <cfRule type="expression" priority="311" aboveAverage="0" equalAverage="0" bottom="0" percent="0" rank="0" text="" dxfId="309">
      <formula>#ref!="Client"</formula>
    </cfRule>
  </conditionalFormatting>
  <conditionalFormatting sqref="A272:A274">
    <cfRule type="expression" priority="312" aboveAverage="0" equalAverage="0" bottom="0" percent="0" rank="0" text="" dxfId="310">
      <formula>#ref!="Client"</formula>
    </cfRule>
  </conditionalFormatting>
  <conditionalFormatting sqref="B272:B274">
    <cfRule type="expression" priority="313" aboveAverage="0" equalAverage="0" bottom="0" percent="0" rank="0" text="" dxfId="311">
      <formula>#ref!="Client"</formula>
    </cfRule>
  </conditionalFormatting>
  <conditionalFormatting sqref="C272:D274">
    <cfRule type="expression" priority="314" aboveAverage="0" equalAverage="0" bottom="0" percent="0" rank="0" text="" dxfId="312">
      <formula>#ref!="Client"</formula>
    </cfRule>
  </conditionalFormatting>
  <conditionalFormatting sqref="C272:D274">
    <cfRule type="expression" priority="315" aboveAverage="0" equalAverage="0" bottom="0" percent="0" rank="0" text="" dxfId="313">
      <formula>#ref!="Client"</formula>
    </cfRule>
  </conditionalFormatting>
  <conditionalFormatting sqref="B272:B274">
    <cfRule type="expression" priority="316" aboveAverage="0" equalAverage="0" bottom="0" percent="0" rank="0" text="" dxfId="314">
      <formula>#ref!="Client"</formula>
    </cfRule>
  </conditionalFormatting>
  <conditionalFormatting sqref="C272:D274">
    <cfRule type="expression" priority="317" aboveAverage="0" equalAverage="0" bottom="0" percent="0" rank="0" text="" dxfId="315">
      <formula>#ref!="Client"</formula>
    </cfRule>
  </conditionalFormatting>
  <conditionalFormatting sqref="A272:A274">
    <cfRule type="expression" priority="318" aboveAverage="0" equalAverage="0" bottom="0" percent="0" rank="0" text="" dxfId="316">
      <formula>#ref!="Client"</formula>
    </cfRule>
  </conditionalFormatting>
  <conditionalFormatting sqref="A275">
    <cfRule type="expression" priority="319" aboveAverage="0" equalAverage="0" bottom="0" percent="0" rank="0" text="" dxfId="317">
      <formula>#ref!="Client"</formula>
    </cfRule>
  </conditionalFormatting>
  <conditionalFormatting sqref="B275">
    <cfRule type="expression" priority="320" aboveAverage="0" equalAverage="0" bottom="0" percent="0" rank="0" text="" dxfId="318">
      <formula>#ref!="Client"</formula>
    </cfRule>
  </conditionalFormatting>
  <conditionalFormatting sqref="C275:D275">
    <cfRule type="expression" priority="321" aboveAverage="0" equalAverage="0" bottom="0" percent="0" rank="0" text="" dxfId="319">
      <formula>#ref!="Client"</formula>
    </cfRule>
  </conditionalFormatting>
  <conditionalFormatting sqref="B275">
    <cfRule type="expression" priority="322" aboveAverage="0" equalAverage="0" bottom="0" percent="0" rank="0" text="" dxfId="320">
      <formula>#ref!="Client"</formula>
    </cfRule>
  </conditionalFormatting>
  <conditionalFormatting sqref="C275:D275">
    <cfRule type="expression" priority="323" aboveAverage="0" equalAverage="0" bottom="0" percent="0" rank="0" text="" dxfId="321">
      <formula>#ref!="Client"</formula>
    </cfRule>
  </conditionalFormatting>
  <conditionalFormatting sqref="C275:D275">
    <cfRule type="expression" priority="324" aboveAverage="0" equalAverage="0" bottom="0" percent="0" rank="0" text="" dxfId="322">
      <formula>#ref!="Client"</formula>
    </cfRule>
  </conditionalFormatting>
  <conditionalFormatting sqref="A275">
    <cfRule type="expression" priority="325" aboveAverage="0" equalAverage="0" bottom="0" percent="0" rank="0" text="" dxfId="323">
      <formula>#ref!="Client"</formula>
    </cfRule>
  </conditionalFormatting>
  <conditionalFormatting sqref="A259:B259">
    <cfRule type="expression" priority="326" aboveAverage="0" equalAverage="0" bottom="0" percent="0" rank="0" text="" dxfId="324">
      <formula>#ref!="Client"</formula>
    </cfRule>
  </conditionalFormatting>
  <conditionalFormatting sqref="A270">
    <cfRule type="expression" priority="327" aboveAverage="0" equalAverage="0" bottom="0" percent="0" rank="0" text="" dxfId="325">
      <formula>#ref!="Client"</formula>
    </cfRule>
  </conditionalFormatting>
  <conditionalFormatting sqref="B270">
    <cfRule type="expression" priority="328" aboveAverage="0" equalAverage="0" bottom="0" percent="0" rank="0" text="" dxfId="326">
      <formula>#ref!="Client"</formula>
    </cfRule>
  </conditionalFormatting>
  <conditionalFormatting sqref="C270:D270">
    <cfRule type="expression" priority="329" aboveAverage="0" equalAverage="0" bottom="0" percent="0" rank="0" text="" dxfId="327">
      <formula>#ref!="Client"</formula>
    </cfRule>
  </conditionalFormatting>
  <conditionalFormatting sqref="C270:D270">
    <cfRule type="expression" priority="330" aboveAverage="0" equalAverage="0" bottom="0" percent="0" rank="0" text="" dxfId="328">
      <formula>#ref!="Client"</formula>
    </cfRule>
  </conditionalFormatting>
  <conditionalFormatting sqref="B244:D252">
    <cfRule type="expression" priority="331" aboveAverage="0" equalAverage="0" bottom="0" percent="0" rank="0" text="" dxfId="329">
      <formula>#ref!="Client"</formula>
    </cfRule>
  </conditionalFormatting>
  <conditionalFormatting sqref="C244:D252">
    <cfRule type="expression" priority="332" aboveAverage="0" equalAverage="0" bottom="0" percent="0" rank="0" text="" dxfId="330">
      <formula>#ref!="Client"</formula>
    </cfRule>
  </conditionalFormatting>
  <conditionalFormatting sqref="A244:A252">
    <cfRule type="expression" priority="333" aboveAverage="0" equalAverage="0" bottom="0" percent="0" rank="0" text="" dxfId="331">
      <formula>#ref!="Client"</formula>
    </cfRule>
  </conditionalFormatting>
  <conditionalFormatting sqref="B328">
    <cfRule type="expression" priority="334" aboveAverage="0" equalAverage="0" bottom="0" percent="0" rank="0" text="" dxfId="332">
      <formula>#ref!="Client"</formula>
    </cfRule>
  </conditionalFormatting>
  <conditionalFormatting sqref="D319">
    <cfRule type="expression" priority="335" aboveAverage="0" equalAverage="0" bottom="0" percent="0" rank="0" text="" dxfId="333">
      <formula>#ref!="Client"</formula>
    </cfRule>
  </conditionalFormatting>
  <conditionalFormatting sqref="D319">
    <cfRule type="expression" priority="336" aboveAverage="0" equalAverage="0" bottom="0" percent="0" rank="0" text="" dxfId="334">
      <formula>#ref!="Client"</formula>
    </cfRule>
  </conditionalFormatting>
  <conditionalFormatting sqref="C281:D281">
    <cfRule type="expression" priority="337" aboveAverage="0" equalAverage="0" bottom="0" percent="0" rank="0" text="" dxfId="335">
      <formula>#ref!="Client"</formula>
    </cfRule>
  </conditionalFormatting>
  <conditionalFormatting sqref="A281">
    <cfRule type="expression" priority="338" aboveAverage="0" equalAverage="0" bottom="0" percent="0" rank="0" text="" dxfId="336">
      <formula>#ref!="Client"</formula>
    </cfRule>
  </conditionalFormatting>
  <conditionalFormatting sqref="B281">
    <cfRule type="expression" priority="339" aboveAverage="0" equalAverage="0" bottom="0" percent="0" rank="0" text="" dxfId="337">
      <formula>#ref!="Client"</formula>
    </cfRule>
  </conditionalFormatting>
  <conditionalFormatting sqref="C281:D281">
    <cfRule type="expression" priority="340" aboveAverage="0" equalAverage="0" bottom="0" percent="0" rank="0" text="" dxfId="338">
      <formula>#ref!="Client"</formula>
    </cfRule>
  </conditionalFormatting>
  <conditionalFormatting sqref="C261:D269">
    <cfRule type="expression" priority="341" aboveAverage="0" equalAverage="0" bottom="0" percent="0" rank="0" text="" dxfId="339">
      <formula>#ref!="Client"</formula>
    </cfRule>
  </conditionalFormatting>
  <conditionalFormatting sqref="D261:D269">
    <cfRule type="expression" priority="342" aboveAverage="0" equalAverage="0" bottom="0" percent="0" rank="0" text="" dxfId="340">
      <formula>#ref!="Client"</formula>
    </cfRule>
  </conditionalFormatting>
  <conditionalFormatting sqref="A261:A262">
    <cfRule type="expression" priority="343" aboveAverage="0" equalAverage="0" bottom="0" percent="0" rank="0" text="" dxfId="341">
      <formula>#ref!="Client"</formula>
    </cfRule>
  </conditionalFormatting>
  <conditionalFormatting sqref="C296:D296">
    <cfRule type="expression" priority="344" aboveAverage="0" equalAverage="0" bottom="0" percent="0" rank="0" text="" dxfId="342">
      <formula>#ref!="Client"</formula>
    </cfRule>
  </conditionalFormatting>
  <conditionalFormatting sqref="B296:B298">
    <cfRule type="expression" priority="345" aboveAverage="0" equalAverage="0" bottom="0" percent="0" rank="0" text="" dxfId="343">
      <formula>#ref!="Client"</formula>
    </cfRule>
  </conditionalFormatting>
  <conditionalFormatting sqref="C296:D296">
    <cfRule type="expression" priority="346" aboveAverage="0" equalAverage="0" bottom="0" percent="0" rank="0" text="" dxfId="344">
      <formula>#ref!="Client"</formula>
    </cfRule>
  </conditionalFormatting>
  <conditionalFormatting sqref="B299:D299">
    <cfRule type="expression" priority="347" aboveAverage="0" equalAverage="0" bottom="0" percent="0" rank="0" text="" dxfId="345">
      <formula>#ref!="Client"</formula>
    </cfRule>
  </conditionalFormatting>
  <conditionalFormatting sqref="C299:D299">
    <cfRule type="expression" priority="348" aboveAverage="0" equalAverage="0" bottom="0" percent="0" rank="0" text="" dxfId="346">
      <formula>#ref!="Client"</formula>
    </cfRule>
  </conditionalFormatting>
  <conditionalFormatting sqref="A251">
    <cfRule type="expression" priority="349" aboveAverage="0" equalAverage="0" bottom="0" percent="0" rank="0" text="" dxfId="347">
      <formula>#ref!="Client"</formula>
    </cfRule>
  </conditionalFormatting>
  <conditionalFormatting sqref="B251">
    <cfRule type="expression" priority="350" aboveAverage="0" equalAverage="0" bottom="0" percent="0" rank="0" text="" dxfId="348">
      <formula>#ref!="Client"</formula>
    </cfRule>
  </conditionalFormatting>
  <conditionalFormatting sqref="B250">
    <cfRule type="expression" priority="351" aboveAverage="0" equalAverage="0" bottom="0" percent="0" rank="0" text="" dxfId="349">
      <formula>#ref!="Client"</formula>
    </cfRule>
  </conditionalFormatting>
  <conditionalFormatting sqref="A250">
    <cfRule type="expression" priority="352" aboveAverage="0" equalAverage="0" bottom="0" percent="0" rank="0" text="" dxfId="350">
      <formula>#ref!="Client"</formula>
    </cfRule>
  </conditionalFormatting>
  <conditionalFormatting sqref="C338:D339">
    <cfRule type="expression" priority="353" aboveAverage="0" equalAverage="0" bottom="0" percent="0" rank="0" text="" dxfId="351">
      <formula>#ref!="Client"</formula>
    </cfRule>
  </conditionalFormatting>
  <conditionalFormatting sqref="B338:B339">
    <cfRule type="expression" priority="354" aboveAverage="0" equalAverage="0" bottom="0" percent="0" rank="0" text="" dxfId="352">
      <formula>#ref!="Client"</formula>
    </cfRule>
  </conditionalFormatting>
  <conditionalFormatting sqref="A249:B249">
    <cfRule type="expression" priority="355" aboveAverage="0" equalAverage="0" bottom="0" percent="0" rank="0" text="" dxfId="353">
      <formula>#ref!="Client"</formula>
    </cfRule>
  </conditionalFormatting>
  <conditionalFormatting sqref="A248:B251">
    <cfRule type="expression" priority="356" aboveAverage="0" equalAverage="0" bottom="0" percent="0" rank="0" text="" dxfId="354">
      <formula>#ref!="Client"</formula>
    </cfRule>
  </conditionalFormatting>
  <conditionalFormatting sqref="C297:D298">
    <cfRule type="expression" priority="357" aboveAverage="0" equalAverage="0" bottom="0" percent="0" rank="0" text="" dxfId="355">
      <formula>#ref!="Client"</formula>
    </cfRule>
  </conditionalFormatting>
  <conditionalFormatting sqref="C297:D298">
    <cfRule type="expression" priority="358" aboveAverage="0" equalAverage="0" bottom="0" percent="0" rank="0" text="" dxfId="356">
      <formula>#ref!="Client"</formula>
    </cfRule>
  </conditionalFormatting>
  <conditionalFormatting sqref="C229:D229 A229">
    <cfRule type="expression" priority="359" aboveAverage="0" equalAverage="0" bottom="0" percent="0" rank="0" text="" dxfId="357">
      <formula>#ref!="Client"</formula>
    </cfRule>
  </conditionalFormatting>
  <conditionalFormatting sqref="C229:D229">
    <cfRule type="expression" priority="360" aboveAverage="0" equalAverage="0" bottom="0" percent="0" rank="0" text="" dxfId="358">
      <formula>#ref!="Client"</formula>
    </cfRule>
  </conditionalFormatting>
  <conditionalFormatting sqref="C66">
    <cfRule type="expression" priority="361" aboveAverage="0" equalAverage="0" bottom="0" percent="0" rank="0" text="" dxfId="359">
      <formula>#ref!="Client"</formula>
    </cfRule>
  </conditionalFormatting>
  <conditionalFormatting sqref="B73:C74">
    <cfRule type="expression" priority="362" aboveAverage="0" equalAverage="0" bottom="0" percent="0" rank="0" text="" dxfId="360">
      <formula>#ref!="Client"</formula>
    </cfRule>
  </conditionalFormatting>
  <conditionalFormatting sqref="A73:A74">
    <cfRule type="expression" priority="363" aboveAverage="0" equalAverage="0" bottom="0" percent="0" rank="0" text="" dxfId="361">
      <formula>#ref!="Client"</formula>
    </cfRule>
  </conditionalFormatting>
  <conditionalFormatting sqref="A186">
    <cfRule type="expression" priority="364" aboveAverage="0" equalAverage="0" bottom="0" percent="0" rank="0" text="" dxfId="362">
      <formula>#ref!="Client"</formula>
    </cfRule>
  </conditionalFormatting>
  <conditionalFormatting sqref="C186:D186">
    <cfRule type="expression" priority="365" aboveAverage="0" equalAverage="0" bottom="0" percent="0" rank="0" text="" dxfId="363">
      <formula>#ref!="Client"</formula>
    </cfRule>
  </conditionalFormatting>
  <conditionalFormatting sqref="B186">
    <cfRule type="expression" priority="366" aboveAverage="0" equalAverage="0" bottom="0" percent="0" rank="0" text="" dxfId="364">
      <formula>#ref!="Client"</formula>
    </cfRule>
  </conditionalFormatting>
  <conditionalFormatting sqref="B186">
    <cfRule type="expression" priority="367" aboveAverage="0" equalAverage="0" bottom="0" percent="0" rank="0" text="" dxfId="365">
      <formula>#ref!="Client"</formula>
    </cfRule>
  </conditionalFormatting>
  <conditionalFormatting sqref="B186">
    <cfRule type="expression" priority="368" aboveAverage="0" equalAverage="0" bottom="0" percent="0" rank="0" text="" dxfId="366">
      <formula>#ref!="Client"</formula>
    </cfRule>
  </conditionalFormatting>
  <conditionalFormatting sqref="A166:C166">
    <cfRule type="expression" priority="369" aboveAverage="0" equalAverage="0" bottom="0" percent="0" rank="0" text="" dxfId="367">
      <formula>#ref!="Client"</formula>
    </cfRule>
  </conditionalFormatting>
  <conditionalFormatting sqref="B166:C166">
    <cfRule type="expression" priority="370" aboveAverage="0" equalAverage="0" bottom="0" percent="0" rank="0" text="" dxfId="368">
      <formula>#ref!="Client"</formula>
    </cfRule>
  </conditionalFormatting>
  <conditionalFormatting sqref="A166">
    <cfRule type="expression" priority="371" aboveAverage="0" equalAverage="0" bottom="0" percent="0" rank="0" text="" dxfId="369">
      <formula>#ref!="Client"</formula>
    </cfRule>
  </conditionalFormatting>
  <conditionalFormatting sqref="C154:D154">
    <cfRule type="expression" priority="372" aboveAverage="0" equalAverage="0" bottom="0" percent="0" rank="0" text="" dxfId="370">
      <formula>#ref!="Client"</formula>
    </cfRule>
  </conditionalFormatting>
  <conditionalFormatting sqref="D166">
    <cfRule type="expression" priority="373" aboveAverage="0" equalAverage="0" bottom="0" percent="0" rank="0" text="" dxfId="371">
      <formula>#ref!="Client"</formula>
    </cfRule>
  </conditionalFormatting>
  <conditionalFormatting sqref="D166">
    <cfRule type="expression" priority="374" aboveAverage="0" equalAverage="0" bottom="0" percent="0" rank="0" text="" dxfId="372">
      <formula>#ref!="Client"</formula>
    </cfRule>
  </conditionalFormatting>
  <conditionalFormatting sqref="A117:D117">
    <cfRule type="expression" priority="375" aboveAverage="0" equalAverage="0" bottom="0" percent="0" rank="0" text="" dxfId="373">
      <formula>#ref!="Client"</formula>
    </cfRule>
  </conditionalFormatting>
  <conditionalFormatting sqref="A258 A267">
    <cfRule type="expression" priority="376" aboveAverage="0" equalAverage="0" bottom="0" percent="0" rank="0" text="" dxfId="374">
      <formula>#ref!="Client"</formula>
    </cfRule>
  </conditionalFormatting>
  <conditionalFormatting sqref="B258 B267">
    <cfRule type="expression" priority="377" aboveAverage="0" equalAverage="0" bottom="0" percent="0" rank="0" text="" dxfId="375">
      <formula>#ref!="Client"</formula>
    </cfRule>
  </conditionalFormatting>
  <conditionalFormatting sqref="B257 B266">
    <cfRule type="expression" priority="378" aboveAverage="0" equalAverage="0" bottom="0" percent="0" rank="0" text="" dxfId="376">
      <formula>#ref!="Client"</formula>
    </cfRule>
  </conditionalFormatting>
  <conditionalFormatting sqref="A257 A266">
    <cfRule type="expression" priority="379" aboveAverage="0" equalAverage="0" bottom="0" percent="0" rank="0" text="" dxfId="377">
      <formula>#ref!="Client"</formula>
    </cfRule>
  </conditionalFormatting>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expression" priority="380" id="{C5DE3482-9914-4814-BEE9-9783E4404282}">
            <xm:f>'\users\tim\desktop\_turnkey\enterprise\02 - northeast\washington dulles international airport (iad) (wireless services)\bom\[adrf_washington dulles international airport (iad)_rom bom_20180524.xlsx]parking garages bom'!#ref!="Client"</xm:f>
            <x14:dxf>
              <fill>
                <patternFill>
                  <bgColor rgb="FFC0C0C0"/>
                </patternFill>
              </fill>
            </x14:dxf>
          </x14:cfRule>
          <xm:sqref>A139:A140</xm:sqref>
        </x14:conditionalFormatting>
        <x14:conditionalFormatting xmlns:xm="http://schemas.microsoft.com/office/excel/2006/main">
          <x14:cfRule type="expression" priority="381" id="{59C56BD4-292E-48C9-9F70-6F2AF5F2B4EA}">
            <xm:f>'\users\tim\desktop\_turnkey\enterprise\02 - northeast\washington dulles international airport (iad) (wireless services)\bom\[adrf_washington dulles international airport (iad)_rom bom_20180524.xlsx]parking garages bom'!#ref!="Client"</xm:f>
            <x14:dxf>
              <fill>
                <patternFill>
                  <bgColor rgb="FFC0C0C0"/>
                </patternFill>
              </fill>
            </x14:dxf>
          </x14:cfRule>
          <xm:sqref>B139:D139 B140</xm:sqref>
        </x14:conditionalFormatting>
        <x14:conditionalFormatting xmlns:xm="http://schemas.microsoft.com/office/excel/2006/main">
          <x14:cfRule type="expression" priority="382" id="{BE65E0F9-C29A-4995-BC81-3C1BE9A5C332}">
            <xm:f>'\users\tim\desktop\_turnkey\enterprise\02 - northeast\washington dulles international airport (iad) (wireless services)\bom\[adrf_washington dulles international airport (iad)_rom bom_20180524.xlsx]parking garages bom'!#ref!="Client"</xm:f>
            <x14:dxf>
              <fill>
                <patternFill>
                  <bgColor rgb="FFC0C0C0"/>
                </patternFill>
              </fill>
            </x14:dxf>
          </x14:cfRule>
          <xm:sqref>A171</xm:sqref>
        </x14:conditionalFormatting>
        <x14:conditionalFormatting xmlns:xm="http://schemas.microsoft.com/office/excel/2006/main">
          <x14:cfRule type="expression" priority="383" id="{2AB11C55-35F3-4DC4-9D6A-A0B154B7EFB2}">
            <xm:f>'\users\tim\desktop\_turnkey\enterprise\02 - northeast\washington dulles international airport (iad) (wireless services)\bom\[adrf_washington dulles international airport (iad)_rom bom_20180524.xlsx]parking garages bom'!#ref!="Client"</xm:f>
            <x14:dxf>
              <fill>
                <patternFill>
                  <bgColor rgb="FFC0C0C0"/>
                </patternFill>
              </fill>
            </x14:dxf>
          </x14:cfRule>
          <xm:sqref>B171:C171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6:L1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484375" defaultRowHeight="15" zeroHeight="false" outlineLevelRow="0" outlineLevelCol="0"/>
  <cols>
    <col collapsed="false" customWidth="true" hidden="false" outlineLevel="0" max="1" min="1" style="37" width="21"/>
    <col collapsed="false" customWidth="true" hidden="false" outlineLevel="0" max="2" min="2" style="37" width="25.42"/>
    <col collapsed="false" customWidth="true" hidden="false" outlineLevel="0" max="3" min="3" style="37" width="88.84"/>
    <col collapsed="false" customWidth="false" hidden="false" outlineLevel="0" max="4" min="4" style="38" width="9.14"/>
    <col collapsed="false" customWidth="true" hidden="false" outlineLevel="0" max="5" min="5" style="39" width="11.14"/>
    <col collapsed="false" customWidth="true" hidden="false" outlineLevel="0" max="7" min="6" style="39" width="13.86"/>
    <col collapsed="false" customWidth="true" hidden="false" outlineLevel="0" max="9" min="8" style="39" width="15.42"/>
    <col collapsed="false" customWidth="true" hidden="false" outlineLevel="0" max="10" min="10" style="39" width="18.42"/>
    <col collapsed="false" customWidth="true" hidden="false" outlineLevel="0" max="11" min="11" style="39" width="18"/>
    <col collapsed="false" customWidth="true" hidden="false" outlineLevel="0" max="12" min="12" style="39" width="15.14"/>
    <col collapsed="false" customWidth="false" hidden="false" outlineLevel="0" max="16384" min="13" style="39" width="9.14"/>
  </cols>
  <sheetData>
    <row r="6" customFormat="false" ht="30" hidden="false" customHeight="false" outlineLevel="0" collapsed="false">
      <c r="A6" s="40" t="s">
        <v>2</v>
      </c>
      <c r="B6" s="40" t="s">
        <v>3</v>
      </c>
      <c r="C6" s="40" t="s">
        <v>4</v>
      </c>
      <c r="D6" s="41" t="s">
        <v>5</v>
      </c>
      <c r="E6" s="40" t="s">
        <v>704</v>
      </c>
      <c r="F6" s="40" t="s">
        <v>705</v>
      </c>
      <c r="G6" s="42" t="s">
        <v>706</v>
      </c>
      <c r="H6" s="43" t="s">
        <v>707</v>
      </c>
      <c r="I6" s="43" t="s">
        <v>708</v>
      </c>
      <c r="J6" s="43" t="s">
        <v>709</v>
      </c>
      <c r="K6" s="42" t="s">
        <v>710</v>
      </c>
      <c r="L6" s="42" t="s">
        <v>711</v>
      </c>
    </row>
    <row r="7" customFormat="false" ht="15.75" hidden="false" customHeight="false" outlineLevel="0" collapsed="false">
      <c r="A7" s="44" t="s">
        <v>712</v>
      </c>
      <c r="B7" s="44"/>
      <c r="C7" s="44"/>
      <c r="D7" s="45" t="str">
        <f aca="false">IF(F45=0,"#REF!"," ")</f>
        <v>#REF!</v>
      </c>
      <c r="E7" s="46"/>
      <c r="F7" s="47"/>
      <c r="G7" s="48"/>
      <c r="H7" s="49"/>
      <c r="I7" s="49"/>
      <c r="J7" s="49"/>
      <c r="K7" s="48"/>
      <c r="L7" s="48"/>
    </row>
    <row r="8" customFormat="false" ht="15" hidden="false" customHeight="false" outlineLevel="0" collapsed="false">
      <c r="A8" s="50" t="str">
        <f aca="false">BOM!B25</f>
        <v>Repeater</v>
      </c>
      <c r="B8" s="50" t="str">
        <f aca="false">BOM!C25</f>
        <v>SDR-NMS</v>
      </c>
      <c r="C8" s="50" t="str">
        <f aca="false">BOM!D25</f>
        <v>Includes Chassis, Network Management System, Accessories, and Wall Mounting Bracket</v>
      </c>
      <c r="D8" s="51" t="e">
        <f aca="false">'[2]power and size'!#ref!=IF(BOM!E25=0,"#REF!",BOM!E25)</f>
        <v>#VALUE!</v>
      </c>
      <c r="E8" s="52" t="s">
        <v>713</v>
      </c>
      <c r="F8" s="53" t="str">
        <f aca="false">IF(ISNUMBER(D8*E8),D8*E8,"n/a")</f>
        <v>n/a</v>
      </c>
      <c r="G8" s="54" t="str">
        <f aca="false">IF(ISNUMBER(F8*3.412141633),F8*3.412141633,"n/a")</f>
        <v>n/a</v>
      </c>
      <c r="H8" s="55" t="n">
        <v>8</v>
      </c>
      <c r="I8" s="56" t="str">
        <f aca="false">IF(ISNUMBER(D8*H8),D8*H8,"n/a")</f>
        <v>n/a</v>
      </c>
      <c r="J8" s="55" t="s">
        <v>714</v>
      </c>
      <c r="K8" s="57" t="n">
        <v>33</v>
      </c>
      <c r="L8" s="54" t="str">
        <f aca="false">IF(ISNUMBER(D8*K8),D8*K8,"n/a")</f>
        <v>n/a</v>
      </c>
    </row>
    <row r="9" customFormat="false" ht="15" hidden="false" customHeight="false" outlineLevel="0" collapsed="false">
      <c r="A9" s="50" t="str">
        <f aca="false">BOM!B26</f>
        <v>Repeater</v>
      </c>
      <c r="B9" s="50" t="str">
        <f aca="false">BOM!C26</f>
        <v>SDR-24-700F</v>
      </c>
      <c r="C9" s="50" t="str">
        <f aca="false">BOM!D26</f>
        <v>700 MHz RF Module (90 dB Max Gain, 24 dBm Output Power) Supports Lower ABC and Upper C</v>
      </c>
      <c r="D9" s="51" t="str">
        <f aca="false">IF(BOM!E26=0,"#REF!",BOM!E26)</f>
        <v>#REF!</v>
      </c>
      <c r="E9" s="52" t="n">
        <v>105</v>
      </c>
      <c r="F9" s="53" t="str">
        <f aca="false">IF(ISNUMBER(D9*E9),D9*E9,"n/a")</f>
        <v>n/a</v>
      </c>
      <c r="G9" s="54" t="str">
        <f aca="false">IF(ISNUMBER(F9*3.412141633),F9*3.412141633,"n/a")</f>
        <v>n/a</v>
      </c>
      <c r="H9" s="55" t="s">
        <v>713</v>
      </c>
      <c r="I9" s="56" t="str">
        <f aca="false">IF(ISNUMBER(D9*H9),D9*H9,"n/a")</f>
        <v>n/a</v>
      </c>
      <c r="J9" s="55" t="s">
        <v>715</v>
      </c>
      <c r="K9" s="57" t="n">
        <v>21</v>
      </c>
      <c r="L9" s="54" t="str">
        <f aca="false">IF(ISNUMBER(D9*K9),D9*K9,"n/a")</f>
        <v>n/a</v>
      </c>
    </row>
    <row r="10" customFormat="false" ht="15" hidden="false" customHeight="false" outlineLevel="0" collapsed="false">
      <c r="A10" s="50" t="str">
        <f aca="false">BOM!B27</f>
        <v>Repeater</v>
      </c>
      <c r="B10" s="50" t="str">
        <f aca="false">BOM!C27</f>
        <v>SDR-24-C</v>
      </c>
      <c r="C10" s="50" t="str">
        <f aca="false">BOM!D27</f>
        <v>Cellular RF Module (90 dB Max Gain, 24 dBm Output Power)</v>
      </c>
      <c r="D10" s="51" t="str">
        <f aca="false">IF(BOM!E27=0,"#REF!",BOM!E27)</f>
        <v>#REF!</v>
      </c>
      <c r="E10" s="52" t="n">
        <v>105</v>
      </c>
      <c r="F10" s="53" t="str">
        <f aca="false">IF(ISNUMBER(D10*E10),D10*E10,"n/a")</f>
        <v>n/a</v>
      </c>
      <c r="G10" s="54" t="str">
        <f aca="false">IF(ISNUMBER(F10*3.412141633),F10*3.412141633,"n/a")</f>
        <v>n/a</v>
      </c>
      <c r="H10" s="55" t="s">
        <v>713</v>
      </c>
      <c r="I10" s="56" t="str">
        <f aca="false">IF(ISNUMBER(D10*H10),D10*H10,"n/a")</f>
        <v>n/a</v>
      </c>
      <c r="J10" s="55" t="s">
        <v>715</v>
      </c>
      <c r="K10" s="57" t="n">
        <v>21</v>
      </c>
      <c r="L10" s="54" t="str">
        <f aca="false">IF(ISNUMBER(D10*K10),D10*K10,"n/a")</f>
        <v>n/a</v>
      </c>
    </row>
    <row r="11" customFormat="false" ht="15" hidden="false" customHeight="false" outlineLevel="0" collapsed="false">
      <c r="A11" s="50" t="str">
        <f aca="false">BOM!B28</f>
        <v>Repeater</v>
      </c>
      <c r="B11" s="50" t="str">
        <f aca="false">BOM!C28</f>
        <v>SDR-24-S</v>
      </c>
      <c r="C11" s="50" t="str">
        <f aca="false">BOM!D28</f>
        <v>SMR800/900 RF Module (80 dB Gain, 24 dBm Output Power)</v>
      </c>
      <c r="D11" s="51" t="str">
        <f aca="false">IF(BOM!E28=0,"#REF!",BOM!E28)</f>
        <v>#REF!</v>
      </c>
      <c r="E11" s="52" t="n">
        <v>105</v>
      </c>
      <c r="F11" s="53" t="str">
        <f aca="false">IF(ISNUMBER(D11*E11),D11*E11,"n/a")</f>
        <v>n/a</v>
      </c>
      <c r="G11" s="54" t="str">
        <f aca="false">IF(ISNUMBER(F11*3.412141633),F11*3.412141633,"n/a")</f>
        <v>n/a</v>
      </c>
      <c r="H11" s="55" t="s">
        <v>713</v>
      </c>
      <c r="I11" s="56" t="str">
        <f aca="false">IF(ISNUMBER(D11*H11),D11*H11,"n/a")</f>
        <v>n/a</v>
      </c>
      <c r="J11" s="55" t="s">
        <v>715</v>
      </c>
      <c r="K11" s="57" t="n">
        <v>21</v>
      </c>
      <c r="L11" s="54" t="str">
        <f aca="false">IF(ISNUMBER(D11*K11),D11*K11,"n/a")</f>
        <v>n/a</v>
      </c>
    </row>
    <row r="12" customFormat="false" ht="15" hidden="false" customHeight="false" outlineLevel="0" collapsed="false">
      <c r="A12" s="50" t="str">
        <f aca="false">BOM!B29</f>
        <v>Repeater</v>
      </c>
      <c r="B12" s="50" t="str">
        <f aca="false">BOM!C29</f>
        <v>SDR-24-P</v>
      </c>
      <c r="C12" s="50" t="str">
        <f aca="false">BOM!D29</f>
        <v>PCS RF Module (90 dB Max Gain, 24 dBm Output Power)</v>
      </c>
      <c r="D12" s="51" t="str">
        <f aca="false">IF(BOM!E29=0,"#REF!",BOM!E29)</f>
        <v>#REF!</v>
      </c>
      <c r="E12" s="52" t="n">
        <v>85</v>
      </c>
      <c r="F12" s="53" t="str">
        <f aca="false">IF(ISNUMBER(D12*E12),D12*E12,"n/a")</f>
        <v>n/a</v>
      </c>
      <c r="G12" s="54" t="str">
        <f aca="false">IF(ISNUMBER(F12*3.412141633),F12*3.412141633,"n/a")</f>
        <v>n/a</v>
      </c>
      <c r="H12" s="55" t="s">
        <v>713</v>
      </c>
      <c r="I12" s="56" t="str">
        <f aca="false">IF(ISNUMBER(D12*H12),D12*H12,"n/a")</f>
        <v>n/a</v>
      </c>
      <c r="J12" s="55" t="s">
        <v>715</v>
      </c>
      <c r="K12" s="57" t="n">
        <v>21</v>
      </c>
      <c r="L12" s="54" t="str">
        <f aca="false">IF(ISNUMBER(D12*K12),D12*K12,"n/a")</f>
        <v>n/a</v>
      </c>
    </row>
    <row r="13" customFormat="false" ht="15" hidden="false" customHeight="false" outlineLevel="0" collapsed="false">
      <c r="A13" s="50" t="str">
        <f aca="false">BOM!B30</f>
        <v>Repeater</v>
      </c>
      <c r="B13" s="50" t="str">
        <f aca="false">BOM!C30</f>
        <v>SDR-24-AF</v>
      </c>
      <c r="C13" s="50" t="str">
        <f aca="false">BOM!D30</f>
        <v>AWS-1 + AWS-3 RF Module (90 dB Max Gain, 24 dBm Output Power)</v>
      </c>
      <c r="D13" s="51" t="str">
        <f aca="false">IF(BOM!E30=0,"#REF!",BOM!E30)</f>
        <v>#REF!</v>
      </c>
      <c r="E13" s="52" t="n">
        <v>85</v>
      </c>
      <c r="F13" s="53" t="str">
        <f aca="false">IF(ISNUMBER(D13*E13),D13*E13,"n/a")</f>
        <v>n/a</v>
      </c>
      <c r="G13" s="54" t="str">
        <f aca="false">IF(ISNUMBER(F13*3.412141633),F13*3.412141633,"n/a")</f>
        <v>n/a</v>
      </c>
      <c r="H13" s="55" t="s">
        <v>713</v>
      </c>
      <c r="I13" s="56" t="str">
        <f aca="false">IF(ISNUMBER(D13*H13),D13*H13,"n/a")</f>
        <v>n/a</v>
      </c>
      <c r="J13" s="55" t="s">
        <v>715</v>
      </c>
      <c r="K13" s="57" t="n">
        <v>21</v>
      </c>
      <c r="L13" s="54" t="str">
        <f aca="false">IF(ISNUMBER(D13*K13),D13*K13,"n/a")</f>
        <v>n/a</v>
      </c>
    </row>
    <row r="14" customFormat="false" ht="15" hidden="false" customHeight="false" outlineLevel="0" collapsed="false">
      <c r="A14" s="50" t="str">
        <f aca="false">BOM!B31</f>
        <v>Repeater</v>
      </c>
      <c r="B14" s="50" t="str">
        <f aca="false">BOM!C31</f>
        <v>SDR-30-600</v>
      </c>
      <c r="C14" s="50" t="str">
        <f aca="false">BOM!D31</f>
        <v>600 MHz RF Module (90 dB Max Gain, 30 dBm Output Power)</v>
      </c>
      <c r="D14" s="51" t="str">
        <f aca="false">IF(BOM!E31=0,"#REF!",BOM!E31)</f>
        <v>#REF!</v>
      </c>
      <c r="E14" s="52" t="n">
        <v>115</v>
      </c>
      <c r="F14" s="53" t="str">
        <f aca="false">IF(ISNUMBER(D14*E14),D14*E14,"n/a")</f>
        <v>n/a</v>
      </c>
      <c r="G14" s="54" t="str">
        <f aca="false">IF(ISNUMBER(F14*3.412141633),F14*3.412141633,"n/a")</f>
        <v>n/a</v>
      </c>
      <c r="H14" s="55" t="s">
        <v>713</v>
      </c>
      <c r="I14" s="56" t="str">
        <f aca="false">IF(ISNUMBER(D14*H14),D14*H14,"n/a")</f>
        <v>n/a</v>
      </c>
      <c r="J14" s="55" t="s">
        <v>715</v>
      </c>
      <c r="K14" s="57" t="n">
        <v>24</v>
      </c>
      <c r="L14" s="54" t="str">
        <f aca="false">IF(ISNUMBER(D14*K14),D14*K14,"n/a")</f>
        <v>n/a</v>
      </c>
    </row>
    <row r="15" customFormat="false" ht="15" hidden="false" customHeight="false" outlineLevel="0" collapsed="false">
      <c r="A15" s="50" t="str">
        <f aca="false">BOM!B32</f>
        <v>Repeater</v>
      </c>
      <c r="B15" s="50" t="str">
        <f aca="false">BOM!C32</f>
        <v>SDR-30-700F</v>
      </c>
      <c r="C15" s="50" t="str">
        <f aca="false">BOM!D32</f>
        <v>700 MHz RF Module (90 dB Max Gain, 30 dBm Output Power) Supports Lower ABC and Upper C</v>
      </c>
      <c r="D15" s="51" t="str">
        <f aca="false">IF(BOM!E32=0,"#REF!",BOM!E32)</f>
        <v>#REF!</v>
      </c>
      <c r="E15" s="52" t="n">
        <v>110</v>
      </c>
      <c r="F15" s="53" t="str">
        <f aca="false">IF(ISNUMBER(D15*E15),D15*E15,"n/a")</f>
        <v>n/a</v>
      </c>
      <c r="G15" s="54" t="str">
        <f aca="false">IF(ISNUMBER(F15*3.412141633),F15*3.412141633,"n/a")</f>
        <v>n/a</v>
      </c>
      <c r="H15" s="55" t="s">
        <v>713</v>
      </c>
      <c r="I15" s="56" t="str">
        <f aca="false">IF(ISNUMBER(D15*H15),D15*H15,"n/a")</f>
        <v>n/a</v>
      </c>
      <c r="J15" s="55" t="s">
        <v>715</v>
      </c>
      <c r="K15" s="57" t="n">
        <v>21</v>
      </c>
      <c r="L15" s="54" t="str">
        <f aca="false">IF(ISNUMBER(D15*K15),D15*K15,"n/a")</f>
        <v>n/a</v>
      </c>
    </row>
    <row r="16" customFormat="false" ht="15" hidden="false" customHeight="false" outlineLevel="0" collapsed="false">
      <c r="A16" s="50" t="str">
        <f aca="false">BOM!B33</f>
        <v>Repeater</v>
      </c>
      <c r="B16" s="50" t="str">
        <f aca="false">BOM!C33</f>
        <v>SDR-30-C</v>
      </c>
      <c r="C16" s="50" t="str">
        <f aca="false">BOM!D33</f>
        <v>Cellular RF Module (90 dB Max Gain, 30 dBm Output Power)</v>
      </c>
      <c r="D16" s="51" t="str">
        <f aca="false">IF(BOM!E33=0,"#REF!",BOM!E33)</f>
        <v>#REF!</v>
      </c>
      <c r="E16" s="52" t="n">
        <v>110</v>
      </c>
      <c r="F16" s="53" t="str">
        <f aca="false">IF(ISNUMBER(D16*E16),D16*E16,"n/a")</f>
        <v>n/a</v>
      </c>
      <c r="G16" s="54" t="str">
        <f aca="false">IF(ISNUMBER(F16*3.412141633),F16*3.412141633,"n/a")</f>
        <v>n/a</v>
      </c>
      <c r="H16" s="55" t="s">
        <v>713</v>
      </c>
      <c r="I16" s="56" t="str">
        <f aca="false">IF(ISNUMBER(D16*H16),D16*H16,"n/a")</f>
        <v>n/a</v>
      </c>
      <c r="J16" s="55" t="s">
        <v>715</v>
      </c>
      <c r="K16" s="57" t="n">
        <v>21</v>
      </c>
      <c r="L16" s="54" t="str">
        <f aca="false">IF(ISNUMBER(D16*K16),D16*K16,"n/a")</f>
        <v>n/a</v>
      </c>
    </row>
    <row r="17" customFormat="false" ht="15" hidden="false" customHeight="false" outlineLevel="0" collapsed="false">
      <c r="A17" s="50" t="str">
        <f aca="false">BOM!B34</f>
        <v>Repeater</v>
      </c>
      <c r="B17" s="50" t="str">
        <f aca="false">BOM!C34</f>
        <v>SDR-30-S</v>
      </c>
      <c r="C17" s="50" t="str">
        <f aca="false">BOM!D34</f>
        <v>SMR800/900 RF Module (80 dB Gain, 30 dBm Output Power)</v>
      </c>
      <c r="D17" s="51" t="str">
        <f aca="false">IF(BOM!E34=0,"#REF!",BOM!E34)</f>
        <v>#REF!</v>
      </c>
      <c r="E17" s="52" t="n">
        <v>110</v>
      </c>
      <c r="F17" s="53" t="str">
        <f aca="false">IF(ISNUMBER(D17*E17),D17*E17,"n/a")</f>
        <v>n/a</v>
      </c>
      <c r="G17" s="54" t="str">
        <f aca="false">IF(ISNUMBER(F17*3.412141633),F17*3.412141633,"n/a")</f>
        <v>n/a</v>
      </c>
      <c r="H17" s="55" t="s">
        <v>713</v>
      </c>
      <c r="I17" s="56" t="str">
        <f aca="false">IF(ISNUMBER(D17*H17),D17*H17,"n/a")</f>
        <v>n/a</v>
      </c>
      <c r="J17" s="55" t="s">
        <v>715</v>
      </c>
      <c r="K17" s="57" t="n">
        <v>21</v>
      </c>
      <c r="L17" s="54" t="str">
        <f aca="false">IF(ISNUMBER(D17*K17),D17*K17,"n/a")</f>
        <v>n/a</v>
      </c>
    </row>
    <row r="18" customFormat="false" ht="15" hidden="false" customHeight="false" outlineLevel="0" collapsed="false">
      <c r="A18" s="50" t="str">
        <f aca="false">BOM!B35</f>
        <v>Repeater</v>
      </c>
      <c r="B18" s="50" t="str">
        <f aca="false">BOM!C35</f>
        <v>SDR-30-P</v>
      </c>
      <c r="C18" s="50" t="str">
        <f aca="false">BOM!D35</f>
        <v>PCS RF Module (90 dB Max Gain, 30 dBm Output Power)</v>
      </c>
      <c r="D18" s="51" t="str">
        <f aca="false">IF(BOM!E35=0,"#REF!",BOM!E35)</f>
        <v>#REF!</v>
      </c>
      <c r="E18" s="52" t="n">
        <v>105</v>
      </c>
      <c r="F18" s="53" t="str">
        <f aca="false">IF(ISNUMBER(D18*E18),D18*E18,"n/a")</f>
        <v>n/a</v>
      </c>
      <c r="G18" s="54" t="str">
        <f aca="false">IF(ISNUMBER(F18*3.412141633),F18*3.412141633,"n/a")</f>
        <v>n/a</v>
      </c>
      <c r="H18" s="55" t="s">
        <v>713</v>
      </c>
      <c r="I18" s="56" t="str">
        <f aca="false">IF(ISNUMBER(D18*H18),D18*H18,"n/a")</f>
        <v>n/a</v>
      </c>
      <c r="J18" s="55" t="s">
        <v>715</v>
      </c>
      <c r="K18" s="57" t="n">
        <v>21</v>
      </c>
      <c r="L18" s="54" t="str">
        <f aca="false">IF(ISNUMBER(D18*K18),D18*K18,"n/a")</f>
        <v>n/a</v>
      </c>
    </row>
    <row r="19" customFormat="false" ht="15" hidden="false" customHeight="false" outlineLevel="0" collapsed="false">
      <c r="A19" s="50" t="str">
        <f aca="false">BOM!B36</f>
        <v>Repeater</v>
      </c>
      <c r="B19" s="50" t="str">
        <f aca="false">BOM!C36</f>
        <v>SDR-30-AF</v>
      </c>
      <c r="C19" s="50" t="str">
        <f aca="false">BOM!D36</f>
        <v>AWS-1 + AWS-3 RF Module (95 dB Max Gain, 30 dBm Output Power)</v>
      </c>
      <c r="D19" s="51" t="str">
        <f aca="false">IF(BOM!E36=0,"#REF!",BOM!E36)</f>
        <v>#REF!</v>
      </c>
      <c r="E19" s="52" t="n">
        <v>105</v>
      </c>
      <c r="F19" s="53" t="str">
        <f aca="false">IF(ISNUMBER(D19*E19),D19*E19,"n/a")</f>
        <v>n/a</v>
      </c>
      <c r="G19" s="54" t="str">
        <f aca="false">IF(ISNUMBER(F19*3.412141633),F19*3.412141633,"n/a")</f>
        <v>n/a</v>
      </c>
      <c r="H19" s="55" t="s">
        <v>713</v>
      </c>
      <c r="I19" s="56" t="str">
        <f aca="false">IF(ISNUMBER(D19*H19),D19*H19,"n/a")</f>
        <v>n/a</v>
      </c>
      <c r="J19" s="55" t="s">
        <v>715</v>
      </c>
      <c r="K19" s="57" t="n">
        <v>21</v>
      </c>
      <c r="L19" s="54" t="str">
        <f aca="false">IF(ISNUMBER(D19*K19),D19*K19,"n/a")</f>
        <v>n/a</v>
      </c>
    </row>
    <row r="20" customFormat="false" ht="15" hidden="false" customHeight="false" outlineLevel="0" collapsed="false">
      <c r="A20" s="50" t="str">
        <f aca="false">BOM!B37</f>
        <v>Repeater</v>
      </c>
      <c r="B20" s="50" t="str">
        <f aca="false">BOM!C37</f>
        <v>SDR-33-700F</v>
      </c>
      <c r="C20" s="50" t="str">
        <f aca="false">BOM!D37</f>
        <v>700 MHz RF Module (95 dB Max Gain, 33 dBm Output Power) Supports Lower ABC and Upper C</v>
      </c>
      <c r="D20" s="51" t="str">
        <f aca="false">IF(BOM!E37=0,"#REF!",BOM!E37)</f>
        <v>#REF!</v>
      </c>
      <c r="E20" s="52" t="n">
        <v>145</v>
      </c>
      <c r="F20" s="53" t="str">
        <f aca="false">IF(ISNUMBER(D20*E20),D20*E20,"n/a")</f>
        <v>n/a</v>
      </c>
      <c r="G20" s="54" t="str">
        <f aca="false">IF(ISNUMBER(F20*3.412141633),F20*3.412141633,"n/a")</f>
        <v>n/a</v>
      </c>
      <c r="H20" s="55" t="s">
        <v>713</v>
      </c>
      <c r="I20" s="56" t="str">
        <f aca="false">IF(ISNUMBER(D20*H20),D20*H20,"n/a")</f>
        <v>n/a</v>
      </c>
      <c r="J20" s="55" t="s">
        <v>715</v>
      </c>
      <c r="K20" s="57" t="n">
        <v>21</v>
      </c>
      <c r="L20" s="54" t="str">
        <f aca="false">IF(ISNUMBER(D20*K20),D20*K20,"n/a")</f>
        <v>n/a</v>
      </c>
    </row>
    <row r="21" customFormat="false" ht="15" hidden="false" customHeight="false" outlineLevel="0" collapsed="false">
      <c r="A21" s="50" t="str">
        <f aca="false">BOM!B38</f>
        <v>Repeater</v>
      </c>
      <c r="B21" s="50" t="str">
        <f aca="false">BOM!C38</f>
        <v>SDR-33-C</v>
      </c>
      <c r="C21" s="50" t="str">
        <f aca="false">BOM!D38</f>
        <v>Cellular RF Module (95 dB Max Gain, 33 dBm Output Power)</v>
      </c>
      <c r="D21" s="51" t="str">
        <f aca="false">IF(BOM!E38=0,"#REF!",BOM!E38)</f>
        <v>#REF!</v>
      </c>
      <c r="E21" s="52" t="n">
        <v>145</v>
      </c>
      <c r="F21" s="53" t="str">
        <f aca="false">IF(ISNUMBER(D21*E21),D21*E21,"n/a")</f>
        <v>n/a</v>
      </c>
      <c r="G21" s="54" t="str">
        <f aca="false">IF(ISNUMBER(F21*3.412141633),F21*3.412141633,"n/a")</f>
        <v>n/a</v>
      </c>
      <c r="H21" s="55" t="s">
        <v>713</v>
      </c>
      <c r="I21" s="56" t="str">
        <f aca="false">IF(ISNUMBER(D21*H21),D21*H21,"n/a")</f>
        <v>n/a</v>
      </c>
      <c r="J21" s="55" t="s">
        <v>715</v>
      </c>
      <c r="K21" s="57" t="n">
        <v>21</v>
      </c>
      <c r="L21" s="54" t="str">
        <f aca="false">IF(ISNUMBER(D21*K21),D21*K21,"n/a")</f>
        <v>n/a</v>
      </c>
    </row>
    <row r="22" customFormat="false" ht="15" hidden="false" customHeight="false" outlineLevel="0" collapsed="false">
      <c r="A22" s="50" t="str">
        <f aca="false">BOM!B39</f>
        <v>Repeater</v>
      </c>
      <c r="B22" s="50" t="str">
        <f aca="false">BOM!C39</f>
        <v>SDR-33-S</v>
      </c>
      <c r="C22" s="50" t="str">
        <f aca="false">BOM!D39</f>
        <v>SMR800/900 RF Module (80 dB Max Gain, 33 dBm Output Power)</v>
      </c>
      <c r="D22" s="51" t="str">
        <f aca="false">IF(BOM!E39=0,"#REF!",BOM!E39)</f>
        <v>#REF!</v>
      </c>
      <c r="E22" s="52" t="n">
        <v>145</v>
      </c>
      <c r="F22" s="53" t="str">
        <f aca="false">IF(ISNUMBER(D22*E22),D22*E22,"n/a")</f>
        <v>n/a</v>
      </c>
      <c r="G22" s="54" t="str">
        <f aca="false">IF(ISNUMBER(F22*3.412141633),F22*3.412141633,"n/a")</f>
        <v>n/a</v>
      </c>
      <c r="H22" s="55" t="s">
        <v>713</v>
      </c>
      <c r="I22" s="56" t="str">
        <f aca="false">IF(ISNUMBER(D22*H22),D22*H22,"n/a")</f>
        <v>n/a</v>
      </c>
      <c r="J22" s="55" t="s">
        <v>715</v>
      </c>
      <c r="K22" s="57" t="n">
        <v>21</v>
      </c>
      <c r="L22" s="54" t="str">
        <f aca="false">IF(ISNUMBER(D22*K22),D22*K22,"n/a")</f>
        <v>n/a</v>
      </c>
    </row>
    <row r="23" customFormat="false" ht="15" hidden="false" customHeight="false" outlineLevel="0" collapsed="false">
      <c r="A23" s="50" t="str">
        <f aca="false">BOM!B40</f>
        <v>Repeater</v>
      </c>
      <c r="B23" s="50" t="str">
        <f aca="false">BOM!C40</f>
        <v>SDR-33-P</v>
      </c>
      <c r="C23" s="50" t="str">
        <f aca="false">BOM!D40</f>
        <v>PCS RF Module (95 dB Max Gain, 33 dBm Output Power)</v>
      </c>
      <c r="D23" s="51" t="str">
        <f aca="false">IF(BOM!E40=0,"#REF!",BOM!E40)</f>
        <v>#REF!</v>
      </c>
      <c r="E23" s="52" t="n">
        <v>155</v>
      </c>
      <c r="F23" s="53" t="str">
        <f aca="false">IF(ISNUMBER(D23*E23),D23*E23,"n/a")</f>
        <v>n/a</v>
      </c>
      <c r="G23" s="54" t="str">
        <f aca="false">IF(ISNUMBER(F23*3.412141633),F23*3.412141633,"n/a")</f>
        <v>n/a</v>
      </c>
      <c r="H23" s="55" t="s">
        <v>713</v>
      </c>
      <c r="I23" s="56" t="str">
        <f aca="false">IF(ISNUMBER(D23*H23),D23*H23,"n/a")</f>
        <v>n/a</v>
      </c>
      <c r="J23" s="55" t="s">
        <v>715</v>
      </c>
      <c r="K23" s="57" t="n">
        <v>21</v>
      </c>
      <c r="L23" s="54" t="str">
        <f aca="false">IF(ISNUMBER(D23*K23),D23*K23,"n/a")</f>
        <v>n/a</v>
      </c>
    </row>
    <row r="24" customFormat="false" ht="15" hidden="false" customHeight="false" outlineLevel="0" collapsed="false">
      <c r="A24" s="50" t="str">
        <f aca="false">BOM!B41</f>
        <v>Repeater</v>
      </c>
      <c r="B24" s="50" t="str">
        <f aca="false">BOM!C41</f>
        <v>SDR-33-AF</v>
      </c>
      <c r="C24" s="50" t="str">
        <f aca="false">BOM!D41</f>
        <v>AWS-1 + AWS-3 RF Module (95 dB Max Gain, 33 dBm Output Power)</v>
      </c>
      <c r="D24" s="51" t="str">
        <f aca="false">IF(BOM!E41=0,"#REF!",BOM!E41)</f>
        <v>#REF!</v>
      </c>
      <c r="E24" s="52" t="n">
        <v>155</v>
      </c>
      <c r="F24" s="53" t="str">
        <f aca="false">IF(ISNUMBER(D24*E24),D24*E24,"n/a")</f>
        <v>n/a</v>
      </c>
      <c r="G24" s="54" t="str">
        <f aca="false">IF(ISNUMBER(F24*3.412141633),F24*3.412141633,"n/a")</f>
        <v>n/a</v>
      </c>
      <c r="H24" s="55" t="s">
        <v>713</v>
      </c>
      <c r="I24" s="56" t="str">
        <f aca="false">IF(ISNUMBER(D24*H24),D24*H24,"n/a")</f>
        <v>n/a</v>
      </c>
      <c r="J24" s="55" t="s">
        <v>715</v>
      </c>
      <c r="K24" s="57" t="n">
        <v>21</v>
      </c>
      <c r="L24" s="54" t="str">
        <f aca="false">IF(ISNUMBER(D24*K24),D24*K24,"n/a")</f>
        <v>n/a</v>
      </c>
    </row>
    <row r="25" customFormat="false" ht="15" hidden="false" customHeight="false" outlineLevel="0" collapsed="false">
      <c r="A25" s="50" t="str">
        <f aca="false">BOM!B42</f>
        <v>Repeater</v>
      </c>
      <c r="B25" s="50" t="str">
        <f aca="false">BOM!C42</f>
        <v>SDR-33-BTF</v>
      </c>
      <c r="C25" s="50" t="str">
        <f aca="false">BOM!D42</f>
        <v>BRS TDD RF Module (95 dB Max Gain, 33 dBm Output Power), Supports 5G NR/LTE  Full Band</v>
      </c>
      <c r="D25" s="51" t="str">
        <f aca="false">IF(BOM!E42=0,"#REF!",BOM!E42)</f>
        <v>#REF!</v>
      </c>
      <c r="E25" s="52" t="n">
        <v>110</v>
      </c>
      <c r="F25" s="53" t="str">
        <f aca="false">IF(ISNUMBER(D25*E25),D25*E25,"n/a")</f>
        <v>n/a</v>
      </c>
      <c r="G25" s="54" t="str">
        <f aca="false">IF(ISNUMBER(F25*3.412141633),F25*3.412141633,"n/a")</f>
        <v>n/a</v>
      </c>
      <c r="H25" s="55" t="s">
        <v>713</v>
      </c>
      <c r="I25" s="56" t="str">
        <f aca="false">IF(ISNUMBER(D25*H25),D25*H25,"n/a")</f>
        <v>n/a</v>
      </c>
      <c r="J25" s="55" t="s">
        <v>715</v>
      </c>
      <c r="K25" s="57" t="n">
        <v>21</v>
      </c>
      <c r="L25" s="54" t="str">
        <f aca="false">IF(ISNUMBER(D25*K25),D25*K25,"n/a")</f>
        <v>n/a</v>
      </c>
    </row>
    <row r="26" customFormat="false" ht="15" hidden="false" customHeight="false" outlineLevel="0" collapsed="false">
      <c r="A26" s="50" t="str">
        <f aca="false">BOM!B43</f>
        <v>Repeater</v>
      </c>
      <c r="B26" s="50" t="str">
        <f aca="false">BOM!C43</f>
        <v>SDR-33-B</v>
      </c>
      <c r="C26" s="50" t="str">
        <f aca="false">BOM!D43</f>
        <v>BRS FDD RF Module (95 dB Max Gain, 33 dBm Output Power), Supports FDD-LTE Technology</v>
      </c>
      <c r="D26" s="51" t="str">
        <f aca="false">IF(BOM!E43=0,"#REF!",BOM!E43)</f>
        <v>#REF!</v>
      </c>
      <c r="E26" s="52" t="n">
        <v>160</v>
      </c>
      <c r="F26" s="53" t="str">
        <f aca="false">IF(ISNUMBER(D26*E26),D26*E26,"n/a")</f>
        <v>n/a</v>
      </c>
      <c r="G26" s="54" t="str">
        <f aca="false">IF(ISNUMBER(F26*3.412141633),F26*3.412141633,"n/a")</f>
        <v>n/a</v>
      </c>
      <c r="H26" s="55" t="s">
        <v>713</v>
      </c>
      <c r="I26" s="56" t="str">
        <f aca="false">IF(ISNUMBER(D26*H26),D26*H26,"n/a")</f>
        <v>n/a</v>
      </c>
      <c r="J26" s="55" t="s">
        <v>715</v>
      </c>
      <c r="K26" s="57" t="n">
        <v>21</v>
      </c>
      <c r="L26" s="54" t="str">
        <f aca="false">IF(ISNUMBER(D26*K26),D26*K26,"n/a")</f>
        <v>n/a</v>
      </c>
    </row>
    <row r="27" customFormat="false" ht="15" hidden="false" customHeight="false" outlineLevel="0" collapsed="false">
      <c r="A27" s="50" t="str">
        <f aca="false">BOM!B44</f>
        <v>Repeater</v>
      </c>
      <c r="B27" s="50" t="str">
        <f aca="false">BOM!C44</f>
        <v>SDR-CHC-V</v>
      </c>
      <c r="C27" s="50" t="str">
        <f aca="false">BOM!D44</f>
        <v>Optional Channel Combiner for 700 MHz, Cell, PCS, and AWS-1</v>
      </c>
      <c r="D27" s="51" t="str">
        <f aca="false">IF(BOM!E44=0,"#REF!",BOM!E44)</f>
        <v>#REF!</v>
      </c>
      <c r="E27" s="52" t="s">
        <v>713</v>
      </c>
      <c r="F27" s="53" t="str">
        <f aca="false">IF(ISNUMBER(D27*E27),D27*E27,"n/a")</f>
        <v>n/a</v>
      </c>
      <c r="G27" s="54" t="str">
        <f aca="false">IF(ISNUMBER(F27*3.412141633),F27*3.412141633,"n/a")</f>
        <v>n/a</v>
      </c>
      <c r="H27" s="55" t="n">
        <v>1.5</v>
      </c>
      <c r="I27" s="56" t="str">
        <f aca="false">IF(ISNUMBER(D27*H27),D27*H27,"n/a")</f>
        <v>n/a</v>
      </c>
      <c r="J27" s="55" t="s">
        <v>716</v>
      </c>
      <c r="K27" s="57" t="n">
        <v>9</v>
      </c>
      <c r="L27" s="54" t="str">
        <f aca="false">IF(ISNUMBER(D27*K27),D27*K27,"n/a")</f>
        <v>n/a</v>
      </c>
    </row>
    <row r="28" customFormat="false" ht="15" hidden="false" customHeight="false" outlineLevel="0" collapsed="false">
      <c r="A28" s="50" t="str">
        <f aca="false">BOM!B45</f>
        <v>Repeater</v>
      </c>
      <c r="B28" s="50" t="str">
        <f aca="false">BOM!C45</f>
        <v>SDR-CHC-S</v>
      </c>
      <c r="C28" s="50" t="str">
        <f aca="false">BOM!D45</f>
        <v>Optional Channel Combiner for SMR 800/900 MHz, PCS, and BRS</v>
      </c>
      <c r="D28" s="51" t="str">
        <f aca="false">IF(BOM!E45=0,"#REF!",BOM!E45)</f>
        <v>#REF!</v>
      </c>
      <c r="E28" s="52" t="s">
        <v>713</v>
      </c>
      <c r="F28" s="53" t="str">
        <f aca="false">IF(ISNUMBER(D28*E28),D28*E28,"n/a")</f>
        <v>n/a</v>
      </c>
      <c r="G28" s="54" t="str">
        <f aca="false">IF(ISNUMBER(F28*3.412141633),F28*3.412141633,"n/a")</f>
        <v>n/a</v>
      </c>
      <c r="H28" s="55" t="n">
        <v>1</v>
      </c>
      <c r="I28" s="56" t="str">
        <f aca="false">IF(ISNUMBER(D28*H28),D28*H28,"n/a")</f>
        <v>n/a</v>
      </c>
      <c r="J28" s="55" t="s">
        <v>717</v>
      </c>
      <c r="K28" s="57" t="n">
        <v>8.8</v>
      </c>
      <c r="L28" s="54" t="str">
        <f aca="false">IF(ISNUMBER(D28*K28),D28*K28,"n/a")</f>
        <v>n/a</v>
      </c>
    </row>
    <row r="29" customFormat="false" ht="15" hidden="false" customHeight="false" outlineLevel="0" collapsed="false">
      <c r="A29" s="50" t="str">
        <f aca="false">BOM!B46</f>
        <v>Repeater</v>
      </c>
      <c r="B29" s="50" t="str">
        <f aca="false">BOM!C46</f>
        <v>ADXV-R-CHC-U</v>
      </c>
      <c r="C29" s="50" t="str">
        <f aca="false">BOM!D46</f>
        <v>Universal Channel Combiner (700MHz, SMR800MHz + Cellular, PCS, AWS, WCS, BRS)</v>
      </c>
      <c r="D29" s="51" t="str">
        <f aca="false">IF(BOM!E46=0,"#REF!",BOM!E46)</f>
        <v>#REF!</v>
      </c>
      <c r="E29" s="52" t="s">
        <v>713</v>
      </c>
      <c r="F29" s="53" t="str">
        <f aca="false">IF(ISNUMBER(D29*E29),D29*E29,"n/a")</f>
        <v>n/a</v>
      </c>
      <c r="G29" s="54" t="str">
        <f aca="false">IF(ISNUMBER(F29*3.412141633),F29*3.412141633,"n/a")</f>
        <v>n/a</v>
      </c>
      <c r="H29" s="55" t="n">
        <v>1</v>
      </c>
      <c r="I29" s="56" t="str">
        <f aca="false">IF(ISNUMBER(D29*H29),D29*H29,"n/a")</f>
        <v>n/a</v>
      </c>
      <c r="J29" s="55" t="s">
        <v>718</v>
      </c>
      <c r="K29" s="57" t="n">
        <v>12</v>
      </c>
      <c r="L29" s="54" t="str">
        <f aca="false">IF(ISNUMBER(D29*K29),D29*K29,"n/a")</f>
        <v>n/a</v>
      </c>
    </row>
    <row r="30" customFormat="false" ht="15" hidden="false" customHeight="false" outlineLevel="0" collapsed="false">
      <c r="A30" s="50" t="str">
        <f aca="false">BOM!B48</f>
        <v>Repeater</v>
      </c>
      <c r="B30" s="50" t="str">
        <f aca="false">BOM!C48</f>
        <v>RMK-SDR</v>
      </c>
      <c r="C30" s="50" t="str">
        <f aca="false">BOM!D48</f>
        <v>19" Rack Mount Bracket For SDR Module (Includes SDR-BRACKET)</v>
      </c>
      <c r="D30" s="51" t="str">
        <f aca="false">IF(BOM!E48=0,"#REF!",BOM!E48)</f>
        <v>#REF!</v>
      </c>
      <c r="E30" s="52" t="s">
        <v>713</v>
      </c>
      <c r="F30" s="53" t="str">
        <f aca="false">IF(ISNUMBER(D30*E30),D30*E30,"n/a")</f>
        <v>n/a</v>
      </c>
      <c r="G30" s="54" t="str">
        <f aca="false">IF(ISNUMBER(F30*3.412141633),F30*3.412141633,"n/a")</f>
        <v>n/a</v>
      </c>
      <c r="H30" s="55" t="n">
        <v>3</v>
      </c>
      <c r="I30" s="56" t="str">
        <f aca="false">IF(ISNUMBER(D30*H30),D30*H30,"n/a")</f>
        <v>n/a</v>
      </c>
      <c r="J30" s="55" t="s">
        <v>719</v>
      </c>
      <c r="K30" s="57" t="n">
        <v>5</v>
      </c>
      <c r="L30" s="54" t="str">
        <f aca="false">IF(ISNUMBER(D30*K30),D30*K30,"n/a")</f>
        <v>n/a</v>
      </c>
    </row>
    <row r="31" customFormat="false" ht="15" hidden="false" customHeight="false" outlineLevel="0" collapsed="false">
      <c r="A31" s="50" t="str">
        <f aca="false">BOM!B49</f>
        <v>Repeater</v>
      </c>
      <c r="B31" s="50" t="str">
        <f aca="false">BOM!C49</f>
        <v>SDR-ICS-CHA</v>
      </c>
      <c r="C31" s="50" t="str">
        <f aca="false">BOM!D49</f>
        <v>High Power Outdoor Repeater 19" Rack Mount Chassis, Supports Up to 4 SDR-ICS Modules</v>
      </c>
      <c r="D31" s="51" t="str">
        <f aca="false">IF(BOM!E49=0,"#REF!",BOM!E49)</f>
        <v>#REF!</v>
      </c>
      <c r="E31" s="52" t="s">
        <v>713</v>
      </c>
      <c r="F31" s="53" t="str">
        <f aca="false">IF(ISNUMBER(D31*E31),D31*E31,"n/a")</f>
        <v>n/a</v>
      </c>
      <c r="G31" s="54" t="str">
        <f aca="false">IF(ISNUMBER(F31*3.412141633),F31*3.412141633,"n/a")</f>
        <v>n/a</v>
      </c>
      <c r="H31" s="55" t="n">
        <v>6</v>
      </c>
      <c r="I31" s="56" t="str">
        <f aca="false">IF(ISNUMBER(D31*H31),D31*H31,"n/a")</f>
        <v>n/a</v>
      </c>
      <c r="J31" s="55" t="s">
        <v>720</v>
      </c>
      <c r="K31" s="57" t="n">
        <v>17.6</v>
      </c>
      <c r="L31" s="54" t="str">
        <f aca="false">IF(ISNUMBER(D31*K31),D31*K31,"n/a")</f>
        <v>n/a</v>
      </c>
    </row>
    <row r="32" customFormat="false" ht="15" hidden="false" customHeight="false" outlineLevel="0" collapsed="false">
      <c r="A32" s="50" t="str">
        <f aca="false">BOM!B51</f>
        <v>Repeater</v>
      </c>
      <c r="B32" s="50" t="str">
        <f aca="false">BOM!C51</f>
        <v>SDR-ICS-ENC-2</v>
      </c>
      <c r="C32" s="50" t="str">
        <f aca="false">BOM!D51</f>
        <v>High Power Outdoor Repeater Enclosure, Supports Up to 2 SDR-ICS Modules + 1 SDR-ICS-CHC</v>
      </c>
      <c r="D32" s="51" t="str">
        <f aca="false">IF(BOM!E51=0,"#REF!",BOM!E51)</f>
        <v>#REF!</v>
      </c>
      <c r="E32" s="52" t="s">
        <v>713</v>
      </c>
      <c r="F32" s="53" t="str">
        <f aca="false">IF(ISNUMBER(D32*E32),D32*E32,"n/a")</f>
        <v>n/a</v>
      </c>
      <c r="G32" s="54" t="str">
        <f aca="false">IF(ISNUMBER(F32*3.412141633),F32*3.412141633,"n/a")</f>
        <v>n/a</v>
      </c>
      <c r="H32" s="55" t="s">
        <v>713</v>
      </c>
      <c r="I32" s="56" t="str">
        <f aca="false">IF(ISNUMBER(D32*H32),D32*H32,"n/a")</f>
        <v>n/a</v>
      </c>
      <c r="J32" s="55" t="s">
        <v>721</v>
      </c>
      <c r="K32" s="57" t="n">
        <v>39.7</v>
      </c>
      <c r="L32" s="54" t="str">
        <f aca="false">IF(ISNUMBER(D32*K32),D32*K32,"n/a")</f>
        <v>n/a</v>
      </c>
    </row>
    <row r="33" customFormat="false" ht="15" hidden="false" customHeight="false" outlineLevel="0" collapsed="false">
      <c r="A33" s="50" t="str">
        <f aca="false">BOM!B52</f>
        <v>Repeater</v>
      </c>
      <c r="B33" s="50" t="str">
        <f aca="false">BOM!C52</f>
        <v>SDR-ICS-ENC-4</v>
      </c>
      <c r="C33" s="50" t="str">
        <f aca="false">BOM!D52</f>
        <v>High Power Outdoor Repeater Enclosure, Supports Up to 4 SDR-ICS Modules + 2 SDR-ICS-CHC</v>
      </c>
      <c r="D33" s="51" t="str">
        <f aca="false">IF(BOM!E52=0,"#REF!",BOM!E52)</f>
        <v>#REF!</v>
      </c>
      <c r="E33" s="52" t="s">
        <v>713</v>
      </c>
      <c r="F33" s="53" t="str">
        <f aca="false">IF(ISNUMBER(D33*E33),D33*E33,"n/a")</f>
        <v>n/a</v>
      </c>
      <c r="G33" s="54" t="str">
        <f aca="false">IF(ISNUMBER(F33*3.412141633),F33*3.412141633,"n/a")</f>
        <v>n/a</v>
      </c>
      <c r="H33" s="55" t="s">
        <v>713</v>
      </c>
      <c r="I33" s="56" t="str">
        <f aca="false">IF(ISNUMBER(D33*H33),D33*H33,"n/a")</f>
        <v>n/a</v>
      </c>
      <c r="J33" s="55" t="s">
        <v>722</v>
      </c>
      <c r="K33" s="57" t="n">
        <v>64</v>
      </c>
      <c r="L33" s="54" t="str">
        <f aca="false">IF(ISNUMBER(D33*K33),D33*K33,"n/a")</f>
        <v>n/a</v>
      </c>
    </row>
    <row r="34" customFormat="false" ht="15" hidden="false" customHeight="false" outlineLevel="0" collapsed="false">
      <c r="A34" s="50" t="str">
        <f aca="false">BOM!B53</f>
        <v>Repeater</v>
      </c>
      <c r="B34" s="50" t="str">
        <f aca="false">BOM!C53</f>
        <v>SDR-ICS-43-6</v>
      </c>
      <c r="C34" s="50" t="str">
        <f aca="false">BOM!D53</f>
        <v>High Power Outdoor Repeater Module 600 MHz (43dBm)</v>
      </c>
      <c r="D34" s="51" t="str">
        <f aca="false">IF(BOM!E53=0,"#REF!",BOM!E53)</f>
        <v>#REF!</v>
      </c>
      <c r="E34" s="52" t="n">
        <v>250</v>
      </c>
      <c r="F34" s="53" t="str">
        <f aca="false">IF(ISNUMBER(D34*E34),D34*E34,"n/a")</f>
        <v>n/a</v>
      </c>
      <c r="G34" s="54" t="str">
        <f aca="false">IF(ISNUMBER(F34*3.412141633),F34*3.412141633,"n/a")</f>
        <v>n/a</v>
      </c>
      <c r="H34" s="55" t="s">
        <v>713</v>
      </c>
      <c r="I34" s="56" t="str">
        <f aca="false">IF(ISNUMBER(D34*H34),D34*H34,"n/a")</f>
        <v>n/a</v>
      </c>
      <c r="J34" s="55" t="s">
        <v>723</v>
      </c>
      <c r="K34" s="57" t="n">
        <v>30.8</v>
      </c>
      <c r="L34" s="54" t="str">
        <f aca="false">IF(ISNUMBER(D34*K34),D34*K34,"n/a")</f>
        <v>n/a</v>
      </c>
    </row>
    <row r="35" customFormat="false" ht="15" hidden="false" customHeight="false" outlineLevel="0" collapsed="false">
      <c r="A35" s="50" t="str">
        <f aca="false">BOM!B54</f>
        <v>Repeater</v>
      </c>
      <c r="B35" s="50" t="str">
        <f aca="false">BOM!C54</f>
        <v>SDR-ICS-43-7FN</v>
      </c>
      <c r="C35" s="50" t="str">
        <f aca="false">BOM!D54</f>
        <v>High Power Outdoor Repeater Module 700MHz Band 14 (43dBm)</v>
      </c>
      <c r="D35" s="51" t="str">
        <f aca="false">IF(BOM!E54=0,"#REF!",BOM!E54)</f>
        <v>#REF!</v>
      </c>
      <c r="E35" s="52" t="n">
        <v>250</v>
      </c>
      <c r="F35" s="53" t="str">
        <f aca="false">IF(ISNUMBER(D35*E35),D35*E35,"n/a")</f>
        <v>n/a</v>
      </c>
      <c r="G35" s="54" t="str">
        <f aca="false">IF(ISNUMBER(F35*3.412141633),F35*3.412141633,"n/a")</f>
        <v>n/a</v>
      </c>
      <c r="H35" s="55" t="s">
        <v>713</v>
      </c>
      <c r="I35" s="56" t="str">
        <f aca="false">IF(ISNUMBER(D35*H35),D35*H35,"n/a")</f>
        <v>n/a</v>
      </c>
      <c r="J35" s="55" t="s">
        <v>724</v>
      </c>
      <c r="K35" s="57" t="n">
        <v>39.68</v>
      </c>
      <c r="L35" s="54" t="str">
        <f aca="false">IF(ISNUMBER(D35*K35),D35*K35,"n/a")</f>
        <v>n/a</v>
      </c>
    </row>
    <row r="36" customFormat="false" ht="15" hidden="false" customHeight="false" outlineLevel="0" collapsed="false">
      <c r="A36" s="50" t="str">
        <f aca="false">BOM!B55</f>
        <v>Repeater</v>
      </c>
      <c r="B36" s="50" t="str">
        <f aca="false">BOM!C55</f>
        <v>SDR-ICS-43-7L</v>
      </c>
      <c r="C36" s="50" t="str">
        <f aca="false">BOM!D55</f>
        <v>High Power Outdoor Repeater Module 700MHz Lower A/B/C (43dBm)</v>
      </c>
      <c r="D36" s="51" t="str">
        <f aca="false">IF(BOM!E55=0,"#REF!",BOM!E55)</f>
        <v>#REF!</v>
      </c>
      <c r="E36" s="52" t="n">
        <v>250</v>
      </c>
      <c r="F36" s="53" t="str">
        <f aca="false">IF(ISNUMBER(D36*E36),D36*E36,"n/a")</f>
        <v>n/a</v>
      </c>
      <c r="G36" s="54" t="str">
        <f aca="false">IF(ISNUMBER(F36*3.412141633),F36*3.412141633,"n/a")</f>
        <v>n/a</v>
      </c>
      <c r="H36" s="55" t="s">
        <v>713</v>
      </c>
      <c r="I36" s="56" t="str">
        <f aca="false">IF(ISNUMBER(D36*H36),D36*H36,"n/a")</f>
        <v>n/a</v>
      </c>
      <c r="J36" s="55" t="s">
        <v>723</v>
      </c>
      <c r="K36" s="57" t="n">
        <v>30.8</v>
      </c>
      <c r="L36" s="54" t="str">
        <f aca="false">IF(ISNUMBER(D36*K36),D36*K36,"n/a")</f>
        <v>n/a</v>
      </c>
    </row>
    <row r="37" customFormat="false" ht="15" hidden="false" customHeight="false" outlineLevel="0" collapsed="false">
      <c r="A37" s="50" t="str">
        <f aca="false">BOM!B56</f>
        <v>Repeater</v>
      </c>
      <c r="B37" s="50" t="str">
        <f aca="false">BOM!C56</f>
        <v>SDR-ICS-43-7U</v>
      </c>
      <c r="C37" s="50" t="str">
        <f aca="false">BOM!D56</f>
        <v>High Power Outdoor Repeater Module 700MHz Upper C (43dBm)</v>
      </c>
      <c r="D37" s="51" t="str">
        <f aca="false">IF(BOM!E56=0,"#REF!",BOM!E56)</f>
        <v>#REF!</v>
      </c>
      <c r="E37" s="52" t="n">
        <v>250</v>
      </c>
      <c r="F37" s="53" t="str">
        <f aca="false">IF(ISNUMBER(D37*E37),D37*E37,"n/a")</f>
        <v>n/a</v>
      </c>
      <c r="G37" s="54" t="str">
        <f aca="false">IF(ISNUMBER(F37*3.412141633),F37*3.412141633,"n/a")</f>
        <v>n/a</v>
      </c>
      <c r="H37" s="55" t="s">
        <v>713</v>
      </c>
      <c r="I37" s="56" t="str">
        <f aca="false">IF(ISNUMBER(D37*H37),D37*H37,"n/a")</f>
        <v>n/a</v>
      </c>
      <c r="J37" s="55" t="s">
        <v>723</v>
      </c>
      <c r="K37" s="57" t="n">
        <v>30.8</v>
      </c>
      <c r="L37" s="54" t="str">
        <f aca="false">IF(ISNUMBER(D37*K37),D37*K37,"n/a")</f>
        <v>n/a</v>
      </c>
    </row>
    <row r="38" customFormat="false" ht="15" hidden="false" customHeight="false" outlineLevel="0" collapsed="false">
      <c r="A38" s="50" t="str">
        <f aca="false">BOM!B57</f>
        <v>Repeater</v>
      </c>
      <c r="B38" s="50" t="str">
        <f aca="false">BOM!C57</f>
        <v>SDR-ICS-43-S8C</v>
      </c>
      <c r="C38" s="50" t="str">
        <f aca="false">BOM!D57</f>
        <v>High Power Outdoor Repeater Module SMR800MHz (Commercial) + Cellular (43dBm)</v>
      </c>
      <c r="D38" s="51" t="str">
        <f aca="false">IF(BOM!E57=0,"#REF!",BOM!E57)</f>
        <v>#REF!</v>
      </c>
      <c r="E38" s="52" t="n">
        <v>230</v>
      </c>
      <c r="F38" s="53" t="str">
        <f aca="false">IF(ISNUMBER(D38*E38),D38*E38,"n/a")</f>
        <v>n/a</v>
      </c>
      <c r="G38" s="54" t="str">
        <f aca="false">IF(ISNUMBER(F38*3.412141633),F38*3.412141633,"n/a")</f>
        <v>n/a</v>
      </c>
      <c r="H38" s="55" t="s">
        <v>713</v>
      </c>
      <c r="I38" s="56" t="str">
        <f aca="false">IF(ISNUMBER(D38*H38),D38*H38,"n/a")</f>
        <v>n/a</v>
      </c>
      <c r="J38" s="55" t="s">
        <v>723</v>
      </c>
      <c r="K38" s="57" t="n">
        <v>30.8</v>
      </c>
      <c r="L38" s="54" t="str">
        <f aca="false">IF(ISNUMBER(D38*K38),D38*K38,"n/a")</f>
        <v>n/a</v>
      </c>
    </row>
    <row r="39" customFormat="false" ht="15" hidden="false" customHeight="false" outlineLevel="0" collapsed="false">
      <c r="A39" s="50" t="str">
        <f aca="false">BOM!B58</f>
        <v>Repeater</v>
      </c>
      <c r="B39" s="50" t="str">
        <f aca="false">BOM!C58</f>
        <v>SDR-ICS-43-P</v>
      </c>
      <c r="C39" s="50" t="str">
        <f aca="false">BOM!D58</f>
        <v>High Power Outdoor Repeater Module PCS (43dBm)</v>
      </c>
      <c r="D39" s="51" t="str">
        <f aca="false">IF(BOM!E58=0,"#REF!",BOM!E58)</f>
        <v>#REF!</v>
      </c>
      <c r="E39" s="52" t="n">
        <v>233</v>
      </c>
      <c r="F39" s="53" t="str">
        <f aca="false">IF(ISNUMBER(D39*E39),D39*E39,"n/a")</f>
        <v>n/a</v>
      </c>
      <c r="G39" s="54" t="str">
        <f aca="false">IF(ISNUMBER(F39*3.412141633),F39*3.412141633,"n/a")</f>
        <v>n/a</v>
      </c>
      <c r="H39" s="55" t="s">
        <v>713</v>
      </c>
      <c r="I39" s="56" t="str">
        <f aca="false">IF(ISNUMBER(D39*H39),D39*H39,"n/a")</f>
        <v>n/a</v>
      </c>
      <c r="J39" s="55" t="s">
        <v>723</v>
      </c>
      <c r="K39" s="57" t="n">
        <v>30.8</v>
      </c>
      <c r="L39" s="54" t="str">
        <f aca="false">IF(ISNUMBER(D39*K39),D39*K39,"n/a")</f>
        <v>n/a</v>
      </c>
    </row>
    <row r="40" customFormat="false" ht="15" hidden="false" customHeight="false" outlineLevel="0" collapsed="false">
      <c r="A40" s="50" t="str">
        <f aca="false">BOM!B59</f>
        <v>Repeater</v>
      </c>
      <c r="B40" s="50" t="str">
        <f aca="false">BOM!C59</f>
        <v>SDR-ICS-43-A</v>
      </c>
      <c r="C40" s="50" t="str">
        <f aca="false">BOM!D59</f>
        <v>High Power Outdoor Repeater Module AWS (43dBm)</v>
      </c>
      <c r="D40" s="51" t="str">
        <f aca="false">IF(BOM!E59=0,"#REF!",BOM!E59)</f>
        <v>#REF!</v>
      </c>
      <c r="E40" s="52" t="n">
        <v>250</v>
      </c>
      <c r="F40" s="53" t="str">
        <f aca="false">IF(ISNUMBER(D40*E40),D40*E40,"n/a")</f>
        <v>n/a</v>
      </c>
      <c r="G40" s="54" t="str">
        <f aca="false">IF(ISNUMBER(F40*3.412141633),F40*3.412141633,"n/a")</f>
        <v>n/a</v>
      </c>
      <c r="H40" s="55" t="s">
        <v>713</v>
      </c>
      <c r="I40" s="56" t="str">
        <f aca="false">IF(ISNUMBER(D40*H40),D40*H40,"n/a")</f>
        <v>n/a</v>
      </c>
      <c r="J40" s="55" t="s">
        <v>723</v>
      </c>
      <c r="K40" s="57" t="n">
        <v>30.8</v>
      </c>
      <c r="L40" s="54" t="str">
        <f aca="false">IF(ISNUMBER(D40*K40),D40*K40,"n/a")</f>
        <v>n/a</v>
      </c>
    </row>
    <row r="41" customFormat="false" ht="15" hidden="false" customHeight="false" outlineLevel="0" collapsed="false">
      <c r="A41" s="50" t="str">
        <f aca="false">BOM!B60</f>
        <v>Repeater</v>
      </c>
      <c r="B41" s="50" t="str">
        <f aca="false">BOM!C60</f>
        <v>SDR-ICS-43-W</v>
      </c>
      <c r="C41" s="50" t="str">
        <f aca="false">BOM!D60</f>
        <v>High Power Outdoor Repeater Module WCS (43dBm)</v>
      </c>
      <c r="D41" s="51" t="str">
        <f aca="false">IF(BOM!E60=0,"#REF!",BOM!E60)</f>
        <v>#REF!</v>
      </c>
      <c r="E41" s="52" t="n">
        <v>250</v>
      </c>
      <c r="F41" s="53" t="str">
        <f aca="false">IF(ISNUMBER(D41*E41),D41*E41,"n/a")</f>
        <v>n/a</v>
      </c>
      <c r="G41" s="54" t="str">
        <f aca="false">IF(ISNUMBER(F41*3.412141633),F41*3.412141633,"n/a")</f>
        <v>n/a</v>
      </c>
      <c r="H41" s="55" t="s">
        <v>713</v>
      </c>
      <c r="I41" s="56" t="str">
        <f aca="false">IF(ISNUMBER(D41*H41),D41*H41,"n/a")</f>
        <v>n/a</v>
      </c>
      <c r="J41" s="55" t="s">
        <v>723</v>
      </c>
      <c r="K41" s="57" t="n">
        <v>30.8</v>
      </c>
      <c r="L41" s="54" t="str">
        <f aca="false">IF(ISNUMBER(D41*K41),D41*K41,"n/a")</f>
        <v>n/a</v>
      </c>
    </row>
    <row r="42" customFormat="false" ht="15" hidden="false" customHeight="false" outlineLevel="0" collapsed="false">
      <c r="A42" s="50" t="str">
        <f aca="false">BOM!B61</f>
        <v>Repeater</v>
      </c>
      <c r="B42" s="50" t="str">
        <f aca="false">BOM!C61</f>
        <v>SDR-ICS-43-BT</v>
      </c>
      <c r="C42" s="50" t="str">
        <f aca="false">BOM!D61</f>
        <v>High Power Outdoor Repeater Module BRS TDD (43dBm)</v>
      </c>
      <c r="D42" s="51" t="str">
        <f aca="false">IF(BOM!E61=0,"#REF!",BOM!E61)</f>
        <v>#REF!</v>
      </c>
      <c r="E42" s="52" t="n">
        <v>236</v>
      </c>
      <c r="F42" s="53" t="str">
        <f aca="false">IF(ISNUMBER(D42*E42),D42*E42,"n/a")</f>
        <v>n/a</v>
      </c>
      <c r="G42" s="54" t="str">
        <f aca="false">IF(ISNUMBER(F42*3.412141633),F42*3.412141633,"n/a")</f>
        <v>n/a</v>
      </c>
      <c r="H42" s="55" t="s">
        <v>713</v>
      </c>
      <c r="I42" s="56" t="str">
        <f aca="false">IF(ISNUMBER(D42*H42),D42*H42,"n/a")</f>
        <v>n/a</v>
      </c>
      <c r="J42" s="55" t="s">
        <v>723</v>
      </c>
      <c r="K42" s="57" t="n">
        <v>28.2</v>
      </c>
      <c r="L42" s="54" t="str">
        <f aca="false">IF(ISNUMBER(D42*K42),D42*K42,"n/a")</f>
        <v>n/a</v>
      </c>
    </row>
    <row r="43" customFormat="false" ht="15" hidden="false" customHeight="false" outlineLevel="0" collapsed="false">
      <c r="A43" s="50" t="str">
        <f aca="false">BOM!B62</f>
        <v>Repeater</v>
      </c>
      <c r="B43" s="50" t="str">
        <f aca="false">BOM!C62</f>
        <v>SDRX-43-BTF</v>
      </c>
      <c r="C43" s="50" t="str">
        <f aca="false">BOM!D62</f>
        <v>High Power Outdoor Repeater Module BRS TDD (43dBm) Full Band, No ICS</v>
      </c>
      <c r="D43" s="51" t="str">
        <f aca="false">IF(BOM!E62=0,"#REF!",BOM!E62)</f>
        <v>#REF!</v>
      </c>
      <c r="E43" s="52" t="n">
        <v>260</v>
      </c>
      <c r="F43" s="53" t="str">
        <f aca="false">IF(ISNUMBER(D43*E43),D43*E43,"n/a")</f>
        <v>n/a</v>
      </c>
      <c r="G43" s="54" t="str">
        <f aca="false">IF(ISNUMBER(F43*3.412141633),F43*3.412141633,"n/a")</f>
        <v>n/a</v>
      </c>
      <c r="H43" s="55" t="s">
        <v>713</v>
      </c>
      <c r="I43" s="56" t="str">
        <f aca="false">IF(ISNUMBER(D43*H43),D43*H43,"n/a")</f>
        <v>n/a</v>
      </c>
      <c r="J43" s="55" t="s">
        <v>725</v>
      </c>
      <c r="K43" s="57" t="n">
        <v>29.1</v>
      </c>
      <c r="L43" s="54" t="str">
        <f aca="false">IF(ISNUMBER(D43*K43),D43*K43,"n/a")</f>
        <v>n/a</v>
      </c>
    </row>
    <row r="44" customFormat="false" ht="15" hidden="false" customHeight="false" outlineLevel="0" collapsed="false">
      <c r="A44" s="50" t="str">
        <f aca="false">BOM!B63</f>
        <v>Repeater</v>
      </c>
      <c r="B44" s="50" t="str">
        <f aca="false">BOM!C63</f>
        <v>SDR-ICS-CHC</v>
      </c>
      <c r="C44" s="50" t="str">
        <f aca="false">BOM!D63</f>
        <v>SDR-ICS Universal Channel Combiner (700MHz, SMR800MHz + Cellular, PCS, AWS, WCS, BRS)</v>
      </c>
      <c r="D44" s="51" t="str">
        <f aca="false">IF(BOM!E63=0,"#REF!",BOM!E63)</f>
        <v>#REF!</v>
      </c>
      <c r="E44" s="52" t="s">
        <v>713</v>
      </c>
      <c r="F44" s="53" t="str">
        <f aca="false">IF(ISNUMBER(D44*E44),D44*E44,"n/a")</f>
        <v>n/a</v>
      </c>
      <c r="G44" s="54" t="str">
        <f aca="false">IF(ISNUMBER(F44*3.412141633),F44*3.412141633,"n/a")</f>
        <v>n/a</v>
      </c>
      <c r="H44" s="55" t="n">
        <v>1</v>
      </c>
      <c r="I44" s="56" t="str">
        <f aca="false">IF(ISNUMBER(D44*H44),D44*H44,"n/a")</f>
        <v>n/a</v>
      </c>
      <c r="J44" s="55" t="s">
        <v>726</v>
      </c>
      <c r="K44" s="57" t="n">
        <v>12</v>
      </c>
      <c r="L44" s="54" t="str">
        <f aca="false">IF(ISNUMBER(D44*K44),D44*K44,"n/a")</f>
        <v>n/a</v>
      </c>
    </row>
    <row r="45" customFormat="false" ht="15" hidden="false" customHeight="false" outlineLevel="0" collapsed="false">
      <c r="A45" s="58" t="s">
        <v>727</v>
      </c>
      <c r="B45" s="59"/>
      <c r="C45" s="58"/>
      <c r="D45" s="60" t="str">
        <f aca="false">IF(F45=0,"#REF!"," ")</f>
        <v>#REF!</v>
      </c>
      <c r="E45" s="61"/>
      <c r="F45" s="61" t="n">
        <f aca="false">SUM(F8:F44)</f>
        <v>0</v>
      </c>
      <c r="G45" s="62" t="n">
        <f aca="false">SUM(G8:G44)</f>
        <v>0</v>
      </c>
      <c r="H45" s="63"/>
      <c r="I45" s="64" t="str">
        <f aca="false">IF(SUM(I8:I44)=0, "n/a",SUM(I8:I44))</f>
        <v>n/a</v>
      </c>
      <c r="J45" s="64"/>
      <c r="K45" s="65"/>
      <c r="L45" s="66" t="n">
        <f aca="false">SUM(L8:L44)</f>
        <v>0</v>
      </c>
    </row>
    <row r="46" customFormat="false" ht="15" hidden="false" customHeight="false" outlineLevel="0" collapsed="false">
      <c r="A46" s="67"/>
      <c r="B46" s="68"/>
      <c r="C46" s="67"/>
      <c r="D46" s="69" t="str">
        <f aca="false">IF(F45=0,"#REF!"," ")</f>
        <v>#REF!</v>
      </c>
      <c r="E46" s="70"/>
      <c r="F46" s="70"/>
      <c r="G46" s="71"/>
      <c r="H46" s="72"/>
      <c r="I46" s="73"/>
      <c r="J46" s="73"/>
      <c r="K46" s="74"/>
      <c r="L46" s="74"/>
    </row>
    <row r="47" customFormat="false" ht="15.75" hidden="false" customHeight="false" outlineLevel="0" collapsed="false">
      <c r="A47" s="44" t="s">
        <v>728</v>
      </c>
      <c r="B47" s="44"/>
      <c r="C47" s="44"/>
      <c r="D47" s="46" t="str">
        <f aca="false">IF(F60=0,"#REF!"," ")</f>
        <v>#REF!</v>
      </c>
      <c r="E47" s="46"/>
      <c r="F47" s="47"/>
      <c r="G47" s="48"/>
      <c r="H47" s="49"/>
      <c r="I47" s="49"/>
      <c r="J47" s="49"/>
      <c r="K47" s="48"/>
      <c r="L47" s="48"/>
    </row>
    <row r="48" customFormat="false" ht="15" hidden="false" customHeight="false" outlineLevel="0" collapsed="false">
      <c r="A48" s="16" t="str">
        <f aca="false">BOM!B66</f>
        <v>Repeater</v>
      </c>
      <c r="B48" s="16" t="str">
        <f aca="false">BOM!C66</f>
        <v>PSR-78-8527-PKG</v>
      </c>
      <c r="C48" s="16" t="str">
        <f aca="false">BOM!D66</f>
        <v>Digital Dual-Band (700/800 MHz) Public Safety 0.5W Repeater</v>
      </c>
      <c r="D48" s="51" t="str">
        <f aca="false">IF(BOM!E66=0,"#REF!",BOM!E66)</f>
        <v>#REF!</v>
      </c>
      <c r="E48" s="52" t="n">
        <v>130</v>
      </c>
      <c r="F48" s="53" t="str">
        <f aca="false">IF(ISNUMBER(D48*E48),D48*E48,"n/a")</f>
        <v>n/a</v>
      </c>
      <c r="G48" s="54" t="str">
        <f aca="false">IF(ISNUMBER(F48*3.412141633),F48*3.412141633,"n/a")</f>
        <v>n/a</v>
      </c>
      <c r="H48" s="55" t="s">
        <v>713</v>
      </c>
      <c r="I48" s="56" t="str">
        <f aca="false">IF(ISNUMBER(D48*H48),D48*H48,"n/a")</f>
        <v>n/a</v>
      </c>
      <c r="J48" s="55" t="s">
        <v>729</v>
      </c>
      <c r="K48" s="57" t="n">
        <v>35.7</v>
      </c>
      <c r="L48" s="54" t="str">
        <f aca="false">IF(ISNUMBER(D48*K48),D48*K48,"n/a")</f>
        <v>n/a</v>
      </c>
    </row>
    <row r="49" customFormat="false" ht="15" hidden="false" customHeight="false" outlineLevel="0" collapsed="false">
      <c r="A49" s="16" t="str">
        <f aca="false">BOM!B67</f>
        <v>Repeater</v>
      </c>
      <c r="B49" s="16" t="str">
        <f aca="false">BOM!C67</f>
        <v>PSR-78-9533-X</v>
      </c>
      <c r="C49" s="16" t="str">
        <f aca="false">BOM!D67</f>
        <v>Digital Dual-Band (700/800 MHz) Public Safety 2W Repeater (Channelized)</v>
      </c>
      <c r="D49" s="51" t="str">
        <f aca="false">IF(BOM!E67=0,"#REF!",BOM!E67)</f>
        <v>#REF!</v>
      </c>
      <c r="E49" s="52" t="n">
        <v>163</v>
      </c>
      <c r="F49" s="53" t="str">
        <f aca="false">IF(ISNUMBER(D49*E49),D49*E49,"n/a")</f>
        <v>n/a</v>
      </c>
      <c r="G49" s="54" t="str">
        <f aca="false">IF(ISNUMBER(F49*3.412141633),F49*3.412141633,"n/a")</f>
        <v>n/a</v>
      </c>
      <c r="H49" s="55" t="s">
        <v>713</v>
      </c>
      <c r="I49" s="56" t="str">
        <f aca="false">IF(ISNUMBER(D49*H49),D49*H49,"n/a")</f>
        <v>n/a</v>
      </c>
      <c r="J49" s="55" t="s">
        <v>730</v>
      </c>
      <c r="K49" s="57" t="n">
        <v>55</v>
      </c>
      <c r="L49" s="54" t="str">
        <f aca="false">IF(ISNUMBER(D49*K49),D49*K49,"n/a")</f>
        <v>n/a</v>
      </c>
    </row>
    <row r="50" customFormat="false" ht="15" hidden="false" customHeight="false" outlineLevel="0" collapsed="false">
      <c r="A50" s="16" t="str">
        <f aca="false">BOM!B68</f>
        <v>Repeater</v>
      </c>
      <c r="B50" s="16" t="str">
        <f aca="false">BOM!C68</f>
        <v>PSR-78-9537-X</v>
      </c>
      <c r="C50" s="16" t="str">
        <f aca="false">BOM!D68</f>
        <v>Digital Dual-Band (700/800 MHz) Public Safety 5W Repeater (Channelized)</v>
      </c>
      <c r="D50" s="51" t="str">
        <f aca="false">IF(BOM!E68=0,"#REF!",BOM!E68)</f>
        <v>#REF!</v>
      </c>
      <c r="E50" s="52" t="n">
        <v>263</v>
      </c>
      <c r="F50" s="53" t="str">
        <f aca="false">IF(ISNUMBER(D50*E50),D50*E50,"n/a")</f>
        <v>n/a</v>
      </c>
      <c r="G50" s="54" t="str">
        <f aca="false">IF(ISNUMBER(F50*3.412141633),F50*3.412141633,"n/a")</f>
        <v>n/a</v>
      </c>
      <c r="H50" s="55" t="s">
        <v>713</v>
      </c>
      <c r="I50" s="56" t="str">
        <f aca="false">IF(ISNUMBER(D50*H50),D50*H50,"n/a")</f>
        <v>n/a</v>
      </c>
      <c r="J50" s="55" t="s">
        <v>731</v>
      </c>
      <c r="K50" s="57" t="n">
        <v>64</v>
      </c>
      <c r="L50" s="54" t="str">
        <f aca="false">IF(ISNUMBER(D50*K50),D50*K50,"n/a")</f>
        <v>n/a</v>
      </c>
    </row>
    <row r="51" customFormat="false" ht="15" hidden="false" customHeight="false" outlineLevel="0" collapsed="false">
      <c r="A51" s="16" t="str">
        <f aca="false">BOM!B69</f>
        <v>Repeater</v>
      </c>
      <c r="B51" s="16" t="str">
        <f aca="false">BOM!C69</f>
        <v>PSR-78-9533-U</v>
      </c>
      <c r="C51" s="16" t="str">
        <f aca="false">BOM!D69</f>
        <v>Digital Dual-Band (700/800 MHz) Public Safety 2W Repeater (Channelized), UL 2524</v>
      </c>
      <c r="D51" s="51" t="str">
        <f aca="false">IF(BOM!E69=0,"#REF!",BOM!E69)</f>
        <v>#REF!</v>
      </c>
      <c r="E51" s="52" t="n">
        <v>163</v>
      </c>
      <c r="F51" s="53" t="str">
        <f aca="false">IF(ISNUMBER(D51*E51),D51*E51,"n/a")</f>
        <v>n/a</v>
      </c>
      <c r="G51" s="54" t="str">
        <f aca="false">IF(ISNUMBER(F51*3.412141633),F51*3.412141633,"n/a")</f>
        <v>n/a</v>
      </c>
      <c r="H51" s="55" t="s">
        <v>713</v>
      </c>
      <c r="I51" s="56" t="str">
        <f aca="false">IF(ISNUMBER(D51*H51),D51*H51,"n/a")</f>
        <v>n/a</v>
      </c>
      <c r="J51" s="55" t="s">
        <v>732</v>
      </c>
      <c r="K51" s="57" t="n">
        <v>60.5</v>
      </c>
      <c r="L51" s="54" t="str">
        <f aca="false">IF(ISNUMBER(D51*K51),D51*K51,"n/a")</f>
        <v>n/a</v>
      </c>
    </row>
    <row r="52" customFormat="false" ht="15" hidden="false" customHeight="false" outlineLevel="0" collapsed="false">
      <c r="A52" s="16" t="str">
        <f aca="false">BOM!B70</f>
        <v>Repeater</v>
      </c>
      <c r="B52" s="16" t="str">
        <f aca="false">BOM!C70</f>
        <v>PSR-78-9537-U</v>
      </c>
      <c r="C52" s="16" t="str">
        <f aca="false">BOM!D70</f>
        <v>Digital Dual-Band (700/800 MHz) Public Safety 5W Repeater (Channelized), UL 2524</v>
      </c>
      <c r="D52" s="51" t="str">
        <f aca="false">IF(BOM!E70=0,"#REF!",BOM!E70)</f>
        <v>#REF!</v>
      </c>
      <c r="E52" s="52" t="n">
        <v>263</v>
      </c>
      <c r="F52" s="53" t="str">
        <f aca="false">IF(ISNUMBER(D52*E52),D52*E52,"n/a")</f>
        <v>n/a</v>
      </c>
      <c r="G52" s="54" t="str">
        <f aca="false">IF(ISNUMBER(F52*3.412141633),F52*3.412141633,"n/a")</f>
        <v>n/a</v>
      </c>
      <c r="H52" s="55" t="s">
        <v>713</v>
      </c>
      <c r="I52" s="56" t="str">
        <f aca="false">IF(ISNUMBER(D52*H52),D52*H52,"n/a")</f>
        <v>n/a</v>
      </c>
      <c r="J52" s="55" t="s">
        <v>733</v>
      </c>
      <c r="K52" s="57" t="n">
        <v>72.7</v>
      </c>
      <c r="L52" s="54" t="str">
        <f aca="false">IF(ISNUMBER(D52*K52),D52*K52,"n/a")</f>
        <v>n/a</v>
      </c>
    </row>
    <row r="53" customFormat="false" ht="15" hidden="false" customHeight="false" outlineLevel="0" collapsed="false">
      <c r="A53" s="16" t="str">
        <f aca="false">BOM!B71</f>
        <v>Repeater + Head End</v>
      </c>
      <c r="B53" s="16" t="str">
        <f aca="false">BOM!C71</f>
        <v>FiRe-78-4</v>
      </c>
      <c r="C53" s="16" t="str">
        <f aca="false">BOM!D71</f>
        <v>Digital Dual-Band (700/800 MHz) Public Safety Fiber Repeater (Channelized, 4 Remotes)</v>
      </c>
      <c r="D53" s="51" t="str">
        <f aca="false">IF(BOM!E71=0,"#REF!",BOM!E71)</f>
        <v>#REF!</v>
      </c>
      <c r="E53" s="52" t="n">
        <v>121</v>
      </c>
      <c r="F53" s="53" t="str">
        <f aca="false">IF(ISNUMBER(D53*E53),D53*E53,"n/a")</f>
        <v>n/a</v>
      </c>
      <c r="G53" s="54" t="str">
        <f aca="false">IF(ISNUMBER(F53*3.412141633),F53*3.412141633,"n/a")</f>
        <v>n/a</v>
      </c>
      <c r="H53" s="55" t="s">
        <v>713</v>
      </c>
      <c r="I53" s="56" t="str">
        <f aca="false">IF(ISNUMBER(D53*H53),D53*H53,"n/a")</f>
        <v>n/a</v>
      </c>
      <c r="J53" s="55" t="s">
        <v>734</v>
      </c>
      <c r="K53" s="57" t="n">
        <v>60.5</v>
      </c>
      <c r="L53" s="54" t="str">
        <f aca="false">IF(ISNUMBER(D53*K53),D53*K53,"n/a")</f>
        <v>n/a</v>
      </c>
    </row>
    <row r="54" customFormat="false" ht="15" hidden="false" customHeight="false" outlineLevel="0" collapsed="false">
      <c r="A54" s="16" t="str">
        <f aca="false">BOM!B72</f>
        <v>Head End</v>
      </c>
      <c r="B54" s="16" t="str">
        <f aca="false">BOM!C72</f>
        <v>FiRe-AAI</v>
      </c>
      <c r="C54" s="16" t="str">
        <f aca="false">BOM!D72</f>
        <v>FiRe Dry Contact Auxiliary Alarm Interface Module for remote monitoring at HE (supports 4 RU)</v>
      </c>
      <c r="D54" s="51" t="str">
        <f aca="false">IF(BOM!E72=0,"#REF!",BOM!E72)</f>
        <v>#REF!</v>
      </c>
      <c r="E54" s="52" t="n">
        <v>12</v>
      </c>
      <c r="F54" s="53" t="str">
        <f aca="false">IF(ISNUMBER(D54*E54),D54*E54,"n/a")</f>
        <v>n/a</v>
      </c>
      <c r="G54" s="54" t="str">
        <f aca="false">IF(ISNUMBER(F54*3.412141633),F54*3.412141633,"n/a")</f>
        <v>n/a</v>
      </c>
      <c r="H54" s="55" t="s">
        <v>713</v>
      </c>
      <c r="I54" s="56" t="str">
        <f aca="false">IF(ISNUMBER(D54*H54),D54*H54,"n/a")</f>
        <v>n/a</v>
      </c>
      <c r="J54" s="55" t="s">
        <v>735</v>
      </c>
      <c r="K54" s="57" t="n">
        <v>11</v>
      </c>
      <c r="L54" s="54" t="str">
        <f aca="false">IF(ISNUMBER(D54*K54),D54*K54,"n/a")</f>
        <v>n/a</v>
      </c>
    </row>
    <row r="55" customFormat="false" ht="15" hidden="false" customHeight="false" outlineLevel="0" collapsed="false">
      <c r="A55" s="16" t="str">
        <f aca="false">BOM!B73</f>
        <v>Repeater + Head End</v>
      </c>
      <c r="B55" s="16" t="str">
        <f aca="false">BOM!C73</f>
        <v>FiRe-78-8-U</v>
      </c>
      <c r="C55" s="16" t="str">
        <f aca="false">BOM!D73</f>
        <v>Digital Dual-Band (700/800 MHz) Public Safety Fiber Repeater (Channelized, 8 Remotes, UL2524)</v>
      </c>
      <c r="D55" s="51" t="str">
        <f aca="false">IF(BOM!E73=0,"#REF!",BOM!E73)</f>
        <v>#REF!</v>
      </c>
      <c r="E55" s="52" t="n">
        <v>140</v>
      </c>
      <c r="F55" s="53" t="str">
        <f aca="false">IF(ISNUMBER(D55*E55),D55*E55,"n/a")</f>
        <v>n/a</v>
      </c>
      <c r="G55" s="54" t="str">
        <f aca="false">IF(ISNUMBER(F55*3.412141633),F55*3.412141633,"n/a")</f>
        <v>n/a</v>
      </c>
      <c r="H55" s="55" t="s">
        <v>713</v>
      </c>
      <c r="I55" s="56" t="str">
        <f aca="false">IF(ISNUMBER(D55*H55),D55*H55,"n/a")</f>
        <v>n/a</v>
      </c>
      <c r="J55" s="55" t="s">
        <v>736</v>
      </c>
      <c r="K55" s="57" t="n">
        <v>72.7</v>
      </c>
      <c r="L55" s="54" t="str">
        <f aca="false">IF(ISNUMBER(D55*K55),D55*K55,"n/a")</f>
        <v>n/a</v>
      </c>
    </row>
    <row r="56" customFormat="false" ht="15" hidden="false" customHeight="false" outlineLevel="0" collapsed="false">
      <c r="A56" s="16" t="str">
        <f aca="false">BOM!B74</f>
        <v>Repeater + Head End</v>
      </c>
      <c r="B56" s="16" t="str">
        <f aca="false">BOM!C74</f>
        <v>FiRe-OEU-U</v>
      </c>
      <c r="C56" s="16" t="str">
        <f aca="false">BOM!D74</f>
        <v>FiRe Optical Expansion Unit (supports 8 Remote Units)</v>
      </c>
      <c r="D56" s="51" t="str">
        <f aca="false">IF(BOM!E74=0,"#REF!",BOM!E74)</f>
        <v>#REF!</v>
      </c>
      <c r="E56" s="52" t="s">
        <v>737</v>
      </c>
      <c r="F56" s="53" t="str">
        <f aca="false">IF(ISNUMBER(D56*E56),D56*E56,"n/a")</f>
        <v>n/a</v>
      </c>
      <c r="G56" s="54" t="str">
        <f aca="false">IF(ISNUMBER(F56*3.412141633),F56*3.412141633,"n/a")</f>
        <v>n/a</v>
      </c>
      <c r="H56" s="55" t="s">
        <v>713</v>
      </c>
      <c r="I56" s="56" t="str">
        <f aca="false">IF(ISNUMBER(D56*H56),D56*H56,"n/a")</f>
        <v>n/a</v>
      </c>
      <c r="J56" s="55" t="s">
        <v>737</v>
      </c>
      <c r="K56" s="57" t="s">
        <v>737</v>
      </c>
      <c r="L56" s="54" t="str">
        <f aca="false">IF(ISNUMBER(D56*K56),D56*K56,"n/a")</f>
        <v>n/a</v>
      </c>
    </row>
    <row r="57" customFormat="false" ht="15" hidden="false" customHeight="false" outlineLevel="0" collapsed="false">
      <c r="A57" s="16" t="str">
        <f aca="false">BOM!B75</f>
        <v>Repeater</v>
      </c>
      <c r="B57" s="16" t="str">
        <f aca="false">BOM!C75</f>
        <v>PSR-VU-9537-X</v>
      </c>
      <c r="C57" s="16" t="str">
        <f aca="false">BOM!D75</f>
        <v>Digital Dual-Band (VHF/UHF) Public Safety Repeater</v>
      </c>
      <c r="D57" s="51" t="str">
        <f aca="false">IF(BOM!E75=0,"#REF!",BOM!E75)</f>
        <v>#REF!</v>
      </c>
      <c r="E57" s="52" t="n">
        <v>214</v>
      </c>
      <c r="F57" s="53" t="str">
        <f aca="false">IF(ISNUMBER(D57*E57),D57*E57,"n/a")</f>
        <v>n/a</v>
      </c>
      <c r="G57" s="54" t="str">
        <f aca="false">IF(ISNUMBER(F57*3.412141633),F57*3.412141633,"n/a")</f>
        <v>n/a</v>
      </c>
      <c r="H57" s="55" t="s">
        <v>713</v>
      </c>
      <c r="I57" s="56" t="str">
        <f aca="false">IF(ISNUMBER(D57*H57),D57*H57,"n/a")</f>
        <v>n/a</v>
      </c>
      <c r="J57" s="55" t="s">
        <v>738</v>
      </c>
      <c r="K57" s="57" t="n">
        <v>65</v>
      </c>
      <c r="L57" s="54" t="str">
        <f aca="false">IF(ISNUMBER(D57*K57),D57*K57,"n/a")</f>
        <v>n/a</v>
      </c>
    </row>
    <row r="58" customFormat="false" ht="15" hidden="false" customHeight="false" outlineLevel="0" collapsed="false">
      <c r="A58" s="16" t="str">
        <f aca="false">BOM!B76</f>
        <v>Repeater</v>
      </c>
      <c r="B58" s="16" t="str">
        <f aca="false">BOM!C76</f>
        <v>PSR-VU-9537-U</v>
      </c>
      <c r="C58" s="16" t="str">
        <f aca="false">BOM!D76</f>
        <v>Digital Dual-Band (VHF/UHF) Simplex Public Safety Repeater, UL 2524</v>
      </c>
      <c r="D58" s="51" t="str">
        <f aca="false">IF(BOM!E76=0,"#REF!",BOM!E76)</f>
        <v>#REF!</v>
      </c>
      <c r="E58" s="52" t="n">
        <v>214</v>
      </c>
      <c r="F58" s="53" t="str">
        <f aca="false">IF(ISNUMBER(D58*E58),D58*E58,"n/a")</f>
        <v>n/a</v>
      </c>
      <c r="G58" s="54" t="str">
        <f aca="false">IF(ISNUMBER(F58*3.412141633),F58*3.412141633,"n/a")</f>
        <v>n/a</v>
      </c>
      <c r="H58" s="55" t="s">
        <v>713</v>
      </c>
      <c r="I58" s="56" t="str">
        <f aca="false">IF(ISNUMBER(D58*H58),D58*H58,"n/a")</f>
        <v>n/a</v>
      </c>
      <c r="J58" s="55" t="s">
        <v>739</v>
      </c>
      <c r="K58" s="57" t="n">
        <v>74</v>
      </c>
      <c r="L58" s="54" t="str">
        <f aca="false">IF(ISNUMBER(D58*K58),D58*K58,"n/a")</f>
        <v>n/a</v>
      </c>
    </row>
    <row r="59" customFormat="false" ht="15" hidden="false" customHeight="false" outlineLevel="0" collapsed="false">
      <c r="A59" s="16" t="str">
        <f aca="false">BOM!B77</f>
        <v>Repeater</v>
      </c>
      <c r="B59" s="16" t="str">
        <f aca="false">BOM!C77</f>
        <v>PSR-U-9537-U</v>
      </c>
      <c r="C59" s="16" t="str">
        <f aca="false">BOM!D77</f>
        <v>Digital Dual-Band (UHF Only) Public Safety Repeater, UL 2524</v>
      </c>
      <c r="D59" s="51" t="str">
        <f aca="false">IF(BOM!E77=0,"#REF!",BOM!E77)</f>
        <v>#REF!</v>
      </c>
      <c r="E59" s="52" t="n">
        <v>214</v>
      </c>
      <c r="F59" s="53" t="str">
        <f aca="false">IF(ISNUMBER(D59*E59),D59*E59,"n/a")</f>
        <v>n/a</v>
      </c>
      <c r="G59" s="54" t="str">
        <f aca="false">IF(ISNUMBER(F59*3.412141633),F59*3.412141633,"n/a")</f>
        <v>n/a</v>
      </c>
      <c r="H59" s="55" t="s">
        <v>713</v>
      </c>
      <c r="I59" s="56" t="str">
        <f aca="false">IF(ISNUMBER(D59*H59),D59*H59,"n/a")</f>
        <v>n/a</v>
      </c>
      <c r="J59" s="55" t="s">
        <v>739</v>
      </c>
      <c r="K59" s="57" t="n">
        <v>87.2</v>
      </c>
      <c r="L59" s="54" t="str">
        <f aca="false">IF(ISNUMBER(D59*K59),D59*K59,"n/a")</f>
        <v>n/a</v>
      </c>
    </row>
    <row r="60" customFormat="false" ht="15" hidden="false" customHeight="false" outlineLevel="0" collapsed="false">
      <c r="A60" s="58" t="s">
        <v>727</v>
      </c>
      <c r="B60" s="59"/>
      <c r="C60" s="58"/>
      <c r="D60" s="60" t="str">
        <f aca="false">IF(F60=0,"#REF!"," ")</f>
        <v>#REF!</v>
      </c>
      <c r="E60" s="61"/>
      <c r="F60" s="61" t="n">
        <f aca="false">SUM(F48:F59)</f>
        <v>0</v>
      </c>
      <c r="G60" s="62" t="n">
        <f aca="false">SUM(G48:G59)</f>
        <v>0</v>
      </c>
      <c r="H60" s="63"/>
      <c r="I60" s="64" t="str">
        <f aca="false">IF(SUM(I48:I59)=0, "n/a",SUM(I48:I59))</f>
        <v>n/a</v>
      </c>
      <c r="J60" s="64"/>
      <c r="K60" s="65"/>
      <c r="L60" s="66" t="n">
        <f aca="false">SUM(L48:L59)</f>
        <v>0</v>
      </c>
    </row>
    <row r="61" customFormat="false" ht="15" hidden="false" customHeight="false" outlineLevel="0" collapsed="false">
      <c r="A61" s="67"/>
      <c r="B61" s="68"/>
      <c r="C61" s="67"/>
      <c r="D61" s="69" t="str">
        <f aca="false">IF(F60=0,"#REF!"," ")</f>
        <v>#REF!</v>
      </c>
      <c r="E61" s="70"/>
      <c r="F61" s="70"/>
      <c r="G61" s="71"/>
      <c r="H61" s="72"/>
      <c r="I61" s="73"/>
      <c r="J61" s="73"/>
      <c r="K61" s="74"/>
      <c r="L61" s="74"/>
    </row>
    <row r="62" customFormat="false" ht="15.75" hidden="false" customHeight="false" outlineLevel="0" collapsed="false">
      <c r="A62" s="44" t="s">
        <v>740</v>
      </c>
      <c r="B62" s="44"/>
      <c r="C62" s="44"/>
      <c r="D62" s="45" t="str">
        <f aca="false">IF(F94=0,"#REF!"," ")</f>
        <v>#REF!</v>
      </c>
      <c r="E62" s="46"/>
      <c r="F62" s="47"/>
      <c r="G62" s="48"/>
      <c r="H62" s="49"/>
      <c r="I62" s="49"/>
      <c r="J62" s="49"/>
      <c r="K62" s="48"/>
      <c r="L62" s="48"/>
    </row>
    <row r="63" customFormat="false" ht="15" hidden="false" customHeight="false" outlineLevel="0" collapsed="false">
      <c r="A63" s="50" t="str">
        <f aca="false">BOM!B96</f>
        <v>Head End</v>
      </c>
      <c r="B63" s="50" t="str">
        <f aca="false">BOM!C96</f>
        <v>ADXV-H-NMS-AC</v>
      </c>
      <c r="C63" s="50" t="str">
        <f aca="false">BOM!D96</f>
        <v>ADX V DAS Head End Chassis + Network Management System + AC Power Supply Unit</v>
      </c>
      <c r="D63" s="51" t="str">
        <f aca="false">IF(BOM!E96=0,"#REF!",BOM!E96)</f>
        <v>#REF!</v>
      </c>
      <c r="E63" s="52" t="n">
        <v>19.64</v>
      </c>
      <c r="F63" s="53" t="str">
        <f aca="false">IF(ISNUMBER(D63*E63),D63*E63,"n/a")</f>
        <v>n/a</v>
      </c>
      <c r="G63" s="54" t="str">
        <f aca="false">IF(ISNUMBER(F63*3.412141633),F63*3.412141633,"n/a")</f>
        <v>n/a</v>
      </c>
      <c r="H63" s="55" t="n">
        <v>4</v>
      </c>
      <c r="I63" s="56" t="str">
        <f aca="false">IF(ISNUMBER(D63*H63),D63*H63,"n/a")</f>
        <v>n/a</v>
      </c>
      <c r="J63" s="55" t="s">
        <v>741</v>
      </c>
      <c r="K63" s="57" t="n">
        <v>20.9</v>
      </c>
      <c r="L63" s="54" t="str">
        <f aca="false">IF(ISNUMBER(D63*K63),D63*K63,"n/a")</f>
        <v>n/a</v>
      </c>
    </row>
    <row r="64" customFormat="false" ht="15" hidden="false" customHeight="false" outlineLevel="0" collapsed="false">
      <c r="A64" s="50" t="str">
        <f aca="false">BOM!B97</f>
        <v>Head End</v>
      </c>
      <c r="B64" s="50" t="str">
        <f aca="false">BOM!C97</f>
        <v>ADXV-H-NMS-DC</v>
      </c>
      <c r="C64" s="50" t="str">
        <f aca="false">BOM!D97</f>
        <v>ADX V DAS Head End Chassis + Network Management System + DC Power Supply Unit</v>
      </c>
      <c r="D64" s="51" t="str">
        <f aca="false">IF(BOM!E97=0,"#REF!",BOM!E97)</f>
        <v>#REF!</v>
      </c>
      <c r="E64" s="52" t="n">
        <v>16.24</v>
      </c>
      <c r="F64" s="53" t="str">
        <f aca="false">IF(ISNUMBER(D64*E64),D64*E64,"n/a")</f>
        <v>n/a</v>
      </c>
      <c r="G64" s="54" t="str">
        <f aca="false">IF(ISNUMBER(F64*3.412141633),F64*3.412141633,"n/a")</f>
        <v>n/a</v>
      </c>
      <c r="H64" s="55" t="n">
        <v>4</v>
      </c>
      <c r="I64" s="56" t="str">
        <f aca="false">IF(ISNUMBER(D64*H64),D64*H64,"n/a")</f>
        <v>n/a</v>
      </c>
      <c r="J64" s="55" t="s">
        <v>741</v>
      </c>
      <c r="K64" s="57" t="n">
        <v>20</v>
      </c>
      <c r="L64" s="54" t="str">
        <f aca="false">IF(ISNUMBER(D64*K64),D64*K64,"n/a")</f>
        <v>n/a</v>
      </c>
    </row>
    <row r="65" customFormat="false" ht="15" hidden="false" customHeight="false" outlineLevel="0" collapsed="false">
      <c r="A65" s="50" t="str">
        <f aca="false">BOM!B99</f>
        <v>Head End</v>
      </c>
      <c r="B65" s="50" t="str">
        <f aca="false">BOM!C99</f>
        <v>ADXV-H-RACK</v>
      </c>
      <c r="C65" s="50" t="str">
        <f aca="false">BOM!D99</f>
        <v>ADXV DAS Head End 19" 1U Rack Supporting Up to 2 ODU, CHC-88, or CHC-44M</v>
      </c>
      <c r="D65" s="51" t="str">
        <f aca="false">IF(BOM!E99=0,"#REF!",BOM!E99)</f>
        <v>#REF!</v>
      </c>
      <c r="E65" s="52" t="s">
        <v>713</v>
      </c>
      <c r="F65" s="53" t="str">
        <f aca="false">IF(ISNUMBER(D65*E65),D65*E65,"n/a")</f>
        <v>n/a</v>
      </c>
      <c r="G65" s="54" t="str">
        <f aca="false">IF(ISNUMBER(F65*3.412141633),F65*3.412141633,"n/a")</f>
        <v>n/a</v>
      </c>
      <c r="H65" s="55" t="n">
        <v>1</v>
      </c>
      <c r="I65" s="56" t="str">
        <f aca="false">IF(ISNUMBER(D65*H65),D65*H65,"n/a")</f>
        <v>n/a</v>
      </c>
      <c r="J65" s="55" t="s">
        <v>742</v>
      </c>
      <c r="K65" s="57" t="n">
        <v>4.2</v>
      </c>
      <c r="L65" s="54" t="str">
        <f aca="false">IF(ISNUMBER(D65*K65),D65*K65,"n/a")</f>
        <v>n/a</v>
      </c>
    </row>
    <row r="66" customFormat="false" ht="15" hidden="false" customHeight="false" outlineLevel="0" collapsed="false">
      <c r="A66" s="50" t="str">
        <f aca="false">BOM!B101</f>
        <v>Head End</v>
      </c>
      <c r="B66" s="50" t="str">
        <f aca="false">BOM!C101</f>
        <v>ADXV-H-ODU-4</v>
      </c>
      <c r="C66" s="50" t="str">
        <f aca="false">BOM!D101</f>
        <v>ADX V DAS Head End Optical Donor Unit Module (4 Ports)</v>
      </c>
      <c r="D66" s="51" t="str">
        <f aca="false">IF(BOM!E101=0,"#REF!",BOM!E101)</f>
        <v>#REF!</v>
      </c>
      <c r="E66" s="52" t="n">
        <v>21.19</v>
      </c>
      <c r="F66" s="53" t="str">
        <f aca="false">IF(ISNUMBER(D66*E66),D66*E66,"n/a")</f>
        <v>n/a</v>
      </c>
      <c r="G66" s="54" t="str">
        <f aca="false">IF(ISNUMBER(F66*3.412141633),F66*3.412141633,"n/a")</f>
        <v>n/a</v>
      </c>
      <c r="H66" s="55" t="s">
        <v>713</v>
      </c>
      <c r="I66" s="56" t="str">
        <f aca="false">IF(ISNUMBER(D66*H66),D66*H66,"n/a")</f>
        <v>n/a</v>
      </c>
      <c r="J66" s="55" t="s">
        <v>743</v>
      </c>
      <c r="K66" s="57" t="n">
        <v>5.3</v>
      </c>
      <c r="L66" s="54" t="str">
        <f aca="false">IF(ISNUMBER(D66*K66),D66*K66,"n/a")</f>
        <v>n/a</v>
      </c>
    </row>
    <row r="67" customFormat="false" ht="15" hidden="false" customHeight="false" outlineLevel="0" collapsed="false">
      <c r="A67" s="50" t="str">
        <f aca="false">BOM!B102</f>
        <v>Head End</v>
      </c>
      <c r="B67" s="50" t="str">
        <f aca="false">BOM!C102</f>
        <v>ADXV-H-ODU-4-X</v>
      </c>
      <c r="C67" s="50" t="str">
        <f aca="false">BOM!D102</f>
        <v>ADX V DAS Head End Optical Donor Unit Module (4 Ports) Supports C-Band</v>
      </c>
      <c r="D67" s="51" t="str">
        <f aca="false">IF(BOM!E102=0,"#REF!",BOM!E102)</f>
        <v>#REF!</v>
      </c>
      <c r="E67" s="52" t="n">
        <v>21.12</v>
      </c>
      <c r="F67" s="53" t="str">
        <f aca="false">IF(ISNUMBER(D67*E67),D67*E67,"n/a")</f>
        <v>n/a</v>
      </c>
      <c r="G67" s="54" t="str">
        <f aca="false">IF(ISNUMBER(F67*3.412141633),F67*3.412141633,"n/a")</f>
        <v>n/a</v>
      </c>
      <c r="H67" s="55" t="s">
        <v>713</v>
      </c>
      <c r="I67" s="56" t="str">
        <f aca="false">IF(ISNUMBER(D67*H67),D67*H67,"n/a")</f>
        <v>n/a</v>
      </c>
      <c r="J67" s="55" t="s">
        <v>743</v>
      </c>
      <c r="K67" s="57" t="n">
        <v>5.3</v>
      </c>
      <c r="L67" s="54" t="str">
        <f aca="false">IF(ISNUMBER(D67*K67),D67*K67,"n/a")</f>
        <v>n/a</v>
      </c>
    </row>
    <row r="68" customFormat="false" ht="15" hidden="false" customHeight="false" outlineLevel="0" collapsed="false">
      <c r="A68" s="50" t="str">
        <f aca="false">BOM!B103</f>
        <v>Head End</v>
      </c>
      <c r="B68" s="50" t="str">
        <f aca="false">BOM!C103</f>
        <v>ADXV-H-ODU-1</v>
      </c>
      <c r="C68" s="50" t="str">
        <f aca="false">BOM!D103</f>
        <v>ADX V DAS Head End Optical Donor Unit Module (1 Port)</v>
      </c>
      <c r="D68" s="51" t="str">
        <f aca="false">IF(BOM!E103=0,"#REF!",BOM!E103)</f>
        <v>#REF!</v>
      </c>
      <c r="E68" s="52" t="n">
        <v>14.27</v>
      </c>
      <c r="F68" s="53" t="str">
        <f aca="false">IF(ISNUMBER(D68*E68),D68*E68,"n/a")</f>
        <v>n/a</v>
      </c>
      <c r="G68" s="54" t="str">
        <f aca="false">IF(ISNUMBER(F68*3.412141633),F68*3.412141633,"n/a")</f>
        <v>n/a</v>
      </c>
      <c r="H68" s="55" t="s">
        <v>713</v>
      </c>
      <c r="I68" s="56" t="str">
        <f aca="false">IF(ISNUMBER(D68*H68),D68*H68,"n/a")</f>
        <v>n/a</v>
      </c>
      <c r="J68" s="55" t="s">
        <v>743</v>
      </c>
      <c r="K68" s="57" t="n">
        <v>5.3</v>
      </c>
      <c r="L68" s="54" t="str">
        <f aca="false">IF(ISNUMBER(D68*K68),D68*K68,"n/a")</f>
        <v>n/a</v>
      </c>
    </row>
    <row r="69" customFormat="false" ht="15" hidden="false" customHeight="false" outlineLevel="0" collapsed="false">
      <c r="A69" s="50" t="str">
        <f aca="false">BOM!B104</f>
        <v>Head End</v>
      </c>
      <c r="B69" s="50" t="str">
        <f aca="false">BOM!C104</f>
        <v>ADXV-H-POI-6</v>
      </c>
      <c r="C69" s="50" t="str">
        <f aca="false">BOM!D104</f>
        <v>ADX V DAS Head End Point of Interface Module 600 MHz (0-48dBm)</v>
      </c>
      <c r="D69" s="51" t="str">
        <f aca="false">IF(BOM!E104=0,"#REF!",BOM!E104)</f>
        <v>#REF!</v>
      </c>
      <c r="E69" s="52" t="n">
        <v>14.77</v>
      </c>
      <c r="F69" s="53" t="str">
        <f aca="false">IF(ISNUMBER(D69*E69),D69*E69,"n/a")</f>
        <v>n/a</v>
      </c>
      <c r="G69" s="54" t="str">
        <f aca="false">IF(ISNUMBER(F69*3.412141633),F69*3.412141633,"n/a")</f>
        <v>n/a</v>
      </c>
      <c r="H69" s="55" t="s">
        <v>713</v>
      </c>
      <c r="I69" s="56" t="str">
        <f aca="false">IF(ISNUMBER(D69*H69),D69*H69,"n/a")</f>
        <v>n/a</v>
      </c>
      <c r="J69" s="55" t="s">
        <v>743</v>
      </c>
      <c r="K69" s="57" t="n">
        <v>6.17</v>
      </c>
      <c r="L69" s="54" t="str">
        <f aca="false">IF(ISNUMBER(D69*K69),D69*K69,"n/a")</f>
        <v>n/a</v>
      </c>
    </row>
    <row r="70" customFormat="false" ht="15" hidden="false" customHeight="false" outlineLevel="0" collapsed="false">
      <c r="A70" s="50" t="str">
        <f aca="false">BOM!B105</f>
        <v>Head End</v>
      </c>
      <c r="B70" s="50" t="str">
        <f aca="false">BOM!C105</f>
        <v>ADXV-H-POI-7L</v>
      </c>
      <c r="C70" s="50" t="str">
        <f aca="false">BOM!D105</f>
        <v>ADX V DAS Head End Point Of Interface Module 700MHz Lower A/B/C (0-48dBm)</v>
      </c>
      <c r="D70" s="51" t="str">
        <f aca="false">IF(BOM!E105=0,"#REF!",BOM!E105)</f>
        <v>#REF!</v>
      </c>
      <c r="E70" s="52" t="n">
        <v>13.54</v>
      </c>
      <c r="F70" s="53" t="str">
        <f aca="false">IF(ISNUMBER(D70*E70),D70*E70,"n/a")</f>
        <v>n/a</v>
      </c>
      <c r="G70" s="54" t="str">
        <f aca="false">IF(ISNUMBER(F70*3.412141633),F70*3.412141633,"n/a")</f>
        <v>n/a</v>
      </c>
      <c r="H70" s="55" t="s">
        <v>713</v>
      </c>
      <c r="I70" s="56" t="str">
        <f aca="false">IF(ISNUMBER(D70*H70),D70*H70,"n/a")</f>
        <v>n/a</v>
      </c>
      <c r="J70" s="55" t="s">
        <v>743</v>
      </c>
      <c r="K70" s="57" t="n">
        <v>6.17</v>
      </c>
      <c r="L70" s="54" t="str">
        <f aca="false">IF(ISNUMBER(D70*K70),D70*K70,"n/a")</f>
        <v>n/a</v>
      </c>
    </row>
    <row r="71" customFormat="false" ht="15" hidden="false" customHeight="false" outlineLevel="0" collapsed="false">
      <c r="A71" s="50" t="str">
        <f aca="false">BOM!B106</f>
        <v>Head End</v>
      </c>
      <c r="B71" s="50" t="str">
        <f aca="false">BOM!C106</f>
        <v>ADXV-H-POI-7U</v>
      </c>
      <c r="C71" s="50" t="str">
        <f aca="false">BOM!D106</f>
        <v>ADX V DAS Head End Point Of Interface Module 700MHz Upper C + Band 14 (0-48dBm)</v>
      </c>
      <c r="D71" s="51" t="str">
        <f aca="false">IF(BOM!E106=0,"#REF!",BOM!E106)</f>
        <v>#REF!</v>
      </c>
      <c r="E71" s="52" t="n">
        <v>13.54</v>
      </c>
      <c r="F71" s="53" t="str">
        <f aca="false">IF(ISNUMBER(D71*E71),D71*E71,"n/a")</f>
        <v>n/a</v>
      </c>
      <c r="G71" s="54" t="str">
        <f aca="false">IF(ISNUMBER(F71*3.412141633),F71*3.412141633,"n/a")</f>
        <v>n/a</v>
      </c>
      <c r="H71" s="55" t="s">
        <v>713</v>
      </c>
      <c r="I71" s="56" t="str">
        <f aca="false">IF(ISNUMBER(D71*H71),D71*H71,"n/a")</f>
        <v>n/a</v>
      </c>
      <c r="J71" s="55" t="s">
        <v>743</v>
      </c>
      <c r="K71" s="57" t="n">
        <v>6.17</v>
      </c>
      <c r="L71" s="54" t="str">
        <f aca="false">IF(ISNUMBER(D71*K71),D71*K71,"n/a")</f>
        <v>n/a</v>
      </c>
    </row>
    <row r="72" customFormat="false" ht="15" hidden="false" customHeight="false" outlineLevel="0" collapsed="false">
      <c r="A72" s="50" t="str">
        <f aca="false">BOM!B107</f>
        <v>Head End</v>
      </c>
      <c r="B72" s="50" t="str">
        <f aca="false">BOM!C107</f>
        <v>ADXV-H-POI-7APT</v>
      </c>
      <c r="C72" s="50" t="str">
        <f aca="false">BOM!D107</f>
        <v>ADX V DAS Head End Point Of Interface Module 700MHz APT (0-48dBm)</v>
      </c>
      <c r="D72" s="51" t="str">
        <f aca="false">IF(BOM!E107=0,"#REF!",BOM!E107)</f>
        <v>#REF!</v>
      </c>
      <c r="E72" s="52" t="n">
        <v>13.59</v>
      </c>
      <c r="F72" s="53" t="str">
        <f aca="false">IF(ISNUMBER(D72*E72),D72*E72,"n/a")</f>
        <v>n/a</v>
      </c>
      <c r="G72" s="54" t="str">
        <f aca="false">IF(ISNUMBER(F72*3.412141633),F72*3.412141633,"n/a")</f>
        <v>n/a</v>
      </c>
      <c r="H72" s="55" t="s">
        <v>713</v>
      </c>
      <c r="I72" s="56" t="str">
        <f aca="false">IF(ISNUMBER(D72*H72),D72*H72,"n/a")</f>
        <v>n/a</v>
      </c>
      <c r="J72" s="55" t="s">
        <v>743</v>
      </c>
      <c r="K72" s="57" t="n">
        <v>6.17</v>
      </c>
      <c r="L72" s="54" t="str">
        <f aca="false">IF(ISNUMBER(D72*K72),D72*K72,"n/a")</f>
        <v>n/a</v>
      </c>
    </row>
    <row r="73" customFormat="false" ht="15" hidden="false" customHeight="false" outlineLevel="0" collapsed="false">
      <c r="A73" s="50" t="str">
        <f aca="false">BOM!B108</f>
        <v>Head End</v>
      </c>
      <c r="B73" s="50" t="str">
        <f aca="false">BOM!C108</f>
        <v>ADXV-H-POI-S8C</v>
      </c>
      <c r="C73" s="50" t="str">
        <f aca="false">BOM!D108</f>
        <v>ADX V DAS Head End Point Of Interface Module SMR800MHz (Commercial) + Cellular (0-48dBm)</v>
      </c>
      <c r="D73" s="51" t="str">
        <f aca="false">IF(BOM!E108=0,"#REF!",BOM!E108)</f>
        <v>#REF!</v>
      </c>
      <c r="E73" s="52" t="n">
        <v>13.21</v>
      </c>
      <c r="F73" s="53" t="str">
        <f aca="false">IF(ISNUMBER(D73*E73),D73*E73,"n/a")</f>
        <v>n/a</v>
      </c>
      <c r="G73" s="54" t="str">
        <f aca="false">IF(ISNUMBER(F73*3.412141633),F73*3.412141633,"n/a")</f>
        <v>n/a</v>
      </c>
      <c r="H73" s="55" t="s">
        <v>713</v>
      </c>
      <c r="I73" s="56" t="str">
        <f aca="false">IF(ISNUMBER(D73*H73),D73*H73,"n/a")</f>
        <v>n/a</v>
      </c>
      <c r="J73" s="55" t="s">
        <v>743</v>
      </c>
      <c r="K73" s="57" t="n">
        <v>6.17</v>
      </c>
      <c r="L73" s="54" t="str">
        <f aca="false">IF(ISNUMBER(D73*K73),D73*K73,"n/a")</f>
        <v>n/a</v>
      </c>
    </row>
    <row r="74" customFormat="false" ht="15" hidden="false" customHeight="false" outlineLevel="0" collapsed="false">
      <c r="A74" s="50" t="str">
        <f aca="false">BOM!B109</f>
        <v>Head End</v>
      </c>
      <c r="B74" s="50" t="str">
        <f aca="false">BOM!C109</f>
        <v>ADXV-H-POI-P</v>
      </c>
      <c r="C74" s="50" t="str">
        <f aca="false">BOM!D109</f>
        <v>ADX V DAS Head End Point Of Interface Module PCS (0-48dBm)</v>
      </c>
      <c r="D74" s="51" t="str">
        <f aca="false">IF(BOM!E109=0,"#REF!",BOM!E109)</f>
        <v>#REF!</v>
      </c>
      <c r="E74" s="52" t="n">
        <v>14.78</v>
      </c>
      <c r="F74" s="53" t="str">
        <f aca="false">IF(ISNUMBER(D74*E74),D74*E74,"n/a")</f>
        <v>n/a</v>
      </c>
      <c r="G74" s="54" t="str">
        <f aca="false">IF(ISNUMBER(F74*3.412141633),F74*3.412141633,"n/a")</f>
        <v>n/a</v>
      </c>
      <c r="H74" s="55" t="s">
        <v>713</v>
      </c>
      <c r="I74" s="56" t="str">
        <f aca="false">IF(ISNUMBER(D74*H74),D74*H74,"n/a")</f>
        <v>n/a</v>
      </c>
      <c r="J74" s="55" t="s">
        <v>743</v>
      </c>
      <c r="K74" s="57" t="n">
        <v>6.17</v>
      </c>
      <c r="L74" s="54" t="str">
        <f aca="false">IF(ISNUMBER(D74*K74),D74*K74,"n/a")</f>
        <v>n/a</v>
      </c>
    </row>
    <row r="75" customFormat="false" ht="15" hidden="false" customHeight="false" outlineLevel="0" collapsed="false">
      <c r="A75" s="50" t="str">
        <f aca="false">BOM!B110</f>
        <v>Head End</v>
      </c>
      <c r="B75" s="50" t="str">
        <f aca="false">BOM!C110</f>
        <v>ADXV-H-POI-A</v>
      </c>
      <c r="C75" s="50" t="str">
        <f aca="false">BOM!D110</f>
        <v>ADX V DAS Head End Point Of Interface Module AWS-1 + AWS-3 (0-48dBm)</v>
      </c>
      <c r="D75" s="51" t="str">
        <f aca="false">IF(BOM!E110=0,"#REF!",BOM!E110)</f>
        <v>#REF!</v>
      </c>
      <c r="E75" s="52" t="n">
        <v>14.77</v>
      </c>
      <c r="F75" s="53" t="str">
        <f aca="false">IF(ISNUMBER(D75*E75),D75*E75,"n/a")</f>
        <v>n/a</v>
      </c>
      <c r="G75" s="54" t="str">
        <f aca="false">IF(ISNUMBER(F75*3.412141633),F75*3.412141633,"n/a")</f>
        <v>n/a</v>
      </c>
      <c r="H75" s="55" t="s">
        <v>713</v>
      </c>
      <c r="I75" s="56" t="str">
        <f aca="false">IF(ISNUMBER(D75*H75),D75*H75,"n/a")</f>
        <v>n/a</v>
      </c>
      <c r="J75" s="55" t="s">
        <v>743</v>
      </c>
      <c r="K75" s="57" t="n">
        <v>6.17</v>
      </c>
      <c r="L75" s="54" t="str">
        <f aca="false">IF(ISNUMBER(D75*K75),D75*K75,"n/a")</f>
        <v>n/a</v>
      </c>
    </row>
    <row r="76" customFormat="false" ht="15" hidden="false" customHeight="false" outlineLevel="0" collapsed="false">
      <c r="A76" s="50" t="str">
        <f aca="false">BOM!B111</f>
        <v>Head End</v>
      </c>
      <c r="B76" s="50" t="str">
        <f aca="false">BOM!C111</f>
        <v>ADXV-H-POI-W</v>
      </c>
      <c r="C76" s="50" t="str">
        <f aca="false">BOM!D111</f>
        <v>ADX V DAS Head End Point Of Interface Module WCS (0-48dBm)</v>
      </c>
      <c r="D76" s="51" t="str">
        <f aca="false">IF(BOM!E111=0,"#REF!",BOM!E111)</f>
        <v>#REF!</v>
      </c>
      <c r="E76" s="52" t="n">
        <v>14.77</v>
      </c>
      <c r="F76" s="53" t="str">
        <f aca="false">IF(ISNUMBER(D76*E76),D76*E76,"n/a")</f>
        <v>n/a</v>
      </c>
      <c r="G76" s="54" t="str">
        <f aca="false">IF(ISNUMBER(F76*3.412141633),F76*3.412141633,"n/a")</f>
        <v>n/a</v>
      </c>
      <c r="H76" s="55" t="s">
        <v>713</v>
      </c>
      <c r="I76" s="56" t="str">
        <f aca="false">IF(ISNUMBER(D76*H76),D76*H76,"n/a")</f>
        <v>n/a</v>
      </c>
      <c r="J76" s="55" t="s">
        <v>743</v>
      </c>
      <c r="K76" s="57" t="n">
        <v>6.17</v>
      </c>
      <c r="L76" s="54" t="str">
        <f aca="false">IF(ISNUMBER(D76*K76),D76*K76,"n/a")</f>
        <v>n/a</v>
      </c>
    </row>
    <row r="77" customFormat="false" ht="15" hidden="false" customHeight="false" outlineLevel="0" collapsed="false">
      <c r="A77" s="50" t="str">
        <f aca="false">BOM!B112</f>
        <v>Head End</v>
      </c>
      <c r="B77" s="50" t="str">
        <f aca="false">BOM!C112</f>
        <v>ADXV-H-POI-BTF</v>
      </c>
      <c r="C77" s="50" t="str">
        <f aca="false">BOM!D112</f>
        <v>ADX V DAS Head End Point Of Interface Module BRS (TD-LTE / 5G NR) (0-48dBm)</v>
      </c>
      <c r="D77" s="51" t="str">
        <f aca="false">IF(BOM!E112=0,"#REF!",BOM!E112)</f>
        <v>#REF!</v>
      </c>
      <c r="E77" s="52" t="n">
        <v>20.97</v>
      </c>
      <c r="F77" s="53" t="str">
        <f aca="false">IF(ISNUMBER(D77*E77),D77*E77,"n/a")</f>
        <v>n/a</v>
      </c>
      <c r="G77" s="54" t="str">
        <f aca="false">IF(ISNUMBER(F77*3.412141633),F77*3.412141633,"n/a")</f>
        <v>n/a</v>
      </c>
      <c r="H77" s="55" t="s">
        <v>713</v>
      </c>
      <c r="I77" s="56" t="str">
        <f aca="false">IF(ISNUMBER(D77*H77),D77*H77,"n/a")</f>
        <v>n/a</v>
      </c>
      <c r="J77" s="55" t="s">
        <v>743</v>
      </c>
      <c r="K77" s="57" t="n">
        <v>6.17</v>
      </c>
      <c r="L77" s="54" t="str">
        <f aca="false">IF(ISNUMBER(D77*K77),D77*K77,"n/a")</f>
        <v>n/a</v>
      </c>
    </row>
    <row r="78" customFormat="false" ht="15" hidden="false" customHeight="false" outlineLevel="0" collapsed="false">
      <c r="A78" s="50" t="str">
        <f aca="false">BOM!B113</f>
        <v>Head End</v>
      </c>
      <c r="B78" s="50" t="str">
        <f aca="false">BOM!C113</f>
        <v>ADXV-H-POI-N77L</v>
      </c>
      <c r="C78" s="50" t="str">
        <f aca="false">BOM!D113</f>
        <v>ADX V DAS Head End Point Of Interface Module C-Band (3450-3550 MHz) (0-48dBm)</v>
      </c>
      <c r="D78" s="51" t="str">
        <f aca="false">IF(BOM!E113=0,"#REF!",BOM!E113)</f>
        <v>#REF!</v>
      </c>
      <c r="E78" s="52" t="n">
        <v>5.12</v>
      </c>
      <c r="F78" s="53" t="str">
        <f aca="false">IF(ISNUMBER(D78*E78),D78*E78,"n/a")</f>
        <v>n/a</v>
      </c>
      <c r="G78" s="54" t="str">
        <f aca="false">IF(ISNUMBER(F78*3.412141633),F78*3.412141633,"n/a")</f>
        <v>n/a</v>
      </c>
      <c r="H78" s="55" t="s">
        <v>713</v>
      </c>
      <c r="I78" s="56" t="str">
        <f aca="false">IF(ISNUMBER(D78*H78),D78*H78,"n/a")</f>
        <v>n/a</v>
      </c>
      <c r="J78" s="55" t="s">
        <v>743</v>
      </c>
      <c r="K78" s="57" t="n">
        <v>6.17</v>
      </c>
      <c r="L78" s="54" t="str">
        <f aca="false">IF(ISNUMBER(D78*K78),D78*K78,"n/a")</f>
        <v>n/a</v>
      </c>
    </row>
    <row r="79" customFormat="false" ht="15" hidden="false" customHeight="false" outlineLevel="0" collapsed="false">
      <c r="A79" s="50" t="str">
        <f aca="false">BOM!B114</f>
        <v>Head End</v>
      </c>
      <c r="B79" s="50" t="str">
        <f aca="false">BOM!C114</f>
        <v>ADXV-H-POI-N77H</v>
      </c>
      <c r="C79" s="50" t="str">
        <f aca="false">BOM!D114</f>
        <v>ADX V DAS Head End Point Of Interface Module C-Band (3700-3980 MHz) (0-48dBm)</v>
      </c>
      <c r="D79" s="51" t="str">
        <f aca="false">IF(BOM!E114=0,"#REF!",BOM!E114)</f>
        <v>#REF!</v>
      </c>
      <c r="E79" s="52" t="n">
        <v>5.32</v>
      </c>
      <c r="F79" s="53" t="str">
        <f aca="false">IF(ISNUMBER(D79*E79),D79*E79,"n/a")</f>
        <v>n/a</v>
      </c>
      <c r="G79" s="54" t="str">
        <f aca="false">IF(ISNUMBER(F79*3.412141633),F79*3.412141633,"n/a")</f>
        <v>n/a</v>
      </c>
      <c r="H79" s="55" t="s">
        <v>713</v>
      </c>
      <c r="I79" s="56" t="str">
        <f aca="false">IF(ISNUMBER(D79*H79),D79*H79,"n/a")</f>
        <v>n/a</v>
      </c>
      <c r="J79" s="55" t="s">
        <v>743</v>
      </c>
      <c r="K79" s="57" t="n">
        <v>6.17</v>
      </c>
      <c r="L79" s="54" t="str">
        <f aca="false">IF(ISNUMBER(D79*K79),D79*K79,"n/a")</f>
        <v>n/a</v>
      </c>
    </row>
    <row r="80" customFormat="false" ht="15" hidden="false" customHeight="false" outlineLevel="0" collapsed="false">
      <c r="A80" s="50" t="str">
        <f aca="false">BOM!B115</f>
        <v>Head End</v>
      </c>
      <c r="B80" s="50" t="str">
        <f aca="false">BOM!C115</f>
        <v>ADXV-H-POIL-B</v>
      </c>
      <c r="C80" s="50" t="str">
        <f aca="false">BOM!D115</f>
        <v>ADX V DAS Head End Point of Interface Module BRS (FDD-LTE) (0-25dBm)</v>
      </c>
      <c r="D80" s="51" t="str">
        <f aca="false">IF(BOM!E115=0,"#REF!",BOM!E115)</f>
        <v>#REF!</v>
      </c>
      <c r="E80" s="52" t="n">
        <v>11.69</v>
      </c>
      <c r="F80" s="53" t="str">
        <f aca="false">IF(ISNUMBER(D80*E80),D80*E80,"n/a")</f>
        <v>n/a</v>
      </c>
      <c r="G80" s="54" t="str">
        <f aca="false">IF(ISNUMBER(F80*3.412141633),F80*3.412141633,"n/a")</f>
        <v>n/a</v>
      </c>
      <c r="H80" s="55" t="s">
        <v>713</v>
      </c>
      <c r="I80" s="56" t="str">
        <f aca="false">IF(ISNUMBER(D80*H80),D80*H80,"n/a")</f>
        <v>n/a</v>
      </c>
      <c r="J80" s="55" t="s">
        <v>743</v>
      </c>
      <c r="K80" s="57" t="n">
        <v>5</v>
      </c>
      <c r="L80" s="54" t="str">
        <f aca="false">IF(ISNUMBER(D80*K80),D80*K80,"n/a")</f>
        <v>n/a</v>
      </c>
    </row>
    <row r="81" customFormat="false" ht="15" hidden="false" customHeight="false" outlineLevel="0" collapsed="false">
      <c r="A81" s="50" t="str">
        <f aca="false">BOM!B116</f>
        <v>Head End</v>
      </c>
      <c r="B81" s="50" t="str">
        <f aca="false">BOM!C116</f>
        <v>ADXV-H-POIL-78P</v>
      </c>
      <c r="C81" s="50" t="str">
        <f aca="false">BOM!D116</f>
        <v>ADX V DAS Head End 700MHz/800MHz Dual Band Point of Interface (Public Safety)</v>
      </c>
      <c r="D81" s="51" t="str">
        <f aca="false">IF(BOM!E116=0,"#REF!",BOM!E116)</f>
        <v>#REF!</v>
      </c>
      <c r="E81" s="52" t="n">
        <v>10.25</v>
      </c>
      <c r="F81" s="53" t="str">
        <f aca="false">IF(ISNUMBER(D81*E81),D81*E81,"n/a")</f>
        <v>n/a</v>
      </c>
      <c r="G81" s="54" t="str">
        <f aca="false">IF(ISNUMBER(F81*3.412141633),F81*3.412141633,"n/a")</f>
        <v>n/a</v>
      </c>
      <c r="H81" s="55" t="s">
        <v>713</v>
      </c>
      <c r="I81" s="56" t="str">
        <f aca="false">IF(ISNUMBER(D81*H81),D81*H81,"n/a")</f>
        <v>n/a</v>
      </c>
      <c r="J81" s="55" t="s">
        <v>743</v>
      </c>
      <c r="K81" s="57" t="n">
        <v>5</v>
      </c>
      <c r="L81" s="54" t="str">
        <f aca="false">IF(ISNUMBER(D81*K81),D81*K81,"n/a")</f>
        <v>n/a</v>
      </c>
    </row>
    <row r="82" customFormat="false" ht="15" hidden="false" customHeight="false" outlineLevel="0" collapsed="false">
      <c r="A82" s="50" t="str">
        <f aca="false">BOM!B117</f>
        <v>Head End</v>
      </c>
      <c r="B82" s="50" t="str">
        <f aca="false">BOM!C117</f>
        <v>ADXV-H-POIL-S8</v>
      </c>
      <c r="C82" s="50" t="str">
        <f aca="false">BOM!D117</f>
        <v>ADX V DAS Head End Point Of Interface Module 800MHz</v>
      </c>
      <c r="D82" s="51" t="str">
        <f aca="false">IF(BOM!E117=0,"#REF!",BOM!E117)</f>
        <v>#REF!</v>
      </c>
      <c r="E82" s="52" t="n">
        <v>10.49</v>
      </c>
      <c r="F82" s="53" t="str">
        <f aca="false">IF(ISNUMBER(D82*E82),D82*E82,"n/a")</f>
        <v>n/a</v>
      </c>
      <c r="G82" s="54" t="str">
        <f aca="false">IF(ISNUMBER(F82*3.412141633),F82*3.412141633,"n/a")</f>
        <v>n/a</v>
      </c>
      <c r="H82" s="55" t="s">
        <v>713</v>
      </c>
      <c r="I82" s="56" t="str">
        <f aca="false">IF(ISNUMBER(D82*H82),D82*H82,"n/a")</f>
        <v>n/a</v>
      </c>
      <c r="J82" s="55" t="s">
        <v>743</v>
      </c>
      <c r="K82" s="57" t="n">
        <v>5</v>
      </c>
      <c r="L82" s="54" t="str">
        <f aca="false">IF(ISNUMBER(D82*K82),D82*K82,"n/a")</f>
        <v>n/a</v>
      </c>
    </row>
    <row r="83" customFormat="false" ht="15" hidden="false" customHeight="false" outlineLevel="0" collapsed="false">
      <c r="A83" s="50" t="str">
        <f aca="false">BOM!B118</f>
        <v>Head End</v>
      </c>
      <c r="B83" s="50" t="str">
        <f aca="false">BOM!C118</f>
        <v>ADXV-H-POIL-9P</v>
      </c>
      <c r="C83" s="50" t="str">
        <f aca="false">BOM!D118</f>
        <v>ADX V DAS Head End Point Of Interface Module 900MHz (including Paging)</v>
      </c>
      <c r="D83" s="51" t="str">
        <f aca="false">IF(BOM!E118=0,"#REF!",BOM!E118)</f>
        <v>#REF!</v>
      </c>
      <c r="E83" s="52" t="n">
        <v>10.49</v>
      </c>
      <c r="F83" s="53" t="str">
        <f aca="false">IF(ISNUMBER(D83*E83),D83*E83,"n/a")</f>
        <v>n/a</v>
      </c>
      <c r="G83" s="54" t="str">
        <f aca="false">IF(ISNUMBER(F83*3.412141633),F83*3.412141633,"n/a")</f>
        <v>n/a</v>
      </c>
      <c r="H83" s="55" t="s">
        <v>713</v>
      </c>
      <c r="I83" s="56" t="str">
        <f aca="false">IF(ISNUMBER(D83*H83),D83*H83,"n/a")</f>
        <v>n/a</v>
      </c>
      <c r="J83" s="55" t="s">
        <v>743</v>
      </c>
      <c r="K83" s="57" t="n">
        <v>5</v>
      </c>
      <c r="L83" s="54" t="str">
        <f aca="false">IF(ISNUMBER(D83*K83),D83*K83,"n/a")</f>
        <v>n/a</v>
      </c>
    </row>
    <row r="84" customFormat="false" ht="15" hidden="false" customHeight="false" outlineLevel="0" collapsed="false">
      <c r="A84" s="50" t="str">
        <f aca="false">BOM!B119</f>
        <v>Head End</v>
      </c>
      <c r="B84" s="50" t="str">
        <f aca="false">BOM!C119</f>
        <v>ADXV-H-POIL-VU</v>
      </c>
      <c r="C84" s="50" t="str">
        <f aca="false">BOM!D119</f>
        <v>ADX V DAS Head End VHF/UHF Dual Band Point of Interface</v>
      </c>
      <c r="D84" s="51" t="str">
        <f aca="false">IF(BOM!E119=0,"#REF!",BOM!E119)</f>
        <v>#REF!</v>
      </c>
      <c r="E84" s="52" t="n">
        <v>8.4</v>
      </c>
      <c r="F84" s="53" t="str">
        <f aca="false">IF(ISNUMBER(D84*E84),D84*E84,"n/a")</f>
        <v>n/a</v>
      </c>
      <c r="G84" s="54" t="str">
        <f aca="false">IF(ISNUMBER(F84*3.412141633),F84*3.412141633,"n/a")</f>
        <v>n/a</v>
      </c>
      <c r="H84" s="55" t="s">
        <v>713</v>
      </c>
      <c r="I84" s="56" t="str">
        <f aca="false">IF(ISNUMBER(D84*H84),D84*H84,"n/a")</f>
        <v>n/a</v>
      </c>
      <c r="J84" s="55" t="s">
        <v>744</v>
      </c>
      <c r="K84" s="57" t="n">
        <v>6.61</v>
      </c>
      <c r="L84" s="54" t="str">
        <f aca="false">IF(ISNUMBER(D84*K84),D84*K84,"n/a")</f>
        <v>n/a</v>
      </c>
    </row>
    <row r="85" customFormat="false" ht="15" hidden="false" customHeight="false" outlineLevel="0" collapsed="false">
      <c r="A85" s="50" t="str">
        <f aca="false">BOM!B120</f>
        <v>Head End</v>
      </c>
      <c r="B85" s="50" t="str">
        <f aca="false">BOM!C120</f>
        <v>ADXV-H-CHC-88-DL</v>
      </c>
      <c r="C85" s="50" t="str">
        <f aca="false">BOM!D120</f>
        <v>ADX V DAS Head End Channel Combiner Module for Downlink (8 Inputs + 8 Outputs)</v>
      </c>
      <c r="D85" s="51" t="str">
        <f aca="false">IF(BOM!E120=0,"#REF!",BOM!E120)</f>
        <v>#REF!</v>
      </c>
      <c r="E85" s="52" t="n">
        <v>1.06</v>
      </c>
      <c r="F85" s="53" t="str">
        <f aca="false">IF(ISNUMBER(D85*E85),D85*E85,"n/a")</f>
        <v>n/a</v>
      </c>
      <c r="G85" s="54" t="str">
        <f aca="false">IF(ISNUMBER(F85*3.412141633),F85*3.412141633,"n/a")</f>
        <v>n/a</v>
      </c>
      <c r="H85" s="55" t="s">
        <v>713</v>
      </c>
      <c r="I85" s="56" t="str">
        <f aca="false">IF(ISNUMBER(D85*H85),D85*H85,"n/a")</f>
        <v>n/a</v>
      </c>
      <c r="J85" s="55" t="s">
        <v>743</v>
      </c>
      <c r="K85" s="57" t="n">
        <v>4.4</v>
      </c>
      <c r="L85" s="54" t="str">
        <f aca="false">IF(ISNUMBER(D85*K85),D85*K85,"n/a")</f>
        <v>n/a</v>
      </c>
    </row>
    <row r="86" customFormat="false" ht="15" hidden="false" customHeight="false" outlineLevel="0" collapsed="false">
      <c r="A86" s="50" t="str">
        <f aca="false">BOM!B121</f>
        <v>Head End</v>
      </c>
      <c r="B86" s="50" t="str">
        <f aca="false">BOM!C121</f>
        <v>ADXV-H-CHC-88-UL</v>
      </c>
      <c r="C86" s="50" t="str">
        <f aca="false">BOM!D121</f>
        <v>ADX V DAS Head End Channel Combiner Module for Uplink (8 Inputs + 8 Outputs)</v>
      </c>
      <c r="D86" s="51" t="str">
        <f aca="false">IF(BOM!E121=0,"#REF!",BOM!E121)</f>
        <v>#REF!</v>
      </c>
      <c r="E86" s="52" t="n">
        <v>1.06</v>
      </c>
      <c r="F86" s="53" t="str">
        <f aca="false">IF(ISNUMBER(D86*E86),D86*E86,"n/a")</f>
        <v>n/a</v>
      </c>
      <c r="G86" s="54" t="str">
        <f aca="false">IF(ISNUMBER(F86*3.412141633),F86*3.412141633,"n/a")</f>
        <v>n/a</v>
      </c>
      <c r="H86" s="55" t="s">
        <v>713</v>
      </c>
      <c r="I86" s="56" t="str">
        <f aca="false">IF(ISNUMBER(D86*H86),D86*H86,"n/a")</f>
        <v>n/a</v>
      </c>
      <c r="J86" s="55" t="s">
        <v>743</v>
      </c>
      <c r="K86" s="57" t="n">
        <v>4.4</v>
      </c>
      <c r="L86" s="54" t="str">
        <f aca="false">IF(ISNUMBER(D86*K86),D86*K86,"n/a")</f>
        <v>n/a</v>
      </c>
    </row>
    <row r="87" customFormat="false" ht="15" hidden="false" customHeight="false" outlineLevel="0" collapsed="false">
      <c r="A87" s="50" t="str">
        <f aca="false">BOM!B122</f>
        <v>Head End</v>
      </c>
      <c r="B87" s="50" t="str">
        <f aca="false">BOM!C122</f>
        <v>ADXV-H-CHC-88-DL-X</v>
      </c>
      <c r="C87" s="50" t="str">
        <f aca="false">BOM!D122</f>
        <v>ADX V DAS Head End Channel Combiner Module for DL (8 Inputs + 8 Outputs) Supports C-Band</v>
      </c>
      <c r="D87" s="51" t="str">
        <f aca="false">IF(BOM!E122=0,"#REF!",BOM!E122)</f>
        <v>#REF!</v>
      </c>
      <c r="E87" s="52" t="n">
        <v>1.02</v>
      </c>
      <c r="F87" s="53" t="str">
        <f aca="false">IF(ISNUMBER(D87*E87),D87*E87,"n/a")</f>
        <v>n/a</v>
      </c>
      <c r="G87" s="54" t="str">
        <f aca="false">IF(ISNUMBER(F87*3.412141633),F87*3.412141633,"n/a")</f>
        <v>n/a</v>
      </c>
      <c r="H87" s="55" t="s">
        <v>713</v>
      </c>
      <c r="I87" s="56" t="str">
        <f aca="false">IF(ISNUMBER(D87*H87),D87*H87,"n/a")</f>
        <v>n/a</v>
      </c>
      <c r="J87" s="55" t="s">
        <v>743</v>
      </c>
      <c r="K87" s="57" t="n">
        <v>4.4</v>
      </c>
      <c r="L87" s="54" t="str">
        <f aca="false">IF(ISNUMBER(D87*K87),D87*K87,"n/a")</f>
        <v>n/a</v>
      </c>
    </row>
    <row r="88" customFormat="false" ht="15" hidden="false" customHeight="false" outlineLevel="0" collapsed="false">
      <c r="A88" s="50" t="str">
        <f aca="false">BOM!B123</f>
        <v>Head End</v>
      </c>
      <c r="B88" s="50" t="str">
        <f aca="false">BOM!C123</f>
        <v>ADXV-H-CHC-88-UL-X</v>
      </c>
      <c r="C88" s="50" t="str">
        <f aca="false">BOM!D123</f>
        <v>ADX V DAS Head End Channel Combiner Module for UL (8 Inputs + 8 Outputs) Supports C-Band</v>
      </c>
      <c r="D88" s="51" t="str">
        <f aca="false">IF(BOM!E123=0,"#REF!",BOM!E123)</f>
        <v>#REF!</v>
      </c>
      <c r="E88" s="52" t="n">
        <v>1.02</v>
      </c>
      <c r="F88" s="53" t="str">
        <f aca="false">IF(ISNUMBER(D88*E88),D88*E88,"n/a")</f>
        <v>n/a</v>
      </c>
      <c r="G88" s="54" t="str">
        <f aca="false">IF(ISNUMBER(F88*3.412141633),F88*3.412141633,"n/a")</f>
        <v>n/a</v>
      </c>
      <c r="H88" s="55" t="s">
        <v>713</v>
      </c>
      <c r="I88" s="56" t="str">
        <f aca="false">IF(ISNUMBER(D88*H88),D88*H88,"n/a")</f>
        <v>n/a</v>
      </c>
      <c r="J88" s="55" t="s">
        <v>743</v>
      </c>
      <c r="K88" s="57" t="n">
        <v>4.4</v>
      </c>
      <c r="L88" s="54" t="str">
        <f aca="false">IF(ISNUMBER(D88*K88),D88*K88,"n/a")</f>
        <v>n/a</v>
      </c>
    </row>
    <row r="89" customFormat="false" ht="15" hidden="false" customHeight="false" outlineLevel="0" collapsed="false">
      <c r="A89" s="50" t="str">
        <f aca="false">BOM!B124</f>
        <v>Head End</v>
      </c>
      <c r="B89" s="50" t="str">
        <f aca="false">BOM!C124</f>
        <v>ADXV-H-CHC-168-DL</v>
      </c>
      <c r="C89" s="50" t="str">
        <f aca="false">BOM!D124</f>
        <v>ADX V DAS Head End Channel Combiner Module for Downlink (16 Inputs + 8 Outputs)</v>
      </c>
      <c r="D89" s="51" t="str">
        <f aca="false">IF(BOM!E124=0,"#REF!",BOM!E124)</f>
        <v>#REF!</v>
      </c>
      <c r="E89" s="52" t="n">
        <v>3.29</v>
      </c>
      <c r="F89" s="53" t="str">
        <f aca="false">IF(ISNUMBER(D89*E89),D89*E89,"n/a")</f>
        <v>n/a</v>
      </c>
      <c r="G89" s="54" t="str">
        <f aca="false">IF(ISNUMBER(F89*3.412141633),F89*3.412141633,"n/a")</f>
        <v>n/a</v>
      </c>
      <c r="H89" s="55" t="s">
        <v>713</v>
      </c>
      <c r="I89" s="56" t="str">
        <f aca="false">IF(ISNUMBER(D89*H89),D89*H89,"n/a")</f>
        <v>n/a</v>
      </c>
      <c r="J89" s="55" t="s">
        <v>744</v>
      </c>
      <c r="K89" s="57" t="n">
        <v>7.71</v>
      </c>
      <c r="L89" s="54" t="str">
        <f aca="false">IF(ISNUMBER(D89*K89),D89*K89,"n/a")</f>
        <v>n/a</v>
      </c>
    </row>
    <row r="90" customFormat="false" ht="15" hidden="false" customHeight="false" outlineLevel="0" collapsed="false">
      <c r="A90" s="50" t="str">
        <f aca="false">BOM!B125</f>
        <v>Head End</v>
      </c>
      <c r="B90" s="50" t="str">
        <f aca="false">BOM!C125</f>
        <v>ADXV-H-CHC-168-UL</v>
      </c>
      <c r="C90" s="50" t="str">
        <f aca="false">BOM!D125</f>
        <v>ADX V DAS Head End Channel Combiner Module for Uplink (16 Inputs + 8 Outputs)</v>
      </c>
      <c r="D90" s="51" t="str">
        <f aca="false">IF(BOM!E125=0,"#REF!",BOM!E125)</f>
        <v>#REF!</v>
      </c>
      <c r="E90" s="52" t="n">
        <v>3.29</v>
      </c>
      <c r="F90" s="53" t="str">
        <f aca="false">IF(ISNUMBER(D90*E90),D90*E90,"n/a")</f>
        <v>n/a</v>
      </c>
      <c r="G90" s="54" t="str">
        <f aca="false">IF(ISNUMBER(F90*3.412141633),F90*3.412141633,"n/a")</f>
        <v>n/a</v>
      </c>
      <c r="H90" s="55" t="s">
        <v>713</v>
      </c>
      <c r="I90" s="56" t="str">
        <f aca="false">IF(ISNUMBER(D90*H90),D90*H90,"n/a")</f>
        <v>n/a</v>
      </c>
      <c r="J90" s="55" t="s">
        <v>744</v>
      </c>
      <c r="K90" s="57" t="n">
        <v>7.71</v>
      </c>
      <c r="L90" s="54" t="str">
        <f aca="false">IF(ISNUMBER(D90*K90),D90*K90,"n/a")</f>
        <v>n/a</v>
      </c>
    </row>
    <row r="91" customFormat="false" ht="15" hidden="false" customHeight="false" outlineLevel="0" collapsed="false">
      <c r="A91" s="50" t="str">
        <f aca="false">BOM!B126</f>
        <v>Head End</v>
      </c>
      <c r="B91" s="50" t="str">
        <f aca="false">BOM!C126</f>
        <v>ADXV-H-CHC-168-DL-X</v>
      </c>
      <c r="C91" s="50" t="str">
        <f aca="false">BOM!D126</f>
        <v>ADX V DAS Head End Channel Combiner Module for DL (16 Inputs + 8 Outputs) Supports C-Band</v>
      </c>
      <c r="D91" s="51" t="str">
        <f aca="false">IF(BOM!E126=0,"#REF!",BOM!E126)</f>
        <v>#REF!</v>
      </c>
      <c r="E91" s="52" t="n">
        <v>3.29</v>
      </c>
      <c r="F91" s="53" t="str">
        <f aca="false">IF(ISNUMBER(D91*E91),D91*E91,"n/a")</f>
        <v>n/a</v>
      </c>
      <c r="G91" s="54" t="str">
        <f aca="false">IF(ISNUMBER(F91*3.412141633),F91*3.412141633,"n/a")</f>
        <v>n/a</v>
      </c>
      <c r="H91" s="55" t="s">
        <v>713</v>
      </c>
      <c r="I91" s="56" t="str">
        <f aca="false">IF(ISNUMBER(D91*H91),D91*H91,"n/a")</f>
        <v>n/a</v>
      </c>
      <c r="J91" s="55" t="s">
        <v>744</v>
      </c>
      <c r="K91" s="57" t="n">
        <v>7.71</v>
      </c>
      <c r="L91" s="54" t="str">
        <f aca="false">IF(ISNUMBER(D91*K91),D91*K91,"n/a")</f>
        <v>n/a</v>
      </c>
    </row>
    <row r="92" customFormat="false" ht="15" hidden="false" customHeight="false" outlineLevel="0" collapsed="false">
      <c r="A92" s="50" t="str">
        <f aca="false">BOM!B127</f>
        <v>Head End</v>
      </c>
      <c r="B92" s="50" t="str">
        <f aca="false">BOM!C127</f>
        <v>ADXV-H-CHC-168-UL-X</v>
      </c>
      <c r="C92" s="50" t="str">
        <f aca="false">BOM!D127</f>
        <v>ADX V DAS Head End Channel Combiner Module for UL (16 Inputs + 8 Outputs) Supports C-Band</v>
      </c>
      <c r="D92" s="51" t="str">
        <f aca="false">IF(BOM!E127=0,"#REF!",BOM!E127)</f>
        <v>#REF!</v>
      </c>
      <c r="E92" s="52" t="n">
        <v>3.29</v>
      </c>
      <c r="F92" s="53" t="str">
        <f aca="false">IF(ISNUMBER(D92*E92),D92*E92,"n/a")</f>
        <v>n/a</v>
      </c>
      <c r="G92" s="54" t="str">
        <f aca="false">IF(ISNUMBER(F92*3.412141633),F92*3.412141633,"n/a")</f>
        <v>n/a</v>
      </c>
      <c r="H92" s="55" t="s">
        <v>713</v>
      </c>
      <c r="I92" s="56" t="str">
        <f aca="false">IF(ISNUMBER(D92*H92),D92*H92,"n/a")</f>
        <v>n/a</v>
      </c>
      <c r="J92" s="55" t="s">
        <v>744</v>
      </c>
      <c r="K92" s="57" t="n">
        <v>7.71</v>
      </c>
      <c r="L92" s="54" t="str">
        <f aca="false">IF(ISNUMBER(D92*K92),D92*K92,"n/a")</f>
        <v>n/a</v>
      </c>
    </row>
    <row r="93" customFormat="false" ht="15" hidden="false" customHeight="false" outlineLevel="0" collapsed="false">
      <c r="A93" s="50" t="str">
        <f aca="false">BOM!B184</f>
        <v>Head End</v>
      </c>
      <c r="B93" s="50" t="str">
        <f aca="false">BOM!C184</f>
        <v>ADXV-H-AAI</v>
      </c>
      <c r="C93" s="50" t="str">
        <f aca="false">BOM!D184</f>
        <v>ADX V DAS Head End Auxiliary Alarm Interface Module (supports 1 HE / 4 RU / 6 Inputs)</v>
      </c>
      <c r="D93" s="51" t="str">
        <f aca="false">IF(BOM!E184=0,"#REF!",BOM!E184)</f>
        <v>#REF!</v>
      </c>
      <c r="E93" s="52" t="n">
        <v>16.79</v>
      </c>
      <c r="F93" s="53" t="str">
        <f aca="false">IF(ISNUMBER(D93*E93),D93*E93,"n/a")</f>
        <v>n/a</v>
      </c>
      <c r="G93" s="54" t="str">
        <f aca="false">IF(ISNUMBER(F93*3.412141633),F93*3.412141633,"n/a")</f>
        <v>n/a</v>
      </c>
      <c r="H93" s="55" t="s">
        <v>713</v>
      </c>
      <c r="I93" s="56" t="str">
        <f aca="false">IF(ISNUMBER(D93*H93),D93*H93,"n/a")</f>
        <v>n/a</v>
      </c>
      <c r="J93" s="55" t="s">
        <v>743</v>
      </c>
      <c r="K93" s="57" t="n">
        <v>2.95</v>
      </c>
      <c r="L93" s="54" t="str">
        <f aca="false">IF(ISNUMBER(D93*K93),D93*K93,"n/a")</f>
        <v>n/a</v>
      </c>
    </row>
    <row r="94" customFormat="false" ht="15" hidden="false" customHeight="false" outlineLevel="0" collapsed="false">
      <c r="A94" s="58" t="s">
        <v>745</v>
      </c>
      <c r="B94" s="59"/>
      <c r="C94" s="58"/>
      <c r="D94" s="60" t="str">
        <f aca="false">IF(F94=0,"#REF!"," ")</f>
        <v>#REF!</v>
      </c>
      <c r="E94" s="61"/>
      <c r="F94" s="61" t="n">
        <f aca="false">SUM(F63:F93)</f>
        <v>0</v>
      </c>
      <c r="G94" s="62" t="n">
        <f aca="false">SUM(G63:G93)</f>
        <v>0</v>
      </c>
      <c r="H94" s="63"/>
      <c r="I94" s="64" t="str">
        <f aca="false">IF(SUM(I63:I93)=0, "n/a",SUM(I63:I93))</f>
        <v>n/a</v>
      </c>
      <c r="J94" s="64"/>
      <c r="K94" s="65"/>
      <c r="L94" s="66" t="n">
        <f aca="false">SUM(L63:L93)</f>
        <v>0</v>
      </c>
    </row>
    <row r="95" customFormat="false" ht="15" hidden="false" customHeight="false" outlineLevel="0" collapsed="false">
      <c r="A95" s="67"/>
      <c r="B95" s="68"/>
      <c r="C95" s="67"/>
      <c r="D95" s="69" t="str">
        <f aca="false">IF(F94=0,"#REF!"," ")</f>
        <v>#REF!</v>
      </c>
      <c r="E95" s="70"/>
      <c r="F95" s="70"/>
      <c r="G95" s="71"/>
      <c r="H95" s="72"/>
      <c r="I95" s="73"/>
      <c r="J95" s="73"/>
      <c r="K95" s="74"/>
      <c r="L95" s="74"/>
    </row>
    <row r="96" customFormat="false" ht="15.75" hidden="false" customHeight="false" outlineLevel="0" collapsed="false">
      <c r="A96" s="44" t="s">
        <v>746</v>
      </c>
      <c r="B96" s="44"/>
      <c r="C96" s="44"/>
      <c r="D96" s="45" t="str">
        <f aca="false">IF(F123=0,"#REF!"," ")</f>
        <v>#REF!</v>
      </c>
      <c r="E96" s="46"/>
      <c r="F96" s="47"/>
      <c r="G96" s="48"/>
      <c r="H96" s="49"/>
      <c r="I96" s="49"/>
      <c r="J96" s="49"/>
      <c r="K96" s="48"/>
      <c r="L96" s="48"/>
    </row>
    <row r="97" customFormat="false" ht="15" hidden="false" customHeight="false" outlineLevel="0" collapsed="false">
      <c r="A97" s="50" t="str">
        <f aca="false">BOM!B128</f>
        <v>Remote Module</v>
      </c>
      <c r="B97" s="50" t="str">
        <f aca="false">BOM!C128</f>
        <v>ADXV-R-CHA</v>
      </c>
      <c r="C97" s="50" t="str">
        <f aca="false">BOM!D128</f>
        <v>ADX V DAS Remote Unit Chassis (supports 7 RU Modules) (rack or wall mountable)</v>
      </c>
      <c r="D97" s="51" t="str">
        <f aca="false">IF(BOM!E128=0,"#REF!",IF(ISNUMBER(BOM!E128),1,"#REF!"))</f>
        <v>#REF!</v>
      </c>
      <c r="E97" s="52" t="s">
        <v>713</v>
      </c>
      <c r="F97" s="53" t="str">
        <f aca="false">IF(ISNUMBER(D97*E97),D97*E97,"n/a")</f>
        <v>n/a</v>
      </c>
      <c r="G97" s="54" t="str">
        <f aca="false">IF(ISNUMBER(F97*3.412141633),F97*3.412141633,"n/a")</f>
        <v>n/a</v>
      </c>
      <c r="H97" s="55" t="n">
        <v>4</v>
      </c>
      <c r="I97" s="56" t="str">
        <f aca="false">IF(ISNUMBER(D97*H97),D97*H97,"n/a")</f>
        <v>n/a</v>
      </c>
      <c r="J97" s="55" t="s">
        <v>747</v>
      </c>
      <c r="K97" s="57" t="n">
        <v>15.43</v>
      </c>
      <c r="L97" s="54" t="str">
        <f aca="false">IF(ISNUMBER(D97*K97),D97*K97,"n/a")</f>
        <v>n/a</v>
      </c>
    </row>
    <row r="98" customFormat="false" ht="15" hidden="false" customHeight="false" outlineLevel="0" collapsed="false">
      <c r="A98" s="50" t="str">
        <f aca="false">BOM!B129</f>
        <v>Remote Module</v>
      </c>
      <c r="B98" s="50" t="str">
        <f aca="false">BOM!C129</f>
        <v>ADXV-R-CHA-SG</v>
      </c>
      <c r="C98" s="50" t="str">
        <f aca="false">BOM!D129</f>
        <v>ADX V DAS Remote Unit Chassis Safety Guard (Custom)</v>
      </c>
      <c r="D98" s="51" t="str">
        <f aca="false">IF(BOM!E129=0,"#REF!",IF(ISNUMBER(BOM!E129),1,"#REF!"))</f>
        <v>#REF!</v>
      </c>
      <c r="E98" s="52" t="s">
        <v>713</v>
      </c>
      <c r="F98" s="53" t="str">
        <f aca="false">IF(ISNUMBER(D98*E98),D98*E98,"n/a")</f>
        <v>n/a</v>
      </c>
      <c r="G98" s="54" t="str">
        <f aca="false">IF(ISNUMBER(F98*3.412141633),F98*3.412141633,"n/a")</f>
        <v>n/a</v>
      </c>
      <c r="H98" s="55" t="s">
        <v>713</v>
      </c>
      <c r="I98" s="56" t="str">
        <f aca="false">IF(ISNUMBER(D98*H98),D98*H98,"n/a")</f>
        <v>n/a</v>
      </c>
      <c r="J98" s="55" t="s">
        <v>748</v>
      </c>
      <c r="K98" s="57" t="n">
        <v>2.2</v>
      </c>
      <c r="L98" s="54" t="str">
        <f aca="false">IF(ISNUMBER(D98*K98),D98*K98,"n/a")</f>
        <v>n/a</v>
      </c>
    </row>
    <row r="99" customFormat="false" ht="15" hidden="false" customHeight="false" outlineLevel="0" collapsed="false">
      <c r="A99" s="50" t="str">
        <f aca="false">BOM!B130</f>
        <v>Remote Module</v>
      </c>
      <c r="B99" s="50" t="str">
        <f aca="false">BOM!C130</f>
        <v>ADXV-R-CHA-SGS1</v>
      </c>
      <c r="C99" s="50" t="str">
        <f aca="false">BOM!D130</f>
        <v>ADX V DAS Remote Unit Chassis Safety Guard (Custom)</v>
      </c>
      <c r="D99" s="51" t="str">
        <f aca="false">IF(BOM!E130=0,"#REF!",IF(ISNUMBER(BOM!E130),1,"#REF!"))</f>
        <v>#REF!</v>
      </c>
      <c r="E99" s="52" t="s">
        <v>713</v>
      </c>
      <c r="F99" s="53" t="str">
        <f aca="false">IF(ISNUMBER(D99*E99),D99*E99,"n/a")</f>
        <v>n/a</v>
      </c>
      <c r="G99" s="54" t="str">
        <f aca="false">IF(ISNUMBER(F99*3.412141633),F99*3.412141633,"n/a")</f>
        <v>n/a</v>
      </c>
      <c r="H99" s="55" t="s">
        <v>713</v>
      </c>
      <c r="I99" s="56" t="str">
        <f aca="false">IF(ISNUMBER(D99*H99),D99*H99,"n/a")</f>
        <v>n/a</v>
      </c>
      <c r="J99" s="55" t="s">
        <v>748</v>
      </c>
      <c r="K99" s="57" t="n">
        <v>2.2</v>
      </c>
      <c r="L99" s="54" t="str">
        <f aca="false">IF(ISNUMBER(D99*K99),D99*K99,"n/a")</f>
        <v>n/a</v>
      </c>
    </row>
    <row r="100" customFormat="false" ht="15" hidden="false" customHeight="false" outlineLevel="0" collapsed="false">
      <c r="A100" s="50" t="str">
        <f aca="false">BOM!B131</f>
        <v>Remote Module</v>
      </c>
      <c r="B100" s="50" t="str">
        <f aca="false">BOM!C131</f>
        <v>ADXV-R-CHA-3</v>
      </c>
      <c r="C100" s="50" t="str">
        <f aca="false">BOM!D131</f>
        <v>ADX V DAS Remote Unit Chassis (supports 3 RU Modules) (rack or wall mountable)</v>
      </c>
      <c r="D100" s="51" t="str">
        <f aca="false">IF(BOM!E131=0,"#REF!",IF(ISNUMBER(BOM!E131),1,"#REF!"))</f>
        <v>#REF!</v>
      </c>
      <c r="E100" s="52" t="s">
        <v>713</v>
      </c>
      <c r="F100" s="53" t="str">
        <f aca="false">IF(ISNUMBER(D100*E100),D100*E100,"n/a")</f>
        <v>n/a</v>
      </c>
      <c r="G100" s="54" t="str">
        <f aca="false">IF(ISNUMBER(F100*3.412141633),F100*3.412141633,"n/a")</f>
        <v>n/a</v>
      </c>
      <c r="H100" s="55" t="s">
        <v>713</v>
      </c>
      <c r="I100" s="56" t="str">
        <f aca="false">IF(ISNUMBER(D100*H100),D100*H100,"n/a")</f>
        <v>n/a</v>
      </c>
      <c r="J100" s="55" t="s">
        <v>749</v>
      </c>
      <c r="K100" s="57" t="n">
        <v>7.5</v>
      </c>
      <c r="L100" s="54" t="str">
        <f aca="false">IF(ISNUMBER(D100*K100),D100*K100,"n/a")</f>
        <v>n/a</v>
      </c>
    </row>
    <row r="101" customFormat="false" ht="15" hidden="false" customHeight="false" outlineLevel="0" collapsed="false">
      <c r="A101" s="50" t="str">
        <f aca="false">BOM!B132</f>
        <v>Remote Module</v>
      </c>
      <c r="B101" s="50" t="str">
        <f aca="false">BOM!C132</f>
        <v>ADXV-R-RACK</v>
      </c>
      <c r="C101" s="50" t="str">
        <f aca="false">BOM!D132</f>
        <v>ADX V DAS Mid Power Remote Unit Expansion Rack</v>
      </c>
      <c r="D101" s="51" t="str">
        <f aca="false">IF(BOM!E132=0,"#REF!",IF(ISNUMBER(BOM!E132),1,"#REF!"))</f>
        <v>#REF!</v>
      </c>
      <c r="E101" s="52" t="s">
        <v>713</v>
      </c>
      <c r="F101" s="53" t="str">
        <f aca="false">IF(ISNUMBER(D101*E101),D101*E101,"n/a")</f>
        <v>n/a</v>
      </c>
      <c r="G101" s="54" t="str">
        <f aca="false">IF(ISNUMBER(F101*3.412141633),F101*3.412141633,"n/a")</f>
        <v>n/a</v>
      </c>
      <c r="H101" s="55" t="n">
        <v>1.5</v>
      </c>
      <c r="I101" s="56" t="str">
        <f aca="false">IF(ISNUMBER(D101*H101),D101*H101,"n/a")</f>
        <v>n/a</v>
      </c>
      <c r="J101" s="55" t="s">
        <v>750</v>
      </c>
      <c r="K101" s="57" t="n">
        <v>7.4</v>
      </c>
      <c r="L101" s="54" t="str">
        <f aca="false">IF(ISNUMBER(D101*K101),D101*K101,"n/a")</f>
        <v>n/a</v>
      </c>
    </row>
    <row r="102" customFormat="false" ht="15" hidden="false" customHeight="false" outlineLevel="0" collapsed="false">
      <c r="A102" s="50" t="str">
        <f aca="false">BOM!B133</f>
        <v>Remote Module</v>
      </c>
      <c r="B102" s="50" t="str">
        <f aca="false">BOM!C133</f>
        <v>ADXV-R-PSU-AC</v>
      </c>
      <c r="C102" s="50" t="str">
        <f aca="false">BOM!D133</f>
        <v>ADX V DAS Remote Unit AC Power Supply Unit Module</v>
      </c>
      <c r="D102" s="51" t="str">
        <f aca="false">IF(BOM!E133=0,"#REF!",IF(ISNUMBER(BOM!E133),1,"#REF!"))</f>
        <v>#REF!</v>
      </c>
      <c r="E102" s="52" t="n">
        <v>4.7</v>
      </c>
      <c r="F102" s="53" t="str">
        <f aca="false">IF(ISNUMBER(D102*E102),D102*E102,"n/a")</f>
        <v>n/a</v>
      </c>
      <c r="G102" s="54" t="str">
        <f aca="false">IF(ISNUMBER(F102*3.412141633),F102*3.412141633,"n/a")</f>
        <v>n/a</v>
      </c>
      <c r="H102" s="52" t="s">
        <v>713</v>
      </c>
      <c r="I102" s="56" t="str">
        <f aca="false">IF(ISNUMBER(D102*H102),D102*H102,"n/a")</f>
        <v>n/a</v>
      </c>
      <c r="J102" s="55" t="s">
        <v>751</v>
      </c>
      <c r="K102" s="57" t="n">
        <v>8.81</v>
      </c>
      <c r="L102" s="54" t="str">
        <f aca="false">IF(ISNUMBER(D102*K102),D102*K102,"n/a")</f>
        <v>n/a</v>
      </c>
    </row>
    <row r="103" customFormat="false" ht="15" hidden="false" customHeight="false" outlineLevel="0" collapsed="false">
      <c r="A103" s="50" t="str">
        <f aca="false">BOM!B134</f>
        <v>Remote Module</v>
      </c>
      <c r="B103" s="50" t="str">
        <f aca="false">BOM!C134</f>
        <v>ADXV-R-PSU-DC</v>
      </c>
      <c r="C103" s="50" t="str">
        <f aca="false">BOM!D134</f>
        <v>ADX V DAS Remote Unit DC Power Supply Unit Module</v>
      </c>
      <c r="D103" s="51" t="str">
        <f aca="false">IF(BOM!E134=0,"#REF!",IF(ISNUMBER(BOM!E134),1,"#REF!"))</f>
        <v>#REF!</v>
      </c>
      <c r="E103" s="52" t="n">
        <v>2.88</v>
      </c>
      <c r="F103" s="53" t="str">
        <f aca="false">IF(ISNUMBER(D103*E103),D103*E103,"n/a")</f>
        <v>n/a</v>
      </c>
      <c r="G103" s="54" t="str">
        <f aca="false">IF(ISNUMBER(F103*3.412141633),F103*3.412141633,"n/a")</f>
        <v>n/a</v>
      </c>
      <c r="H103" s="52" t="s">
        <v>713</v>
      </c>
      <c r="I103" s="56" t="str">
        <f aca="false">IF(ISNUMBER(D103*H103),D103*H103,"n/a")</f>
        <v>n/a</v>
      </c>
      <c r="J103" s="55" t="s">
        <v>751</v>
      </c>
      <c r="K103" s="57" t="n">
        <v>8.81</v>
      </c>
      <c r="L103" s="54" t="str">
        <f aca="false">IF(ISNUMBER(D103*K103),D103*K103,"n/a")</f>
        <v>n/a</v>
      </c>
    </row>
    <row r="104" customFormat="false" ht="15" hidden="false" customHeight="false" outlineLevel="0" collapsed="false">
      <c r="A104" s="50" t="str">
        <f aca="false">BOM!B136</f>
        <v>Remote Module</v>
      </c>
      <c r="B104" s="50" t="str">
        <f aca="false">BOM!C136</f>
        <v>ADXV-R-ORU</v>
      </c>
      <c r="C104" s="50" t="str">
        <f aca="false">BOM!D136</f>
        <v>ADX V DAS Remote Unit Optical Remote Unit Module</v>
      </c>
      <c r="D104" s="51" t="str">
        <f aca="false">IF(BOM!E136=0,"#REF!",IF(ISNUMBER(BOM!E136),1,"#REF!"))</f>
        <v>#REF!</v>
      </c>
      <c r="E104" s="52" t="n">
        <v>11.27</v>
      </c>
      <c r="F104" s="53" t="str">
        <f aca="false">IF(ISNUMBER(D104*E104),D104*E104,"n/a")</f>
        <v>n/a</v>
      </c>
      <c r="G104" s="54" t="str">
        <f aca="false">IF(ISNUMBER(F104*3.412141633),F104*3.412141633,"n/a")</f>
        <v>n/a</v>
      </c>
      <c r="H104" s="52" t="s">
        <v>713</v>
      </c>
      <c r="I104" s="56" t="str">
        <f aca="false">IF(ISNUMBER(D104*H104),D104*H104,"n/a")</f>
        <v>n/a</v>
      </c>
      <c r="J104" s="55" t="s">
        <v>751</v>
      </c>
      <c r="K104" s="57" t="n">
        <v>8.81</v>
      </c>
      <c r="L104" s="54" t="str">
        <f aca="false">IF(ISNUMBER(D104*K104),D104*K104,"n/a")</f>
        <v>n/a</v>
      </c>
    </row>
    <row r="105" customFormat="false" ht="15" hidden="false" customHeight="false" outlineLevel="0" collapsed="false">
      <c r="A105" s="50" t="str">
        <f aca="false">BOM!B137</f>
        <v>Remote Module</v>
      </c>
      <c r="B105" s="50" t="str">
        <f aca="false">BOM!C137</f>
        <v>ADXV-R-ORU-X</v>
      </c>
      <c r="C105" s="50" t="str">
        <f aca="false">BOM!D137</f>
        <v>ADX V DAS Remote Unit Optical Remote Unit Module (Supports C-Band)</v>
      </c>
      <c r="D105" s="51" t="str">
        <f aca="false">IF(BOM!E137=0,"#REF!",IF(ISNUMBER(BOM!E137),1,"#REF!"))</f>
        <v>#REF!</v>
      </c>
      <c r="E105" s="52" t="n">
        <v>12.06</v>
      </c>
      <c r="F105" s="53" t="str">
        <f aca="false">IF(ISNUMBER(D105*E105),D105*E105,"n/a")</f>
        <v>n/a</v>
      </c>
      <c r="G105" s="54" t="str">
        <f aca="false">IF(ISNUMBER(F105*3.412141633),F105*3.412141633,"n/a")</f>
        <v>n/a</v>
      </c>
      <c r="H105" s="55" t="s">
        <v>713</v>
      </c>
      <c r="I105" s="56" t="str">
        <f aca="false">IF(ISNUMBER(D105*H105),D105*H105,"n/a")</f>
        <v>n/a</v>
      </c>
      <c r="J105" s="55" t="s">
        <v>751</v>
      </c>
      <c r="K105" s="57" t="n">
        <v>8.81</v>
      </c>
      <c r="L105" s="54" t="str">
        <f aca="false">IF(ISNUMBER(D105*K105),D105*K105,"n/a")</f>
        <v>n/a</v>
      </c>
    </row>
    <row r="106" customFormat="false" ht="15" hidden="false" customHeight="false" outlineLevel="0" collapsed="false">
      <c r="A106" s="50" t="str">
        <f aca="false">BOM!B138</f>
        <v>Remote Module</v>
      </c>
      <c r="B106" s="50" t="str">
        <f aca="false">BOM!C138</f>
        <v>ADXV-R-336</v>
      </c>
      <c r="C106" s="50" t="str">
        <f aca="false">BOM!D138</f>
        <v>ADX V DAS Remote Unit 600 MHz 33dBm Amplifier Module</v>
      </c>
      <c r="D106" s="51" t="str">
        <f aca="false">IF(BOM!E138=0,"#REF!",IF(ISNUMBER(BOM!E138),1,"#REF!"))</f>
        <v>#REF!</v>
      </c>
      <c r="E106" s="52" t="n">
        <v>49.61</v>
      </c>
      <c r="F106" s="53" t="str">
        <f aca="false">IF(ISNUMBER(D106*E106),D106*E106,"n/a")</f>
        <v>n/a</v>
      </c>
      <c r="G106" s="54" t="str">
        <f aca="false">IF(ISNUMBER(F106*3.412141633),F106*3.412141633,"n/a")</f>
        <v>n/a</v>
      </c>
      <c r="H106" s="52" t="s">
        <v>713</v>
      </c>
      <c r="I106" s="56" t="str">
        <f aca="false">IF(ISNUMBER(D106*H106),D106*H106,"n/a")</f>
        <v>n/a</v>
      </c>
      <c r="J106" s="55" t="s">
        <v>751</v>
      </c>
      <c r="K106" s="57" t="n">
        <v>9.92</v>
      </c>
      <c r="L106" s="54" t="str">
        <f aca="false">IF(ISNUMBER(D106*K106),D106*K106,"n/a")</f>
        <v>n/a</v>
      </c>
    </row>
    <row r="107" customFormat="false" ht="15" hidden="false" customHeight="false" outlineLevel="0" collapsed="false">
      <c r="A107" s="50" t="str">
        <f aca="false">BOM!B139</f>
        <v>Remote Module</v>
      </c>
      <c r="B107" s="50" t="str">
        <f aca="false">BOM!C139</f>
        <v>ADXV-R-337FN</v>
      </c>
      <c r="C107" s="50" t="str">
        <f aca="false">BOM!D139</f>
        <v>ADX V DAS Remote Unit 700MHz Lower A/B/C + Upper C + Band 14 33dBm Amplifier Module</v>
      </c>
      <c r="D107" s="51" t="str">
        <f aca="false">IF(BOM!E139=0,"#REF!",IF(ISNUMBER(BOM!E139),1,"#REF!"))</f>
        <v>#REF!</v>
      </c>
      <c r="E107" s="52" t="n">
        <v>39.76</v>
      </c>
      <c r="F107" s="53" t="str">
        <f aca="false">IF(ISNUMBER(D107*E107),D107*E107,"n/a")</f>
        <v>n/a</v>
      </c>
      <c r="G107" s="54" t="str">
        <f aca="false">IF(ISNUMBER(F107*3.412141633),F107*3.412141633,"n/a")</f>
        <v>n/a</v>
      </c>
      <c r="H107" s="52" t="s">
        <v>713</v>
      </c>
      <c r="I107" s="56" t="str">
        <f aca="false">IF(ISNUMBER(D107*H107),D107*H107,"n/a")</f>
        <v>n/a</v>
      </c>
      <c r="J107" s="55" t="s">
        <v>752</v>
      </c>
      <c r="K107" s="57" t="n">
        <v>11.7</v>
      </c>
      <c r="L107" s="54" t="str">
        <f aca="false">IF(ISNUMBER(D107*K107),D107*K107,"n/a")</f>
        <v>n/a</v>
      </c>
    </row>
    <row r="108" customFormat="false" ht="15" hidden="false" customHeight="false" outlineLevel="0" collapsed="false">
      <c r="A108" s="50" t="str">
        <f aca="false">BOM!B140</f>
        <v>Remote Module</v>
      </c>
      <c r="B108" s="50" t="str">
        <f aca="false">BOM!C140</f>
        <v>ADXV-R-337APT</v>
      </c>
      <c r="C108" s="50" t="str">
        <f aca="false">BOM!D140</f>
        <v>ADX V DAS Remote Unit 700MHz APT 33dBm Amplifier Module</v>
      </c>
      <c r="D108" s="51" t="str">
        <f aca="false">IF(BOM!E140=0,"#REF!",IF(ISNUMBER(BOM!E140),1,"#REF!"))</f>
        <v>#REF!</v>
      </c>
      <c r="E108" s="52" t="n">
        <v>43.38</v>
      </c>
      <c r="F108" s="53" t="str">
        <f aca="false">IF(ISNUMBER(D108*E108),D108*E108,"n/a")</f>
        <v>n/a</v>
      </c>
      <c r="G108" s="54" t="str">
        <f aca="false">IF(ISNUMBER(F108*3.412141633),F108*3.412141633,"n/a")</f>
        <v>n/a</v>
      </c>
      <c r="H108" s="52" t="s">
        <v>713</v>
      </c>
      <c r="I108" s="56" t="str">
        <f aca="false">IF(ISNUMBER(D108*H108),D108*H108,"n/a")</f>
        <v>n/a</v>
      </c>
      <c r="J108" s="55" t="s">
        <v>751</v>
      </c>
      <c r="K108" s="57" t="n">
        <v>8.62</v>
      </c>
      <c r="L108" s="54" t="str">
        <f aca="false">IF(ISNUMBER(D108*K108),D108*K108,"n/a")</f>
        <v>n/a</v>
      </c>
    </row>
    <row r="109" customFormat="false" ht="15" hidden="false" customHeight="false" outlineLevel="0" collapsed="false">
      <c r="A109" s="50" t="str">
        <f aca="false">BOM!B141</f>
        <v>Remote Module</v>
      </c>
      <c r="B109" s="50" t="str">
        <f aca="false">BOM!C141</f>
        <v>ADXV-R-337F</v>
      </c>
      <c r="C109" s="50" t="str">
        <f aca="false">BOM!D141</f>
        <v>ADX V DAS Remote Unit 700MHz Lower A/B/C + Upper C 33dBm Amplifier Module</v>
      </c>
      <c r="D109" s="51" t="str">
        <f aca="false">IF(BOM!E141=0,"#REF!",IF(ISNUMBER(BOM!E141),1,"#REF!"))</f>
        <v>#REF!</v>
      </c>
      <c r="E109" s="52" t="n">
        <v>46.27</v>
      </c>
      <c r="F109" s="53" t="str">
        <f aca="false">IF(ISNUMBER(D109*E109),D109*E109,"n/a")</f>
        <v>n/a</v>
      </c>
      <c r="G109" s="54" t="str">
        <f aca="false">IF(ISNUMBER(F109*3.412141633),F109*3.412141633,"n/a")</f>
        <v>n/a</v>
      </c>
      <c r="H109" s="52" t="s">
        <v>713</v>
      </c>
      <c r="I109" s="56" t="str">
        <f aca="false">IF(ISNUMBER(D109*H109),D109*H109,"n/a")</f>
        <v>n/a</v>
      </c>
      <c r="J109" s="55" t="s">
        <v>751</v>
      </c>
      <c r="K109" s="57" t="n">
        <v>9.92</v>
      </c>
      <c r="L109" s="54" t="str">
        <f aca="false">IF(ISNUMBER(D109*K109),D109*K109,"n/a")</f>
        <v>n/a</v>
      </c>
    </row>
    <row r="110" customFormat="false" ht="15" hidden="false" customHeight="false" outlineLevel="0" collapsed="false">
      <c r="A110" s="50" t="str">
        <f aca="false">BOM!B142</f>
        <v>Remote Module</v>
      </c>
      <c r="B110" s="50" t="str">
        <f aca="false">BOM!C142</f>
        <v>ADXV-R-33S8</v>
      </c>
      <c r="C110" s="50" t="str">
        <f aca="false">BOM!D142</f>
        <v>ADX V DAS Remote Unit SMR800MHz  Cellular 33dBm Amplifier Module</v>
      </c>
      <c r="D110" s="51" t="str">
        <f aca="false">IF(BOM!E142=0,"#REF!",IF(ISNUMBER(BOM!E142),1,"#REF!"))</f>
        <v>#REF!</v>
      </c>
      <c r="E110" s="52" t="n">
        <v>41.51</v>
      </c>
      <c r="F110" s="53" t="str">
        <f aca="false">IF(ISNUMBER(D110*E110),D110*E110,"n/a")</f>
        <v>n/a</v>
      </c>
      <c r="G110" s="54" t="str">
        <f aca="false">IF(ISNUMBER(F110*3.412141633),F110*3.412141633,"n/a")</f>
        <v>n/a</v>
      </c>
      <c r="H110" s="52" t="s">
        <v>713</v>
      </c>
      <c r="I110" s="56" t="str">
        <f aca="false">IF(ISNUMBER(D110*H110),D110*H110,"n/a")</f>
        <v>n/a</v>
      </c>
      <c r="J110" s="55" t="s">
        <v>751</v>
      </c>
      <c r="K110" s="57" t="n">
        <v>9.92</v>
      </c>
      <c r="L110" s="54" t="str">
        <f aca="false">IF(ISNUMBER(D110*K110),D110*K110,"n/a")</f>
        <v>n/a</v>
      </c>
    </row>
    <row r="111" customFormat="false" ht="15" hidden="false" customHeight="false" outlineLevel="0" collapsed="false">
      <c r="A111" s="50" t="str">
        <f aca="false">BOM!B143</f>
        <v>Remote Module</v>
      </c>
      <c r="B111" s="50" t="str">
        <f aca="false">BOM!C143</f>
        <v>ADXV-R-33S8C</v>
      </c>
      <c r="C111" s="50" t="str">
        <f aca="false">BOM!D143</f>
        <v>ADX V DAS Remote Unit SMR800MHz (Commercial) + Cellular 33dBm Amplifier Module</v>
      </c>
      <c r="D111" s="51" t="str">
        <f aca="false">IF(BOM!E143=0,"#REF!",IF(ISNUMBER(BOM!E143),1,"#REF!"))</f>
        <v>#REF!</v>
      </c>
      <c r="E111" s="52" t="n">
        <v>41.51</v>
      </c>
      <c r="F111" s="53" t="str">
        <f aca="false">IF(ISNUMBER(D111*E111),D111*E111,"n/a")</f>
        <v>n/a</v>
      </c>
      <c r="G111" s="54" t="str">
        <f aca="false">IF(ISNUMBER(F111*3.412141633),F111*3.412141633,"n/a")</f>
        <v>n/a</v>
      </c>
      <c r="H111" s="52" t="s">
        <v>713</v>
      </c>
      <c r="I111" s="56" t="str">
        <f aca="false">IF(ISNUMBER(D111*H111),D111*H111,"n/a")</f>
        <v>n/a</v>
      </c>
      <c r="J111" s="55" t="s">
        <v>751</v>
      </c>
      <c r="K111" s="57" t="n">
        <v>9.92</v>
      </c>
      <c r="L111" s="54" t="str">
        <f aca="false">IF(ISNUMBER(D111*K111),D111*K111,"n/a")</f>
        <v>n/a</v>
      </c>
    </row>
    <row r="112" customFormat="false" ht="15" hidden="false" customHeight="false" outlineLevel="0" collapsed="false">
      <c r="A112" s="50" t="str">
        <f aca="false">BOM!B144</f>
        <v>Remote Module</v>
      </c>
      <c r="B112" s="50" t="str">
        <f aca="false">BOM!C144</f>
        <v>ADXV-R-339P</v>
      </c>
      <c r="C112" s="50" t="str">
        <f aca="false">BOM!D144</f>
        <v>ADX V DAS Remote Unit 900MHz (including Paging) 33dBm Amplifier Module</v>
      </c>
      <c r="D112" s="51" t="str">
        <f aca="false">IF(BOM!E144=0,"#REF!",IF(ISNUMBER(BOM!E144),1,"#REF!"))</f>
        <v>#REF!</v>
      </c>
      <c r="E112" s="52" t="n">
        <v>49.14</v>
      </c>
      <c r="F112" s="53" t="str">
        <f aca="false">IF(ISNUMBER(D112*E112),D112*E112,"n/a")</f>
        <v>n/a</v>
      </c>
      <c r="G112" s="54" t="str">
        <f aca="false">IF(ISNUMBER(F112*3.412141633),F112*3.412141633,"n/a")</f>
        <v>n/a</v>
      </c>
      <c r="H112" s="52" t="s">
        <v>713</v>
      </c>
      <c r="I112" s="56" t="str">
        <f aca="false">IF(ISNUMBER(D112*H112),D112*H112,"n/a")</f>
        <v>n/a</v>
      </c>
      <c r="J112" s="55" t="s">
        <v>751</v>
      </c>
      <c r="K112" s="57" t="n">
        <v>9.92</v>
      </c>
      <c r="L112" s="54" t="str">
        <f aca="false">IF(ISNUMBER(D112*K112),D112*K112,"n/a")</f>
        <v>n/a</v>
      </c>
    </row>
    <row r="113" customFormat="false" ht="15" hidden="false" customHeight="false" outlineLevel="0" collapsed="false">
      <c r="A113" s="50" t="str">
        <f aca="false">BOM!B145</f>
        <v>Remote Module</v>
      </c>
      <c r="B113" s="50" t="str">
        <f aca="false">BOM!C145</f>
        <v>ADXV-R-37P</v>
      </c>
      <c r="C113" s="50" t="str">
        <f aca="false">BOM!D145</f>
        <v>ADX V DAS Remote Unit PCS 37dBm Amplifier Module</v>
      </c>
      <c r="D113" s="51" t="str">
        <f aca="false">IF(BOM!E145=0,"#REF!",IF(ISNUMBER(BOM!E145),1,"#REF!"))</f>
        <v>#REF!</v>
      </c>
      <c r="E113" s="52" t="n">
        <v>55.61</v>
      </c>
      <c r="F113" s="53" t="str">
        <f aca="false">IF(ISNUMBER(D113*E113),D113*E113,"n/a")</f>
        <v>n/a</v>
      </c>
      <c r="G113" s="54" t="str">
        <f aca="false">IF(ISNUMBER(F113*3.412141633),F113*3.412141633,"n/a")</f>
        <v>n/a</v>
      </c>
      <c r="H113" s="52" t="s">
        <v>713</v>
      </c>
      <c r="I113" s="56" t="str">
        <f aca="false">IF(ISNUMBER(D113*H113),D113*H113,"n/a")</f>
        <v>n/a</v>
      </c>
      <c r="J113" s="55" t="s">
        <v>751</v>
      </c>
      <c r="K113" s="57" t="n">
        <v>9.92</v>
      </c>
      <c r="L113" s="54" t="str">
        <f aca="false">IF(ISNUMBER(D113*K113),D113*K113,"n/a")</f>
        <v>n/a</v>
      </c>
    </row>
    <row r="114" customFormat="false" ht="15" hidden="false" customHeight="false" outlineLevel="0" collapsed="false">
      <c r="A114" s="50" t="str">
        <f aca="false">BOM!B146</f>
        <v>Remote Module</v>
      </c>
      <c r="B114" s="50" t="str">
        <f aca="false">BOM!C146</f>
        <v>ADXV-R-37A</v>
      </c>
      <c r="C114" s="50" t="str">
        <f aca="false">BOM!D146</f>
        <v>ADX V DAS Remote Unit AWS-1 + AWS-3 37dBm Amplifier Module</v>
      </c>
      <c r="D114" s="51" t="str">
        <f aca="false">IF(BOM!E146=0,"#REF!",IF(ISNUMBER(BOM!E146),1,"#REF!"))</f>
        <v>#REF!</v>
      </c>
      <c r="E114" s="52" t="n">
        <v>54.73</v>
      </c>
      <c r="F114" s="53" t="str">
        <f aca="false">IF(ISNUMBER(D114*E114),D114*E114,"n/a")</f>
        <v>n/a</v>
      </c>
      <c r="G114" s="54" t="str">
        <f aca="false">IF(ISNUMBER(F114*3.412141633),F114*3.412141633,"n/a")</f>
        <v>n/a</v>
      </c>
      <c r="H114" s="52" t="s">
        <v>713</v>
      </c>
      <c r="I114" s="56" t="str">
        <f aca="false">IF(ISNUMBER(D114*H114),D114*H114,"n/a")</f>
        <v>n/a</v>
      </c>
      <c r="J114" s="55" t="s">
        <v>751</v>
      </c>
      <c r="K114" s="57" t="n">
        <v>9.92</v>
      </c>
      <c r="L114" s="54" t="str">
        <f aca="false">IF(ISNUMBER(D114*K114),D114*K114,"n/a")</f>
        <v>n/a</v>
      </c>
    </row>
    <row r="115" customFormat="false" ht="15" hidden="false" customHeight="false" outlineLevel="0" collapsed="false">
      <c r="A115" s="50" t="str">
        <f aca="false">BOM!B147</f>
        <v>Remote Module</v>
      </c>
      <c r="B115" s="50" t="str">
        <f aca="false">BOM!C147</f>
        <v>ADXV-R-37W</v>
      </c>
      <c r="C115" s="50" t="str">
        <f aca="false">BOM!D147</f>
        <v>ADX V DAS Remote Unit WCS 37dBm Amplifier Module</v>
      </c>
      <c r="D115" s="51" t="str">
        <f aca="false">IF(BOM!E147=0,"#REF!",IF(ISNUMBER(BOM!E147),1,"#REF!"))</f>
        <v>#REF!</v>
      </c>
      <c r="E115" s="52" t="n">
        <v>50.68</v>
      </c>
      <c r="F115" s="53" t="str">
        <f aca="false">IF(ISNUMBER(D115*E115),D115*E115,"n/a")</f>
        <v>n/a</v>
      </c>
      <c r="G115" s="54" t="str">
        <f aca="false">IF(ISNUMBER(F115*3.412141633),F115*3.412141633,"n/a")</f>
        <v>n/a</v>
      </c>
      <c r="H115" s="52" t="s">
        <v>713</v>
      </c>
      <c r="I115" s="56" t="str">
        <f aca="false">IF(ISNUMBER(D115*H115),D115*H115,"n/a")</f>
        <v>n/a</v>
      </c>
      <c r="J115" s="55" t="s">
        <v>751</v>
      </c>
      <c r="K115" s="57" t="n">
        <v>9.92</v>
      </c>
      <c r="L115" s="54" t="str">
        <f aca="false">IF(ISNUMBER(D115*K115),D115*K115,"n/a")</f>
        <v>n/a</v>
      </c>
    </row>
    <row r="116" customFormat="false" ht="15" hidden="false" customHeight="false" outlineLevel="0" collapsed="false">
      <c r="A116" s="50" t="str">
        <f aca="false">BOM!B148</f>
        <v>Remote Module</v>
      </c>
      <c r="B116" s="50" t="str">
        <f aca="false">BOM!C148</f>
        <v>ADXV-R-33BTF</v>
      </c>
      <c r="C116" s="50" t="str">
        <f aca="false">BOM!D148</f>
        <v>ADX V DAS Remote Unit BRS TDD 33dBm Amplifier Module, 194 MHz Bandwidth Support</v>
      </c>
      <c r="D116" s="51" t="str">
        <f aca="false">IF(BOM!E148=0,"#REF!",IF(ISNUMBER(BOM!E148),1,"#REF!"))</f>
        <v>#REF!</v>
      </c>
      <c r="E116" s="52" t="n">
        <v>56.54</v>
      </c>
      <c r="F116" s="53" t="str">
        <f aca="false">IF(ISNUMBER(D116*E116),D116*E116,"n/a")</f>
        <v>n/a</v>
      </c>
      <c r="G116" s="54" t="str">
        <f aca="false">IF(ISNUMBER(F116*3.412141633),F116*3.412141633,"n/a")</f>
        <v>n/a</v>
      </c>
      <c r="H116" s="52" t="s">
        <v>713</v>
      </c>
      <c r="I116" s="56" t="str">
        <f aca="false">IF(ISNUMBER(D116*H116),D116*H116,"n/a")</f>
        <v>n/a</v>
      </c>
      <c r="J116" s="55" t="s">
        <v>751</v>
      </c>
      <c r="K116" s="57" t="n">
        <v>9.92</v>
      </c>
      <c r="L116" s="54" t="str">
        <f aca="false">IF(ISNUMBER(D116*K116),D116*K116,"n/a")</f>
        <v>n/a</v>
      </c>
    </row>
    <row r="117" customFormat="false" ht="15" hidden="false" customHeight="false" outlineLevel="0" collapsed="false">
      <c r="A117" s="50" t="str">
        <f aca="false">BOM!B149</f>
        <v>Remote Module</v>
      </c>
      <c r="B117" s="50" t="str">
        <f aca="false">BOM!C149</f>
        <v>ADXV-R-37B</v>
      </c>
      <c r="C117" s="50" t="str">
        <f aca="false">BOM!D149</f>
        <v>ADX V DAS Remote Unit BRS FDD 37dBm Amplifier Module</v>
      </c>
      <c r="D117" s="51" t="str">
        <f aca="false">IF(BOM!E149=0,"#REF!",IF(ISNUMBER(BOM!E149),1,"#REF!"))</f>
        <v>#REF!</v>
      </c>
      <c r="E117" s="52" t="n">
        <v>63</v>
      </c>
      <c r="F117" s="53" t="str">
        <f aca="false">IF(ISNUMBER(D117*E117),D117*E117,"n/a")</f>
        <v>n/a</v>
      </c>
      <c r="G117" s="54" t="str">
        <f aca="false">IF(ISNUMBER(F117*3.412141633),F117*3.412141633,"n/a")</f>
        <v>n/a</v>
      </c>
      <c r="H117" s="52" t="s">
        <v>713</v>
      </c>
      <c r="I117" s="56" t="str">
        <f aca="false">IF(ISNUMBER(D117*H117),D117*H117,"n/a")</f>
        <v>n/a</v>
      </c>
      <c r="J117" s="55" t="s">
        <v>751</v>
      </c>
      <c r="K117" s="57" t="n">
        <v>9.92</v>
      </c>
      <c r="L117" s="54" t="str">
        <f aca="false">IF(ISNUMBER(D117*K117),D117*K117,"n/a")</f>
        <v>n/a</v>
      </c>
    </row>
    <row r="118" customFormat="false" ht="15" hidden="false" customHeight="false" outlineLevel="0" collapsed="false">
      <c r="A118" s="50" t="str">
        <f aca="false">BOM!B150</f>
        <v>Remote Module</v>
      </c>
      <c r="B118" s="50" t="str">
        <f aca="false">BOM!C150</f>
        <v>ADXV-R-37N77L</v>
      </c>
      <c r="C118" s="50" t="str">
        <f aca="false">BOM!D150</f>
        <v>ADX V DAS Remote Unit 5W C-Band Amplifier Module (3450-3550 MHz)</v>
      </c>
      <c r="D118" s="51" t="str">
        <f aca="false">IF(BOM!E150=0,"#REF!",IF(ISNUMBER(BOM!E150),1,"#REF!"))</f>
        <v>#REF!</v>
      </c>
      <c r="E118" s="52" t="n">
        <v>75</v>
      </c>
      <c r="F118" s="53" t="str">
        <f aca="false">IF(ISNUMBER(D118*E118),D118*E118,"n/a")</f>
        <v>n/a</v>
      </c>
      <c r="G118" s="54" t="str">
        <f aca="false">IF(ISNUMBER(F118*3.412141633),F118*3.412141633,"n/a")</f>
        <v>n/a</v>
      </c>
      <c r="H118" s="52" t="s">
        <v>713</v>
      </c>
      <c r="I118" s="56" t="str">
        <f aca="false">IF(ISNUMBER(D118*H118),D118*H118,"n/a")</f>
        <v>n/a</v>
      </c>
      <c r="J118" s="55" t="s">
        <v>753</v>
      </c>
      <c r="K118" s="57" t="n">
        <v>11.7</v>
      </c>
      <c r="L118" s="54" t="str">
        <f aca="false">IF(ISNUMBER(D118*K118),D118*K118,"n/a")</f>
        <v>n/a</v>
      </c>
    </row>
    <row r="119" customFormat="false" ht="15" hidden="false" customHeight="false" outlineLevel="0" collapsed="false">
      <c r="A119" s="50" t="str">
        <f aca="false">BOM!B151</f>
        <v>Remote Module</v>
      </c>
      <c r="B119" s="50" t="str">
        <f aca="false">BOM!C151</f>
        <v>ADXV-R-37N77H</v>
      </c>
      <c r="C119" s="50" t="str">
        <f aca="false">BOM!D151</f>
        <v>ADX V DAS Remote Unit 5W C-Band Amplifier Module (3700-3980 MHz)</v>
      </c>
      <c r="D119" s="51" t="str">
        <f aca="false">IF(BOM!E151=0,"#REF!",IF(ISNUMBER(BOM!E151),1,"#REF!"))</f>
        <v>#REF!</v>
      </c>
      <c r="E119" s="52" t="n">
        <v>75</v>
      </c>
      <c r="F119" s="53" t="str">
        <f aca="false">IF(ISNUMBER(D119*E119),D119*E119,"n/a")</f>
        <v>n/a</v>
      </c>
      <c r="G119" s="54" t="str">
        <f aca="false">IF(ISNUMBER(F119*3.412141633),F119*3.412141633,"n/a")</f>
        <v>n/a</v>
      </c>
      <c r="H119" s="52" t="s">
        <v>713</v>
      </c>
      <c r="I119" s="56" t="str">
        <f aca="false">IF(ISNUMBER(D119*H119),D119*H119,"n/a")</f>
        <v>n/a</v>
      </c>
      <c r="J119" s="55" t="s">
        <v>753</v>
      </c>
      <c r="K119" s="57" t="n">
        <v>11.7</v>
      </c>
      <c r="L119" s="54" t="str">
        <f aca="false">IF(ISNUMBER(D119*K119),D119*K119,"n/a")</f>
        <v>n/a</v>
      </c>
    </row>
    <row r="120" customFormat="false" ht="15" hidden="false" customHeight="false" outlineLevel="0" collapsed="false">
      <c r="A120" s="50" t="str">
        <f aca="false">BOM!B152</f>
        <v>Remote Module</v>
      </c>
      <c r="B120" s="50" t="str">
        <f aca="false">BOM!C152</f>
        <v>ADXV-R-FAN-DC</v>
      </c>
      <c r="C120" s="50" t="str">
        <f aca="false">BOM!D152</f>
        <v>Fan for Remote Unit Chassis</v>
      </c>
      <c r="D120" s="51" t="str">
        <f aca="false">IF(BOM!E152=0,"#REF!",IF(ISNUMBER(BOM!E152),1,"#REF!"))</f>
        <v>#REF!</v>
      </c>
      <c r="E120" s="52" t="n">
        <v>10</v>
      </c>
      <c r="F120" s="53" t="str">
        <f aca="false">IF(ISNUMBER(D120*E120),D120*E120,"n/a")</f>
        <v>n/a</v>
      </c>
      <c r="G120" s="54" t="str">
        <f aca="false">IF(ISNUMBER(F120*3.412141633),F120*3.412141633,"n/a")</f>
        <v>n/a</v>
      </c>
      <c r="H120" s="52" t="s">
        <v>713</v>
      </c>
      <c r="I120" s="56" t="str">
        <f aca="false">IF(ISNUMBER(D120*H120),D120*H120,"n/a")</f>
        <v>n/a</v>
      </c>
      <c r="J120" s="55" t="s">
        <v>754</v>
      </c>
      <c r="K120" s="57" t="n">
        <v>3.33</v>
      </c>
      <c r="L120" s="54" t="str">
        <f aca="false">IF(ISNUMBER(D120*K120),D120*K120,"n/a")</f>
        <v>n/a</v>
      </c>
    </row>
    <row r="121" customFormat="false" ht="15" hidden="false" customHeight="false" outlineLevel="0" collapsed="false">
      <c r="A121" s="50" t="str">
        <f aca="false">BOM!B153</f>
        <v>Remote Module</v>
      </c>
      <c r="B121" s="50" t="str">
        <f aca="false">BOM!C153</f>
        <v>ADXV-R-CHC-U</v>
      </c>
      <c r="C121" s="50" t="str">
        <f aca="false">BOM!D153</f>
        <v>ADX V DAS Universal Channel Combiner (700MHz, SMR800MHz + Cellular, PCS, AWS, WCS, BRS)</v>
      </c>
      <c r="D121" s="51" t="str">
        <f aca="false">IF(BOM!E153=0,"#REF!",IF(ISNUMBER(BOM!E153),1,"#REF!"))</f>
        <v>#REF!</v>
      </c>
      <c r="E121" s="52" t="s">
        <v>713</v>
      </c>
      <c r="F121" s="53" t="str">
        <f aca="false">IF(ISNUMBER(D121*E121),D121*E121,"n/a")</f>
        <v>n/a</v>
      </c>
      <c r="G121" s="54" t="str">
        <f aca="false">IF(ISNUMBER(F121*3.412141633),F121*3.412141633,"n/a")</f>
        <v>n/a</v>
      </c>
      <c r="H121" s="55" t="n">
        <v>1</v>
      </c>
      <c r="I121" s="56" t="str">
        <f aca="false">IF(ISNUMBER(D121*H121),D121*H121,"n/a")</f>
        <v>n/a</v>
      </c>
      <c r="J121" s="55" t="s">
        <v>718</v>
      </c>
      <c r="K121" s="57" t="n">
        <v>12</v>
      </c>
      <c r="L121" s="54" t="str">
        <f aca="false">IF(ISNUMBER(D121*K121),D121*K121,"n/a")</f>
        <v>n/a</v>
      </c>
    </row>
    <row r="122" customFormat="false" ht="15" hidden="false" customHeight="false" outlineLevel="0" collapsed="false">
      <c r="A122" s="50" t="str">
        <f aca="false">BOM!B154</f>
        <v>Remote Module</v>
      </c>
      <c r="B122" s="50" t="str">
        <f aca="false">BOM!C154</f>
        <v>ADXV-R-CHC-X2</v>
      </c>
      <c r="C122" s="50" t="str">
        <f aca="false">BOM!D154</f>
        <v>ADX V DAS Universal Channel Combiner (600MHz, 700MHz, S8C, PCS, AWS, WCS, BRS, C-Band)</v>
      </c>
      <c r="D122" s="51" t="str">
        <f aca="false">IF(BOM!E154=0,"#REF!",IF(ISNUMBER(BOM!E154),1,"#REF!"))</f>
        <v>#REF!</v>
      </c>
      <c r="E122" s="52" t="s">
        <v>713</v>
      </c>
      <c r="F122" s="53" t="str">
        <f aca="false">IF(ISNUMBER(D122*E122),D122*E122,"n/a")</f>
        <v>n/a</v>
      </c>
      <c r="G122" s="54" t="str">
        <f aca="false">IF(ISNUMBER(F122*3.412141633),F122*3.412141633,"n/a")</f>
        <v>n/a</v>
      </c>
      <c r="H122" s="55" t="n">
        <v>1</v>
      </c>
      <c r="I122" s="56" t="str">
        <f aca="false">IF(ISNUMBER(D122*H122),D122*H122,"n/a")</f>
        <v>n/a</v>
      </c>
      <c r="J122" s="55" t="s">
        <v>755</v>
      </c>
      <c r="K122" s="57" t="n">
        <v>18.5</v>
      </c>
      <c r="L122" s="54" t="str">
        <f aca="false">IF(ISNUMBER(D122*K122),D122*K122,"n/a")</f>
        <v>n/a</v>
      </c>
    </row>
    <row r="123" customFormat="false" ht="15" hidden="false" customHeight="false" outlineLevel="0" collapsed="false">
      <c r="A123" s="58" t="s">
        <v>745</v>
      </c>
      <c r="B123" s="59"/>
      <c r="C123" s="58"/>
      <c r="D123" s="60" t="str">
        <f aca="false">IF(F123=0,"#REF!"," ")</f>
        <v>#REF!</v>
      </c>
      <c r="E123" s="61"/>
      <c r="F123" s="61" t="n">
        <f aca="false">SUM(F97:F122)</f>
        <v>0</v>
      </c>
      <c r="G123" s="62" t="n">
        <f aca="false">SUM(G97:G122)</f>
        <v>0</v>
      </c>
      <c r="H123" s="63"/>
      <c r="I123" s="64" t="str">
        <f aca="false">IF(SUM(I97:I122)=0, "n/a",SUM(I97:I122))</f>
        <v>n/a</v>
      </c>
      <c r="J123" s="64"/>
      <c r="K123" s="65"/>
      <c r="L123" s="66" t="n">
        <f aca="false">SUM(L97:L122)</f>
        <v>0</v>
      </c>
    </row>
    <row r="124" customFormat="false" ht="15" hidden="false" customHeight="false" outlineLevel="0" collapsed="false">
      <c r="A124" s="67"/>
      <c r="B124" s="68"/>
      <c r="C124" s="67"/>
      <c r="D124" s="69" t="str">
        <f aca="false">IF(F123=0,"#REF!"," ")</f>
        <v>#REF!</v>
      </c>
      <c r="E124" s="70"/>
      <c r="F124" s="70"/>
      <c r="G124" s="71"/>
      <c r="H124" s="72"/>
      <c r="I124" s="73"/>
      <c r="J124" s="73"/>
      <c r="K124" s="74"/>
      <c r="L124" s="74"/>
    </row>
    <row r="125" customFormat="false" ht="15.75" hidden="false" customHeight="false" outlineLevel="0" collapsed="false">
      <c r="A125" s="44" t="s">
        <v>756</v>
      </c>
      <c r="B125" s="44"/>
      <c r="C125" s="44"/>
      <c r="D125" s="45" t="str">
        <f aca="false">IF(F150=0,"#REF!"," ")</f>
        <v>#REF!</v>
      </c>
      <c r="E125" s="46"/>
      <c r="F125" s="47"/>
      <c r="G125" s="48"/>
      <c r="H125" s="49"/>
      <c r="I125" s="49"/>
      <c r="J125" s="49"/>
      <c r="K125" s="48"/>
      <c r="L125" s="48"/>
    </row>
    <row r="126" customFormat="false" ht="15" hidden="false" customHeight="false" outlineLevel="0" collapsed="false">
      <c r="A126" s="50" t="str">
        <f aca="false">BOM!B158</f>
        <v>Remote Module</v>
      </c>
      <c r="B126" s="50" t="str">
        <f aca="false">BOM!C158</f>
        <v>ADXV-HPR-CHA</v>
      </c>
      <c r="C126" s="50" t="str">
        <f aca="false">BOM!D158</f>
        <v>ADX V DAS High Power Remote Chassis (supports 6 HPR Modules) (rack or wall mountable)</v>
      </c>
      <c r="D126" s="51" t="str">
        <f aca="false">IF(BOM!E158=0,"#REF!",IF(ISNUMBER(BOM!E158),1,"#REF!"))</f>
        <v>#REF!</v>
      </c>
      <c r="E126" s="52" t="s">
        <v>713</v>
      </c>
      <c r="F126" s="53" t="str">
        <f aca="false">IF(ISNUMBER(D126*E126),D126*E126,"n/a")</f>
        <v>n/a</v>
      </c>
      <c r="G126" s="54" t="str">
        <f aca="false">IF(ISNUMBER(F126*3.412141633),F126*3.412141633,"n/a")</f>
        <v>n/a</v>
      </c>
      <c r="H126" s="55" t="n">
        <v>6</v>
      </c>
      <c r="I126" s="56" t="str">
        <f aca="false">IF(ISNUMBER(D126*H126),D126*H126,"n/a")</f>
        <v>n/a</v>
      </c>
      <c r="J126" s="55" t="s">
        <v>757</v>
      </c>
      <c r="K126" s="57" t="n">
        <v>17.6</v>
      </c>
      <c r="L126" s="54" t="str">
        <f aca="false">IF(ISNUMBER(D126*K126),D126*K126,"n/a")</f>
        <v>n/a</v>
      </c>
    </row>
    <row r="127" customFormat="false" ht="15" hidden="false" customHeight="false" outlineLevel="0" collapsed="false">
      <c r="A127" s="50" t="str">
        <f aca="false">BOM!B161</f>
        <v>Remote Module</v>
      </c>
      <c r="B127" s="50" t="str">
        <f aca="false">BOM!C161</f>
        <v>ADXV-HPR-RACK</v>
      </c>
      <c r="C127" s="50" t="str">
        <f aca="false">BOM!D161</f>
        <v>ADX V DAS High Power Remote Unit Expansion Rack</v>
      </c>
      <c r="D127" s="51" t="str">
        <f aca="false">IF(BOM!E161=0,"#REF!",IF(ISNUMBER(BOM!E161),1,"#REF!"))</f>
        <v>#REF!</v>
      </c>
      <c r="E127" s="52" t="s">
        <v>713</v>
      </c>
      <c r="F127" s="53" t="str">
        <f aca="false">IF(ISNUMBER(D127*E127),D127*E127,"n/a")</f>
        <v>n/a</v>
      </c>
      <c r="G127" s="54" t="str">
        <f aca="false">IF(ISNUMBER(F127*3.412141633),F127*3.412141633,"n/a")</f>
        <v>n/a</v>
      </c>
      <c r="H127" s="55" t="n">
        <v>2</v>
      </c>
      <c r="I127" s="56" t="str">
        <f aca="false">IF(ISNUMBER(D127*H127),D127*H127,"n/a")</f>
        <v>n/a</v>
      </c>
      <c r="J127" s="55" t="s">
        <v>758</v>
      </c>
      <c r="K127" s="57" t="n">
        <v>7.53</v>
      </c>
      <c r="L127" s="54" t="str">
        <f aca="false">IF(ISNUMBER(D127*K127),D127*K127,"n/a")</f>
        <v>n/a</v>
      </c>
    </row>
    <row r="128" customFormat="false" ht="15" hidden="false" customHeight="false" outlineLevel="0" collapsed="false">
      <c r="A128" s="50" t="str">
        <f aca="false">BOM!B162</f>
        <v>Remote Module</v>
      </c>
      <c r="B128" s="50" t="str">
        <f aca="false">BOM!C162</f>
        <v>ADXV-HPR-PMK</v>
      </c>
      <c r="C128" s="50" t="str">
        <f aca="false">BOM!D162</f>
        <v>ADX V DAS High Power Remote Pole Mount Kit (supports 8 HPR Modules)</v>
      </c>
      <c r="D128" s="51" t="str">
        <f aca="false">IF(BOM!E162=0,"#REF!",IF(ISNUMBER(BOM!E162),1,"#REF!"))</f>
        <v>#REF!</v>
      </c>
      <c r="E128" s="52" t="s">
        <v>713</v>
      </c>
      <c r="F128" s="53" t="str">
        <f aca="false">IF(ISNUMBER(D128*E128),D128*E128,"n/a")</f>
        <v>n/a</v>
      </c>
      <c r="G128" s="54" t="str">
        <f aca="false">IF(ISNUMBER(F128*3.412141633),F128*3.412141633,"n/a")</f>
        <v>n/a</v>
      </c>
      <c r="H128" s="55" t="s">
        <v>713</v>
      </c>
      <c r="I128" s="56" t="str">
        <f aca="false">IF(ISNUMBER(D128*H128),D128*H128,"n/a")</f>
        <v>n/a</v>
      </c>
      <c r="J128" s="55" t="s">
        <v>759</v>
      </c>
      <c r="K128" s="57" t="n">
        <v>43.5</v>
      </c>
      <c r="L128" s="54" t="str">
        <f aca="false">IF(ISNUMBER(D128*K128),D128*K128,"n/a")</f>
        <v>n/a</v>
      </c>
    </row>
    <row r="129" customFormat="false" ht="15" hidden="false" customHeight="false" outlineLevel="0" collapsed="false">
      <c r="A129" s="50" t="str">
        <f aca="false">BOM!B163</f>
        <v>Remote Module</v>
      </c>
      <c r="B129" s="50" t="str">
        <f aca="false">BOM!C163</f>
        <v>ADXV-HPR-PSU-AC</v>
      </c>
      <c r="C129" s="50" t="str">
        <f aca="false">BOM!D163</f>
        <v>ADX V DAS High Power Remote AC Power Supply Unit Module</v>
      </c>
      <c r="D129" s="51" t="str">
        <f aca="false">IF(BOM!E163=0,"#REF!",IF(ISNUMBER(BOM!E163),1,"#REF!"))</f>
        <v>#REF!</v>
      </c>
      <c r="E129" s="52" t="n">
        <v>27.8</v>
      </c>
      <c r="F129" s="53" t="str">
        <f aca="false">IF(ISNUMBER(D129*E129),D129*E129,"n/a")</f>
        <v>n/a</v>
      </c>
      <c r="G129" s="54" t="str">
        <f aca="false">IF(ISNUMBER(F129*3.412141633),F129*3.412141633,"n/a")</f>
        <v>n/a</v>
      </c>
      <c r="H129" s="55" t="s">
        <v>713</v>
      </c>
      <c r="I129" s="56" t="str">
        <f aca="false">IF(ISNUMBER(D129*H129),D129*H129,"n/a")</f>
        <v>n/a</v>
      </c>
      <c r="J129" s="55" t="s">
        <v>760</v>
      </c>
      <c r="K129" s="57" t="n">
        <v>13.5</v>
      </c>
      <c r="L129" s="54" t="str">
        <f aca="false">IF(ISNUMBER(D129*K129),D129*K129,"n/a")</f>
        <v>n/a</v>
      </c>
    </row>
    <row r="130" customFormat="false" ht="15" hidden="false" customHeight="false" outlineLevel="0" collapsed="false">
      <c r="A130" s="50" t="str">
        <f aca="false">BOM!B164</f>
        <v>Remote Module</v>
      </c>
      <c r="B130" s="50" t="str">
        <f aca="false">BOM!C164</f>
        <v>ADXV-HPR-PSU-AC-50</v>
      </c>
      <c r="C130" s="50" t="str">
        <f aca="false">BOM!D164</f>
        <v>ADX V DAS High Power Remote AC Power Supply Unit Module (50V Output for C-Band Modules)</v>
      </c>
      <c r="D130" s="51" t="str">
        <f aca="false">IF(BOM!E164=0,"#REF!",IF(ISNUMBER(BOM!E164),1,"#REF!"))</f>
        <v>#REF!</v>
      </c>
      <c r="E130" s="52" t="s">
        <v>737</v>
      </c>
      <c r="F130" s="53" t="str">
        <f aca="false">IF(ISNUMBER(D130*E130),D130*E130,"n/a")</f>
        <v>n/a</v>
      </c>
      <c r="G130" s="54" t="str">
        <f aca="false">IF(ISNUMBER(F130*3.412141633),F130*3.412141633,"n/a")</f>
        <v>n/a</v>
      </c>
      <c r="H130" s="55" t="s">
        <v>713</v>
      </c>
      <c r="I130" s="56" t="str">
        <f aca="false">IF(ISNUMBER(D130*H130),D130*H130,"n/a")</f>
        <v>n/a</v>
      </c>
      <c r="J130" s="55" t="s">
        <v>760</v>
      </c>
      <c r="K130" s="57" t="n">
        <v>13.5</v>
      </c>
      <c r="L130" s="54" t="str">
        <f aca="false">IF(ISNUMBER(D130*K130),D130*K130,"n/a")</f>
        <v>n/a</v>
      </c>
    </row>
    <row r="131" customFormat="false" ht="15" hidden="false" customHeight="false" outlineLevel="0" collapsed="false">
      <c r="A131" s="50" t="str">
        <f aca="false">BOM!B165</f>
        <v>Remote Module</v>
      </c>
      <c r="B131" s="50" t="str">
        <f aca="false">BOM!C165</f>
        <v>ADXV-HPR-PSU-DC</v>
      </c>
      <c r="C131" s="50" t="str">
        <f aca="false">BOM!D165</f>
        <v>ADX V DAS High Power Remote DC Power Supply Unit Module</v>
      </c>
      <c r="D131" s="51" t="str">
        <f aca="false">IF(BOM!E165=0,"#REF!",IF(ISNUMBER(BOM!E165),1,"#REF!"))</f>
        <v>#REF!</v>
      </c>
      <c r="E131" s="52" t="n">
        <v>19.36</v>
      </c>
      <c r="F131" s="53" t="str">
        <f aca="false">IF(ISNUMBER(D131*E131),D131*E131,"n/a")</f>
        <v>n/a</v>
      </c>
      <c r="G131" s="54" t="str">
        <f aca="false">IF(ISNUMBER(F131*3.412141633),F131*3.412141633,"n/a")</f>
        <v>n/a</v>
      </c>
      <c r="H131" s="55" t="s">
        <v>713</v>
      </c>
      <c r="I131" s="56" t="str">
        <f aca="false">IF(ISNUMBER(D131*H131),D131*H131,"n/a")</f>
        <v>n/a</v>
      </c>
      <c r="J131" s="55" t="s">
        <v>760</v>
      </c>
      <c r="K131" s="57" t="n">
        <v>13</v>
      </c>
      <c r="L131" s="54" t="str">
        <f aca="false">IF(ISNUMBER(D131*K131),D131*K131,"n/a")</f>
        <v>n/a</v>
      </c>
    </row>
    <row r="132" customFormat="false" ht="15" hidden="false" customHeight="false" outlineLevel="0" collapsed="false">
      <c r="A132" s="50" t="str">
        <f aca="false">BOM!B166</f>
        <v>Remote Module</v>
      </c>
      <c r="B132" s="50" t="str">
        <f aca="false">BOM!C166</f>
        <v>ADXV-HPR-PSU-DC-50</v>
      </c>
      <c r="C132" s="50" t="str">
        <f aca="false">BOM!D166</f>
        <v>ADX V DAS High Power Remote DC Power Supply Unit Module (50V Output for C-Band Modules)</v>
      </c>
      <c r="D132" s="51" t="str">
        <f aca="false">IF(BOM!E166=0,"#REF!",IF(ISNUMBER(BOM!E166),1,"#REF!"))</f>
        <v>#REF!</v>
      </c>
      <c r="E132" s="52" t="s">
        <v>737</v>
      </c>
      <c r="F132" s="53" t="str">
        <f aca="false">IF(ISNUMBER(D132*E132),D132*E132,"n/a")</f>
        <v>n/a</v>
      </c>
      <c r="G132" s="54" t="str">
        <f aca="false">IF(ISNUMBER(F132*3.412141633),F132*3.412141633,"n/a")</f>
        <v>n/a</v>
      </c>
      <c r="H132" s="55" t="s">
        <v>713</v>
      </c>
      <c r="I132" s="56" t="str">
        <f aca="false">IF(ISNUMBER(D132*H132),D132*H132,"n/a")</f>
        <v>n/a</v>
      </c>
      <c r="J132" s="55" t="s">
        <v>760</v>
      </c>
      <c r="K132" s="57" t="n">
        <v>13</v>
      </c>
      <c r="L132" s="54" t="str">
        <f aca="false">IF(ISNUMBER(D132*K132),D132*K132,"n/a")</f>
        <v>n/a</v>
      </c>
    </row>
    <row r="133" customFormat="false" ht="15" hidden="false" customHeight="false" outlineLevel="0" collapsed="false">
      <c r="A133" s="50" t="str">
        <f aca="false">BOM!B168</f>
        <v>Remote Module</v>
      </c>
      <c r="B133" s="50" t="str">
        <f aca="false">BOM!C168</f>
        <v>ADXV-HPR-ORU</v>
      </c>
      <c r="C133" s="50" t="str">
        <f aca="false">BOM!D168</f>
        <v>ADX V DAS High Power Remote Optical Remote Unit Module</v>
      </c>
      <c r="D133" s="51" t="str">
        <f aca="false">IF(BOM!E168=0,"#REF!",IF(ISNUMBER(BOM!E168),1,"#REF!"))</f>
        <v>#REF!</v>
      </c>
      <c r="E133" s="52" t="n">
        <v>8.34</v>
      </c>
      <c r="F133" s="53" t="str">
        <f aca="false">IF(ISNUMBER(D133*E133),D133*E133,"n/a")</f>
        <v>n/a</v>
      </c>
      <c r="G133" s="54" t="str">
        <f aca="false">IF(ISNUMBER(F133*3.412141633),F133*3.412141633,"n/a")</f>
        <v>n/a</v>
      </c>
      <c r="H133" s="55" t="s">
        <v>713</v>
      </c>
      <c r="I133" s="56" t="str">
        <f aca="false">IF(ISNUMBER(D133*H133),D133*H133,"n/a")</f>
        <v>n/a</v>
      </c>
      <c r="J133" s="55" t="s">
        <v>760</v>
      </c>
      <c r="K133" s="57" t="n">
        <v>11.5</v>
      </c>
      <c r="L133" s="54" t="str">
        <f aca="false">IF(ISNUMBER(D133*K133),D133*K133,"n/a")</f>
        <v>n/a</v>
      </c>
    </row>
    <row r="134" customFormat="false" ht="15" hidden="false" customHeight="false" outlineLevel="0" collapsed="false">
      <c r="A134" s="50" t="str">
        <f aca="false">BOM!B169</f>
        <v>Remote Module</v>
      </c>
      <c r="B134" s="50" t="str">
        <f aca="false">BOM!C169</f>
        <v>ADXV-HPR-ORU-X</v>
      </c>
      <c r="C134" s="50" t="str">
        <f aca="false">BOM!D169</f>
        <v>ADX V DAS High Power Remote Optical Remote Unit Module (Supports C-Band)</v>
      </c>
      <c r="D134" s="51" t="str">
        <f aca="false">IF(BOM!E169=0,"#REF!",IF(ISNUMBER(BOM!E169),1,"#REF!"))</f>
        <v>#REF!</v>
      </c>
      <c r="E134" s="52" t="n">
        <v>10.9</v>
      </c>
      <c r="F134" s="53" t="str">
        <f aca="false">IF(ISNUMBER(D134*E134),D134*E134,"n/a")</f>
        <v>n/a</v>
      </c>
      <c r="G134" s="54" t="str">
        <f aca="false">IF(ISNUMBER(F134*3.412141633),F134*3.412141633,"n/a")</f>
        <v>n/a</v>
      </c>
      <c r="H134" s="55" t="s">
        <v>713</v>
      </c>
      <c r="I134" s="56" t="str">
        <f aca="false">IF(ISNUMBER(D134*H134),D134*H134,"n/a")</f>
        <v>n/a</v>
      </c>
      <c r="J134" s="55" t="s">
        <v>760</v>
      </c>
      <c r="K134" s="57" t="n">
        <v>11.5</v>
      </c>
      <c r="L134" s="54" t="str">
        <f aca="false">IF(ISNUMBER(D134*K134),D134*K134,"n/a")</f>
        <v>n/a</v>
      </c>
    </row>
    <row r="135" customFormat="false" ht="15" hidden="false" customHeight="false" outlineLevel="0" collapsed="false">
      <c r="A135" s="50" t="str">
        <f aca="false">BOM!B170</f>
        <v>Remote Module</v>
      </c>
      <c r="B135" s="50" t="str">
        <f aca="false">BOM!C170</f>
        <v>ADXV-HPR-436</v>
      </c>
      <c r="C135" s="50" t="str">
        <f aca="false">BOM!D170</f>
        <v>ADX V DAS High Power Remote 600 MHz 43dBm Amplifier Module</v>
      </c>
      <c r="D135" s="51" t="str">
        <f aca="false">IF(BOM!E170=0,"#REF!",IF(ISNUMBER(BOM!E170),1,"#REF!"))</f>
        <v>#REF!</v>
      </c>
      <c r="E135" s="52" t="n">
        <v>188</v>
      </c>
      <c r="F135" s="53" t="str">
        <f aca="false">IF(ISNUMBER(D135*E135),D135*E135,"n/a")</f>
        <v>n/a</v>
      </c>
      <c r="G135" s="54" t="str">
        <f aca="false">IF(ISNUMBER(F135*3.412141633),F135*3.412141633,"n/a")</f>
        <v>n/a</v>
      </c>
      <c r="H135" s="55" t="s">
        <v>713</v>
      </c>
      <c r="I135" s="56" t="str">
        <f aca="false">IF(ISNUMBER(D135*H135),D135*H135,"n/a")</f>
        <v>n/a</v>
      </c>
      <c r="J135" s="55" t="s">
        <v>761</v>
      </c>
      <c r="K135" s="57" t="n">
        <v>19</v>
      </c>
      <c r="L135" s="54" t="str">
        <f aca="false">IF(ISNUMBER(D135*K135),D135*K135,"n/a")</f>
        <v>n/a</v>
      </c>
    </row>
    <row r="136" customFormat="false" ht="15" hidden="false" customHeight="false" outlineLevel="0" collapsed="false">
      <c r="A136" s="50" t="str">
        <f aca="false">BOM!B171</f>
        <v>Remote Module</v>
      </c>
      <c r="B136" s="50" t="str">
        <f aca="false">BOM!C171</f>
        <v>ADXV-HPR-437FN</v>
      </c>
      <c r="C136" s="50" t="str">
        <f aca="false">BOM!D171</f>
        <v>ADX V DAS High Power Remote 700MHz Lower ABC + Upper C + Band 14 43dBm Amplifier Module</v>
      </c>
      <c r="D136" s="51" t="str">
        <f aca="false">IF(BOM!E171=0,"#REF!",IF(ISNUMBER(BOM!E171),1,"#REF!"))</f>
        <v>#REF!</v>
      </c>
      <c r="E136" s="52" t="n">
        <v>198</v>
      </c>
      <c r="F136" s="53" t="str">
        <f aca="false">IF(ISNUMBER(D136*E136),D136*E136,"n/a")</f>
        <v>n/a</v>
      </c>
      <c r="G136" s="54" t="str">
        <f aca="false">IF(ISNUMBER(F136*3.412141633),F136*3.412141633,"n/a")</f>
        <v>n/a</v>
      </c>
      <c r="H136" s="55" t="s">
        <v>713</v>
      </c>
      <c r="I136" s="56" t="str">
        <f aca="false">IF(ISNUMBER(D136*H136),D136*H136,"n/a")</f>
        <v>n/a</v>
      </c>
      <c r="J136" s="55" t="s">
        <v>761</v>
      </c>
      <c r="K136" s="57" t="n">
        <v>19</v>
      </c>
      <c r="L136" s="54" t="str">
        <f aca="false">IF(ISNUMBER(D136*K136),D136*K136,"n/a")</f>
        <v>n/a</v>
      </c>
    </row>
    <row r="137" customFormat="false" ht="15" hidden="false" customHeight="false" outlineLevel="0" collapsed="false">
      <c r="A137" s="50" t="str">
        <f aca="false">BOM!B172</f>
        <v>Remote Module</v>
      </c>
      <c r="B137" s="50" t="str">
        <f aca="false">BOM!C172</f>
        <v>ADXV-HPR-437F</v>
      </c>
      <c r="C137" s="50" t="str">
        <f aca="false">BOM!D172</f>
        <v>ADX V DAS High Power Remote 700MHz Lower A/B/C + Upper C 43dBm Amplifier Module</v>
      </c>
      <c r="D137" s="51" t="str">
        <f aca="false">IF(BOM!E172=0,"#REF!",IF(ISNUMBER(BOM!E172),1,"#REF!"))</f>
        <v>#REF!</v>
      </c>
      <c r="E137" s="52" t="n">
        <v>195</v>
      </c>
      <c r="F137" s="53" t="str">
        <f aca="false">IF(ISNUMBER(D137*E137),D137*E137,"n/a")</f>
        <v>n/a</v>
      </c>
      <c r="G137" s="54" t="str">
        <f aca="false">IF(ISNUMBER(F137*3.412141633),F137*3.412141633,"n/a")</f>
        <v>n/a</v>
      </c>
      <c r="H137" s="55" t="s">
        <v>713</v>
      </c>
      <c r="I137" s="56" t="str">
        <f aca="false">IF(ISNUMBER(D137*H137),D137*H137,"n/a")</f>
        <v>n/a</v>
      </c>
      <c r="J137" s="55" t="s">
        <v>761</v>
      </c>
      <c r="K137" s="57" t="n">
        <v>19</v>
      </c>
      <c r="L137" s="54" t="str">
        <f aca="false">IF(ISNUMBER(D137*K137),D137*K137,"n/a")</f>
        <v>n/a</v>
      </c>
    </row>
    <row r="138" customFormat="false" ht="15" hidden="false" customHeight="false" outlineLevel="0" collapsed="false">
      <c r="A138" s="50" t="str">
        <f aca="false">BOM!B173</f>
        <v>Remote Module</v>
      </c>
      <c r="B138" s="50" t="str">
        <f aca="false">BOM!C173</f>
        <v>ADXV-HPR-43S8C</v>
      </c>
      <c r="C138" s="50" t="str">
        <f aca="false">BOM!D173</f>
        <v>ADX V DAS High Power Remote SMR800MHz (Commercial) + Cellular 43dBm Amplifier Module</v>
      </c>
      <c r="D138" s="51" t="str">
        <f aca="false">IF(BOM!E173=0,"#REF!",IF(ISNUMBER(BOM!E173),1,"#REF!"))</f>
        <v>#REF!</v>
      </c>
      <c r="E138" s="52" t="n">
        <v>159.57</v>
      </c>
      <c r="F138" s="53" t="str">
        <f aca="false">IF(ISNUMBER(D138*E138),D138*E138,"n/a")</f>
        <v>n/a</v>
      </c>
      <c r="G138" s="54" t="str">
        <f aca="false">IF(ISNUMBER(F138*3.412141633),F138*3.412141633,"n/a")</f>
        <v>n/a</v>
      </c>
      <c r="H138" s="55" t="s">
        <v>713</v>
      </c>
      <c r="I138" s="56" t="str">
        <f aca="false">IF(ISNUMBER(D138*H138),D138*H138,"n/a")</f>
        <v>n/a</v>
      </c>
      <c r="J138" s="55" t="s">
        <v>761</v>
      </c>
      <c r="K138" s="57" t="n">
        <v>18.5</v>
      </c>
      <c r="L138" s="54" t="str">
        <f aca="false">IF(ISNUMBER(D138*K138),D138*K138,"n/a")</f>
        <v>n/a</v>
      </c>
    </row>
    <row r="139" customFormat="false" ht="15" hidden="false" customHeight="false" outlineLevel="0" collapsed="false">
      <c r="A139" s="50" t="str">
        <f aca="false">BOM!B174</f>
        <v>Remote Module</v>
      </c>
      <c r="B139" s="50" t="str">
        <f aca="false">BOM!C174</f>
        <v>ADXV-HPR-46P</v>
      </c>
      <c r="C139" s="50" t="str">
        <f aca="false">BOM!D174</f>
        <v>ADX V DAS High Power Remote PCS 46dBm Amplifier Module</v>
      </c>
      <c r="D139" s="51" t="str">
        <f aca="false">IF(BOM!E174=0,"#REF!",IF(ISNUMBER(BOM!E174),1,"#REF!"))</f>
        <v>#REF!</v>
      </c>
      <c r="E139" s="52" t="n">
        <v>242.51</v>
      </c>
      <c r="F139" s="53" t="str">
        <f aca="false">IF(ISNUMBER(D139*E139),D139*E139,"n/a")</f>
        <v>n/a</v>
      </c>
      <c r="G139" s="54" t="str">
        <f aca="false">IF(ISNUMBER(F139*3.412141633),F139*3.412141633,"n/a")</f>
        <v>n/a</v>
      </c>
      <c r="H139" s="55" t="s">
        <v>713</v>
      </c>
      <c r="I139" s="56" t="str">
        <f aca="false">IF(ISNUMBER(D139*H139),D139*H139,"n/a")</f>
        <v>n/a</v>
      </c>
      <c r="J139" s="55" t="s">
        <v>761</v>
      </c>
      <c r="K139" s="57" t="n">
        <v>19</v>
      </c>
      <c r="L139" s="54" t="str">
        <f aca="false">IF(ISNUMBER(D139*K139),D139*K139,"n/a")</f>
        <v>n/a</v>
      </c>
    </row>
    <row r="140" customFormat="false" ht="15" hidden="false" customHeight="false" outlineLevel="0" collapsed="false">
      <c r="A140" s="50" t="str">
        <f aca="false">BOM!B175</f>
        <v>Remote Module</v>
      </c>
      <c r="B140" s="50" t="str">
        <f aca="false">BOM!C175</f>
        <v>ADXV-HPR-46A</v>
      </c>
      <c r="C140" s="50" t="str">
        <f aca="false">BOM!D175</f>
        <v>ADX V DAS High Power Remote AWS-1 + AWS-3 46dBm Amplifier Module</v>
      </c>
      <c r="D140" s="51" t="str">
        <f aca="false">IF(BOM!E175=0,"#REF!",IF(ISNUMBER(BOM!E175),1,"#REF!"))</f>
        <v>#REF!</v>
      </c>
      <c r="E140" s="52" t="n">
        <v>260.62</v>
      </c>
      <c r="F140" s="53" t="str">
        <f aca="false">IF(ISNUMBER(D140*E140),D140*E140,"n/a")</f>
        <v>n/a</v>
      </c>
      <c r="G140" s="54" t="str">
        <f aca="false">IF(ISNUMBER(F140*3.412141633),F140*3.412141633,"n/a")</f>
        <v>n/a</v>
      </c>
      <c r="H140" s="55" t="s">
        <v>713</v>
      </c>
      <c r="I140" s="56" t="str">
        <f aca="false">IF(ISNUMBER(D140*H140),D140*H140,"n/a")</f>
        <v>n/a</v>
      </c>
      <c r="J140" s="55" t="s">
        <v>761</v>
      </c>
      <c r="K140" s="57" t="n">
        <v>18.5</v>
      </c>
      <c r="L140" s="54" t="str">
        <f aca="false">IF(ISNUMBER(D140*K140),D140*K140,"n/a")</f>
        <v>n/a</v>
      </c>
    </row>
    <row r="141" customFormat="false" ht="15" hidden="false" customHeight="false" outlineLevel="0" collapsed="false">
      <c r="A141" s="50" t="str">
        <f aca="false">BOM!B176</f>
        <v>Remote Module</v>
      </c>
      <c r="B141" s="50" t="str">
        <f aca="false">BOM!C176</f>
        <v>ADXV-HPR-45W</v>
      </c>
      <c r="C141" s="50" t="str">
        <f aca="false">BOM!D176</f>
        <v>ADX V DAS High Power Remote WCS 45dBm Amplifier Module</v>
      </c>
      <c r="D141" s="51" t="str">
        <f aca="false">IF(BOM!E176=0,"#REF!",IF(ISNUMBER(BOM!E176),1,"#REF!"))</f>
        <v>#REF!</v>
      </c>
      <c r="E141" s="52" t="n">
        <v>269</v>
      </c>
      <c r="F141" s="53" t="str">
        <f aca="false">IF(ISNUMBER(D141*E141),D141*E141,"n/a")</f>
        <v>n/a</v>
      </c>
      <c r="G141" s="54" t="str">
        <f aca="false">IF(ISNUMBER(F141*3.412141633),F141*3.412141633,"n/a")</f>
        <v>n/a</v>
      </c>
      <c r="H141" s="55" t="s">
        <v>713</v>
      </c>
      <c r="I141" s="56" t="str">
        <f aca="false">IF(ISNUMBER(D141*H141),D141*H141,"n/a")</f>
        <v>n/a</v>
      </c>
      <c r="J141" s="55" t="s">
        <v>761</v>
      </c>
      <c r="K141" s="57" t="n">
        <v>19</v>
      </c>
      <c r="L141" s="54" t="str">
        <f aca="false">IF(ISNUMBER(D141*K141),D141*K141,"n/a")</f>
        <v>n/a</v>
      </c>
    </row>
    <row r="142" customFormat="false" ht="15" hidden="false" customHeight="false" outlineLevel="0" collapsed="false">
      <c r="A142" s="50" t="str">
        <f aca="false">BOM!B177</f>
        <v>Remote Module</v>
      </c>
      <c r="B142" s="50" t="str">
        <f aca="false">BOM!C177</f>
        <v>ADXV-HPR-43BTF</v>
      </c>
      <c r="C142" s="50" t="str">
        <f aca="false">BOM!D177</f>
        <v>ADX V DAS Remote Unit BRS TDD 43dBm Amplifier Module, 194 MHz Bandwidth Support</v>
      </c>
      <c r="D142" s="51" t="str">
        <f aca="false">IF(BOM!E177=0,"#REF!",IF(ISNUMBER(BOM!E177),1,"#REF!"))</f>
        <v>#REF!</v>
      </c>
      <c r="E142" s="52" t="n">
        <v>225.66</v>
      </c>
      <c r="F142" s="53" t="str">
        <f aca="false">IF(ISNUMBER(D142*E142),D142*E142,"n/a")</f>
        <v>n/a</v>
      </c>
      <c r="G142" s="54" t="str">
        <f aca="false">IF(ISNUMBER(F142*3.412141633),F142*3.412141633,"n/a")</f>
        <v>n/a</v>
      </c>
      <c r="H142" s="55" t="s">
        <v>713</v>
      </c>
      <c r="I142" s="56" t="str">
        <f aca="false">IF(ISNUMBER(D142*H142),D142*H142,"n/a")</f>
        <v>n/a</v>
      </c>
      <c r="J142" s="55" t="s">
        <v>761</v>
      </c>
      <c r="K142" s="57" t="n">
        <v>18.5</v>
      </c>
      <c r="L142" s="54" t="str">
        <f aca="false">IF(ISNUMBER(D142*K142),D142*K142,"n/a")</f>
        <v>n/a</v>
      </c>
    </row>
    <row r="143" customFormat="false" ht="15" hidden="false" customHeight="false" outlineLevel="0" collapsed="false">
      <c r="A143" s="50" t="str">
        <f aca="false">BOM!B178</f>
        <v>Remote Module</v>
      </c>
      <c r="B143" s="50" t="str">
        <f aca="false">BOM!C178</f>
        <v>ADXV-HPR-46N77L</v>
      </c>
      <c r="C143" s="50" t="str">
        <f aca="false">BOM!D178</f>
        <v>ADX V DAS High Power Remote C-Band 46dBm Amplifier Module (3450-3550 MHz)</v>
      </c>
      <c r="D143" s="51" t="str">
        <f aca="false">IF(BOM!E178=0,"#REF!",IF(ISNUMBER(BOM!E178),1,"#REF!"))</f>
        <v>#REF!</v>
      </c>
      <c r="E143" s="52" t="n">
        <v>228.3</v>
      </c>
      <c r="F143" s="53" t="str">
        <f aca="false">IF(ISNUMBER(D143*E143),D143*E143,"n/a")</f>
        <v>n/a</v>
      </c>
      <c r="G143" s="54" t="str">
        <f aca="false">IF(ISNUMBER(F143*3.412141633),F143*3.412141633,"n/a")</f>
        <v>n/a</v>
      </c>
      <c r="H143" s="55" t="s">
        <v>713</v>
      </c>
      <c r="I143" s="56" t="str">
        <f aca="false">IF(ISNUMBER(D143*H143),D143*H143,"n/a")</f>
        <v>n/a</v>
      </c>
      <c r="J143" s="55" t="s">
        <v>761</v>
      </c>
      <c r="K143" s="57" t="n">
        <v>19</v>
      </c>
      <c r="L143" s="54" t="str">
        <f aca="false">IF(ISNUMBER(D143*K143),D143*K143,"n/a")</f>
        <v>n/a</v>
      </c>
    </row>
    <row r="144" customFormat="false" ht="15" hidden="false" customHeight="false" outlineLevel="0" collapsed="false">
      <c r="A144" s="50" t="str">
        <f aca="false">BOM!B179</f>
        <v>Remote Module</v>
      </c>
      <c r="B144" s="50" t="str">
        <f aca="false">BOM!C179</f>
        <v>ADXV-HPR-46N77H</v>
      </c>
      <c r="C144" s="50" t="str">
        <f aca="false">BOM!D179</f>
        <v>ADX V DAS High Power Remote C-Band 46dBm Amplifier Module (3700-3980 MHz)</v>
      </c>
      <c r="D144" s="51" t="str">
        <f aca="false">IF(BOM!E179=0,"#REF!",IF(ISNUMBER(BOM!E179),1,"#REF!"))</f>
        <v>#REF!</v>
      </c>
      <c r="E144" s="52" t="n">
        <v>228.3</v>
      </c>
      <c r="F144" s="53" t="str">
        <f aca="false">IF(ISNUMBER(D144*E144),D144*E144,"n/a")</f>
        <v>n/a</v>
      </c>
      <c r="G144" s="54" t="str">
        <f aca="false">IF(ISNUMBER(F144*3.412141633),F144*3.412141633,"n/a")</f>
        <v>n/a</v>
      </c>
      <c r="H144" s="55" t="s">
        <v>713</v>
      </c>
      <c r="I144" s="56" t="str">
        <f aca="false">IF(ISNUMBER(D144*H144),D144*H144,"n/a")</f>
        <v>n/a</v>
      </c>
      <c r="J144" s="55" t="s">
        <v>761</v>
      </c>
      <c r="K144" s="57" t="n">
        <v>19</v>
      </c>
      <c r="L144" s="54" t="str">
        <f aca="false">IF(ISNUMBER(D144*K144),D144*K144,"n/a")</f>
        <v>n/a</v>
      </c>
    </row>
    <row r="145" customFormat="false" ht="15" hidden="false" customHeight="false" outlineLevel="0" collapsed="false">
      <c r="A145" s="50" t="str">
        <f aca="false">BOM!B153</f>
        <v>Remote Module</v>
      </c>
      <c r="B145" s="50" t="str">
        <f aca="false">BOM!C153</f>
        <v>ADXV-R-CHC-U</v>
      </c>
      <c r="C145" s="50" t="str">
        <f aca="false">BOM!D153</f>
        <v>ADX V DAS Universal Channel Combiner (700MHz, SMR800MHz + Cellular, PCS, AWS, WCS, BRS)</v>
      </c>
      <c r="D145" s="51" t="str">
        <f aca="false">IF(BOM!E153=0,"#REF!",IF(ISNUMBER(BOM!E153),1,"#REF!"))</f>
        <v>#REF!</v>
      </c>
      <c r="E145" s="52" t="s">
        <v>713</v>
      </c>
      <c r="F145" s="53" t="str">
        <f aca="false">IF(ISNUMBER(D145*E145),D145*E145,"n/a")</f>
        <v>n/a</v>
      </c>
      <c r="G145" s="54" t="str">
        <f aca="false">IF(ISNUMBER(F145*3.412141633),F145*3.412141633,"n/a")</f>
        <v>n/a</v>
      </c>
      <c r="H145" s="55" t="n">
        <v>1</v>
      </c>
      <c r="I145" s="56" t="str">
        <f aca="false">IF(ISNUMBER(D145*H145),D145*H145,"n/a")</f>
        <v>n/a</v>
      </c>
      <c r="J145" s="55" t="s">
        <v>718</v>
      </c>
      <c r="K145" s="57" t="n">
        <v>12</v>
      </c>
      <c r="L145" s="54" t="str">
        <f aca="false">IF(ISNUMBER(D145*K145),D145*K145,"n/a")</f>
        <v>n/a</v>
      </c>
    </row>
    <row r="146" customFormat="false" ht="15" hidden="false" customHeight="false" outlineLevel="0" collapsed="false">
      <c r="A146" s="50" t="str">
        <f aca="false">BOM!B154</f>
        <v>Remote Module</v>
      </c>
      <c r="B146" s="50" t="str">
        <f aca="false">BOM!C154</f>
        <v>ADXV-R-CHC-X2</v>
      </c>
      <c r="C146" s="50" t="str">
        <f aca="false">BOM!D154</f>
        <v>ADX V DAS Universal Channel Combiner (600MHz, 700MHz, S8C, PCS, AWS, WCS, BRS, C-Band)</v>
      </c>
      <c r="D146" s="51" t="str">
        <f aca="false">IF(BOM!E154=0,"#REF!",IF(ISNUMBER(BOM!E154),1,"#REF!"))</f>
        <v>#REF!</v>
      </c>
      <c r="E146" s="52" t="s">
        <v>713</v>
      </c>
      <c r="F146" s="53" t="str">
        <f aca="false">IF(ISNUMBER(D146*E146),D146*E146,"n/a")</f>
        <v>n/a</v>
      </c>
      <c r="G146" s="54" t="str">
        <f aca="false">IF(ISNUMBER(F146*3.412141633),F146*3.412141633,"n/a")</f>
        <v>n/a</v>
      </c>
      <c r="H146" s="55" t="n">
        <v>1</v>
      </c>
      <c r="I146" s="56" t="str">
        <f aca="false">IF(ISNUMBER(D146*H146),D146*H146,"n/a")</f>
        <v>n/a</v>
      </c>
      <c r="J146" s="55" t="s">
        <v>755</v>
      </c>
      <c r="K146" s="57" t="n">
        <v>18.5</v>
      </c>
      <c r="L146" s="54" t="str">
        <f aca="false">IF(ISNUMBER(D146*K146),D146*K146,"n/a")</f>
        <v>n/a</v>
      </c>
    </row>
    <row r="147" customFormat="false" ht="15" hidden="false" customHeight="false" outlineLevel="0" collapsed="false">
      <c r="A147" s="50" t="str">
        <f aca="false">BOM!B155</f>
        <v>Remote Module</v>
      </c>
      <c r="B147" s="50" t="str">
        <f aca="false">BOM!C155</f>
        <v>ADXV-HPR-CHC-U</v>
      </c>
      <c r="C147" s="50" t="str">
        <f aca="false">BOM!D155</f>
        <v>ADX V DAS HPR Universal Channel Combiner (700MHz, S8C, PCS, AWS, WCS, BRS)</v>
      </c>
      <c r="D147" s="51" t="str">
        <f aca="false">IF(BOM!E155=0,"#REF!",IF(ISNUMBER(BOM!E155),1,"#REF!"))</f>
        <v>#REF!</v>
      </c>
      <c r="E147" s="52" t="s">
        <v>713</v>
      </c>
      <c r="F147" s="53" t="str">
        <f aca="false">IF(ISNUMBER(D147*E147),D147*E147,"n/a")</f>
        <v>n/a</v>
      </c>
      <c r="G147" s="54" t="str">
        <f aca="false">IF(ISNUMBER(F147*3.412141633),F147*3.412141633,"n/a")</f>
        <v>n/a</v>
      </c>
      <c r="H147" s="52" t="s">
        <v>713</v>
      </c>
      <c r="I147" s="56" t="str">
        <f aca="false">IF(ISNUMBER(D147*H147),D147*H147,"n/a")</f>
        <v>n/a</v>
      </c>
      <c r="J147" s="55" t="s">
        <v>762</v>
      </c>
      <c r="K147" s="57" t="n">
        <v>14.86</v>
      </c>
      <c r="L147" s="54" t="str">
        <f aca="false">IF(ISNUMBER(D147*K147),D147*K147,"n/a")</f>
        <v>n/a</v>
      </c>
    </row>
    <row r="148" customFormat="false" ht="15" hidden="false" customHeight="false" outlineLevel="0" collapsed="false">
      <c r="A148" s="50" t="str">
        <f aca="false">BOM!B156</f>
        <v>Remote Module</v>
      </c>
      <c r="B148" s="50" t="str">
        <f aca="false">BOM!C156</f>
        <v>ADXV-HPR-CHC-X</v>
      </c>
      <c r="C148" s="50" t="str">
        <f aca="false">BOM!D156</f>
        <v>ADX V DAS HPR Universal Channel Combiner (600 MHz, 700MHz, S8C, PCS, AWS, WCS, BRS, CBRS)</v>
      </c>
      <c r="D148" s="51" t="str">
        <f aca="false">IF(BOM!E156=0,"#REF!",IF(ISNUMBER(BOM!E156),1,"#REF!"))</f>
        <v>#REF!</v>
      </c>
      <c r="E148" s="52" t="s">
        <v>713</v>
      </c>
      <c r="F148" s="53" t="str">
        <f aca="false">IF(ISNUMBER(D148*E148),D148*E148,"n/a")</f>
        <v>n/a</v>
      </c>
      <c r="G148" s="54" t="str">
        <f aca="false">IF(ISNUMBER(F148*3.412141633),F148*3.412141633,"n/a")</f>
        <v>n/a</v>
      </c>
      <c r="H148" s="55" t="s">
        <v>713</v>
      </c>
      <c r="I148" s="56" t="str">
        <f aca="false">IF(ISNUMBER(D148*H148),D148*H148,"n/a")</f>
        <v>n/a</v>
      </c>
      <c r="J148" s="55" t="s">
        <v>763</v>
      </c>
      <c r="K148" s="57" t="n">
        <v>15.2</v>
      </c>
      <c r="L148" s="54" t="str">
        <f aca="false">IF(ISNUMBER(D148*K148),D148*K148,"n/a")</f>
        <v>n/a</v>
      </c>
    </row>
    <row r="149" customFormat="false" ht="15" hidden="false" customHeight="false" outlineLevel="0" collapsed="false">
      <c r="A149" s="50" t="str">
        <f aca="false">BOM!B157</f>
        <v>Remote Module</v>
      </c>
      <c r="B149" s="50" t="str">
        <f aca="false">BOM!C157</f>
        <v>ADXV-HPR-CHC-U-LH</v>
      </c>
      <c r="C149" s="50" t="str">
        <f aca="false">BOM!D157</f>
        <v>ADX V DAS HPR Universal Channel Combiner (700MHz, S8C, PCS, AWS, WCS, BRS, Low+High Ports)</v>
      </c>
      <c r="D149" s="51" t="str">
        <f aca="false">IF(BOM!E157=0,"#REF!",IF(ISNUMBER(BOM!E157),1,"#REF!"))</f>
        <v>#REF!</v>
      </c>
      <c r="E149" s="52" t="s">
        <v>713</v>
      </c>
      <c r="F149" s="53" t="str">
        <f aca="false">IF(ISNUMBER(D149*E149),D149*E149,"n/a")</f>
        <v>n/a</v>
      </c>
      <c r="G149" s="54" t="str">
        <f aca="false">IF(ISNUMBER(F149*3.412141633),F149*3.412141633,"n/a")</f>
        <v>n/a</v>
      </c>
      <c r="H149" s="55" t="s">
        <v>713</v>
      </c>
      <c r="I149" s="56" t="str">
        <f aca="false">IF(ISNUMBER(D149*H149),D149*H149,"n/a")</f>
        <v>n/a</v>
      </c>
      <c r="J149" s="55" t="s">
        <v>762</v>
      </c>
      <c r="K149" s="57" t="n">
        <v>15.43</v>
      </c>
      <c r="L149" s="54" t="str">
        <f aca="false">IF(ISNUMBER(D149*K149),D149*K149,"n/a")</f>
        <v>n/a</v>
      </c>
    </row>
    <row r="150" customFormat="false" ht="15" hidden="false" customHeight="false" outlineLevel="0" collapsed="false">
      <c r="A150" s="58" t="s">
        <v>745</v>
      </c>
      <c r="B150" s="59"/>
      <c r="C150" s="58"/>
      <c r="D150" s="60" t="str">
        <f aca="false">IF(F150=0,"#REF!"," ")</f>
        <v>#REF!</v>
      </c>
      <c r="E150" s="61"/>
      <c r="F150" s="61" t="n">
        <f aca="false">SUM(F126:F149)</f>
        <v>0</v>
      </c>
      <c r="G150" s="62" t="n">
        <f aca="false">SUM(G126:G149)</f>
        <v>0</v>
      </c>
      <c r="H150" s="63"/>
      <c r="I150" s="64" t="str">
        <f aca="false">IF(SUM(I126:I149)=0, "n/a",SUM(I126:I149))</f>
        <v>n/a</v>
      </c>
      <c r="J150" s="64"/>
      <c r="K150" s="65"/>
      <c r="L150" s="66" t="n">
        <f aca="false">SUM(L126:L149)</f>
        <v>0</v>
      </c>
    </row>
    <row r="151" customFormat="false" ht="15" hidden="false" customHeight="false" outlineLevel="0" collapsed="false">
      <c r="A151" s="67"/>
      <c r="B151" s="68"/>
      <c r="C151" s="67"/>
      <c r="D151" s="69" t="str">
        <f aca="false">IF(F150=0,"#REF!"," ")</f>
        <v>#REF!</v>
      </c>
      <c r="E151" s="70"/>
      <c r="F151" s="70"/>
      <c r="G151" s="71"/>
      <c r="H151" s="72"/>
      <c r="I151" s="73"/>
      <c r="J151" s="73"/>
      <c r="K151" s="74"/>
      <c r="L151" s="74"/>
    </row>
    <row r="152" customFormat="false" ht="15.75" hidden="false" customHeight="false" outlineLevel="0" collapsed="false">
      <c r="A152" s="44" t="s">
        <v>764</v>
      </c>
      <c r="B152" s="44"/>
      <c r="C152" s="44"/>
      <c r="D152" s="45" t="str">
        <f aca="false">IF(F156=0,"#REF!"," ")</f>
        <v>#REF!</v>
      </c>
      <c r="E152" s="46"/>
      <c r="F152" s="47"/>
      <c r="G152" s="48"/>
      <c r="H152" s="49"/>
      <c r="I152" s="49"/>
      <c r="J152" s="49"/>
      <c r="K152" s="48"/>
      <c r="L152" s="48"/>
    </row>
    <row r="153" customFormat="false" ht="15" hidden="false" customHeight="false" outlineLevel="0" collapsed="false">
      <c r="A153" s="50" t="str">
        <f aca="false">BOM!B181</f>
        <v>Remote Module</v>
      </c>
      <c r="B153" s="50" t="str">
        <f aca="false">BOM!C181</f>
        <v>ADXV-R-OEU-8</v>
      </c>
      <c r="C153" s="50" t="str">
        <f aca="false">BOM!D181</f>
        <v>ADX V DAS Optical Expansion Unit (supports 8 Remote Units)</v>
      </c>
      <c r="D153" s="51" t="str">
        <f aca="false">IF(BOM!E181=0,"#REF!",IF(ISNUMBER(BOM!E181),1,"#REF!"))</f>
        <v>#REF!</v>
      </c>
      <c r="E153" s="52" t="n">
        <v>28</v>
      </c>
      <c r="F153" s="53" t="str">
        <f aca="false">IF(ISNUMBER(D153*E153),D153*E153,"n/a")</f>
        <v>n/a</v>
      </c>
      <c r="G153" s="54" t="str">
        <f aca="false">IF(ISNUMBER(F153*3.412141633),F153*3.412141633,"n/a")</f>
        <v>n/a</v>
      </c>
      <c r="H153" s="55" t="n">
        <v>2</v>
      </c>
      <c r="I153" s="56" t="str">
        <f aca="false">IF(ISNUMBER(D153*H153),D153*H153,"n/a")</f>
        <v>n/a</v>
      </c>
      <c r="J153" s="55" t="s">
        <v>765</v>
      </c>
      <c r="K153" s="57" t="n">
        <v>15.4</v>
      </c>
      <c r="L153" s="54" t="str">
        <f aca="false">IF(ISNUMBER(D153*K153),D153*K153,"n/a")</f>
        <v>n/a</v>
      </c>
    </row>
    <row r="154" customFormat="false" ht="15" hidden="false" customHeight="false" outlineLevel="0" collapsed="false">
      <c r="A154" s="50" t="str">
        <f aca="false">BOM!B182</f>
        <v>Remote Module</v>
      </c>
      <c r="B154" s="50" t="str">
        <f aca="false">BOM!C182</f>
        <v>ADXV-R-OEU-8-X</v>
      </c>
      <c r="C154" s="50" t="str">
        <f aca="false">BOM!D182</f>
        <v>ADX V DAS Optical Expansion Unit (supports 8 Remote Units) Supports C-Band</v>
      </c>
      <c r="D154" s="51" t="str">
        <f aca="false">IF(BOM!E182=0,"#REF!",IF(ISNUMBER(BOM!E182),1,"#REF!"))</f>
        <v>#REF!</v>
      </c>
      <c r="E154" s="52" t="n">
        <v>28</v>
      </c>
      <c r="F154" s="53" t="str">
        <f aca="false">IF(ISNUMBER(D154*E154),D154*E154,"n/a")</f>
        <v>n/a</v>
      </c>
      <c r="G154" s="54" t="str">
        <f aca="false">IF(ISNUMBER(F154*3.412141633),F154*3.412141633,"n/a")</f>
        <v>n/a</v>
      </c>
      <c r="H154" s="55" t="n">
        <v>2</v>
      </c>
      <c r="I154" s="56" t="str">
        <f aca="false">IF(ISNUMBER(D154*H154),D154*H154,"n/a")</f>
        <v>n/a</v>
      </c>
      <c r="J154" s="55" t="s">
        <v>765</v>
      </c>
      <c r="K154" s="57" t="n">
        <v>15.4</v>
      </c>
      <c r="L154" s="54" t="str">
        <f aca="false">IF(ISNUMBER(D154*K154),D154*K154,"n/a")</f>
        <v>n/a</v>
      </c>
    </row>
    <row r="155" customFormat="false" ht="15" hidden="false" customHeight="false" outlineLevel="0" collapsed="false">
      <c r="A155" s="50" t="str">
        <f aca="false">BOM!B183</f>
        <v>Remote Module</v>
      </c>
      <c r="B155" s="50" t="str">
        <f aca="false">BOM!C183</f>
        <v>ADXV-R-ADP</v>
      </c>
      <c r="C155" s="50" t="str">
        <f aca="false">BOM!D183</f>
        <v>AC/DC Adaptor for Remote Unit</v>
      </c>
      <c r="D155" s="51" t="str">
        <f aca="false">IF(BOM!E183=0,"#REF!",IF(ISNUMBER(BOM!E183),1,"#REF!"))</f>
        <v>#REF!</v>
      </c>
      <c r="E155" s="52" t="s">
        <v>713</v>
      </c>
      <c r="F155" s="53" t="str">
        <f aca="false">IF(ISNUMBER(D155*E155),D155*E155,"n/a")</f>
        <v>n/a</v>
      </c>
      <c r="G155" s="54" t="str">
        <f aca="false">IF(ISNUMBER(F155*3.412141633),F155*3.412141633,"n/a")</f>
        <v>n/a</v>
      </c>
      <c r="H155" s="55" t="s">
        <v>713</v>
      </c>
      <c r="I155" s="56" t="str">
        <f aca="false">IF(ISNUMBER(D155*H155),D155*H155,"n/a")</f>
        <v>n/a</v>
      </c>
      <c r="J155" s="55" t="s">
        <v>766</v>
      </c>
      <c r="K155" s="57" t="n">
        <v>1.8</v>
      </c>
      <c r="L155" s="54" t="str">
        <f aca="false">IF(ISNUMBER(D155*K155),D155*K155,"n/a")</f>
        <v>n/a</v>
      </c>
    </row>
    <row r="156" customFormat="false" ht="15" hidden="false" customHeight="false" outlineLevel="0" collapsed="false">
      <c r="A156" s="58" t="s">
        <v>745</v>
      </c>
      <c r="B156" s="59"/>
      <c r="C156" s="58"/>
      <c r="D156" s="60" t="str">
        <f aca="false">IF(F156=0,"#REF!"," ")</f>
        <v>#REF!</v>
      </c>
      <c r="E156" s="61"/>
      <c r="F156" s="61" t="n">
        <f aca="false">SUM(F153:F155)</f>
        <v>0</v>
      </c>
      <c r="G156" s="62" t="n">
        <f aca="false">SUM(G153:G155)</f>
        <v>0</v>
      </c>
      <c r="H156" s="63"/>
      <c r="I156" s="64" t="str">
        <f aca="false">IF(SUM(I153:I155)=0, "n/a",SUM(I153:I155))</f>
        <v>n/a</v>
      </c>
      <c r="J156" s="64"/>
      <c r="K156" s="65"/>
      <c r="L156" s="66" t="n">
        <f aca="false">SUM(L153:L155)</f>
        <v>0</v>
      </c>
    </row>
    <row r="157" customFormat="false" ht="15" hidden="false" customHeight="false" outlineLevel="0" collapsed="false">
      <c r="A157" s="67"/>
      <c r="B157" s="68"/>
      <c r="C157" s="67"/>
      <c r="D157" s="69" t="str">
        <f aca="false">IF(F156=0,"#REF!"," ")</f>
        <v>#REF!</v>
      </c>
      <c r="E157" s="70"/>
      <c r="F157" s="70"/>
      <c r="G157" s="71"/>
      <c r="H157" s="72"/>
      <c r="I157" s="73"/>
      <c r="J157" s="73"/>
      <c r="K157" s="74"/>
      <c r="L157" s="74"/>
    </row>
    <row r="158" customFormat="false" ht="15.75" hidden="false" customHeight="false" outlineLevel="0" collapsed="false">
      <c r="A158" s="44" t="s">
        <v>767</v>
      </c>
      <c r="B158" s="44"/>
      <c r="C158" s="44"/>
      <c r="D158" s="45" t="str">
        <f aca="false">IF(F168=0,"#REF!"," ")</f>
        <v>#REF!</v>
      </c>
      <c r="E158" s="46"/>
      <c r="F158" s="47"/>
      <c r="G158" s="48"/>
      <c r="H158" s="49"/>
      <c r="I158" s="49"/>
      <c r="J158" s="49"/>
      <c r="K158" s="48"/>
      <c r="L158" s="48"/>
    </row>
    <row r="159" customFormat="false" ht="15" hidden="false" customHeight="false" outlineLevel="0" collapsed="false">
      <c r="A159" s="50" t="str">
        <f aca="false">BOM!B185</f>
        <v>Remote Module</v>
      </c>
      <c r="B159" s="50" t="str">
        <f aca="false">BOM!C185</f>
        <v>ADXV-R-3378P-N4X</v>
      </c>
      <c r="C159" s="50" t="str">
        <f aca="false">BOM!D185</f>
        <v>ADX V DAS Remote Unit 2W 700MHz/800MHz IP66 Remote Module (Public Safety)</v>
      </c>
      <c r="D159" s="51" t="str">
        <f aca="false">IF(BOM!E185=0,"#REF!",IF(ISNUMBER(BOM!E185),1,"#REF!"))</f>
        <v>#REF!</v>
      </c>
      <c r="E159" s="52" t="n">
        <v>60.19</v>
      </c>
      <c r="F159" s="53" t="str">
        <f aca="false">IF(ISNUMBER(D159*E159),D159*E159,"n/a")</f>
        <v>n/a</v>
      </c>
      <c r="G159" s="54" t="str">
        <f aca="false">IF(ISNUMBER(F159*3.412141633),F159*3.412141633,"n/a")</f>
        <v>n/a</v>
      </c>
      <c r="H159" s="55" t="s">
        <v>713</v>
      </c>
      <c r="I159" s="56" t="str">
        <f aca="false">IF(ISNUMBER(D159*H159),D159*H159,"n/a")</f>
        <v>n/a</v>
      </c>
      <c r="J159" s="55" t="s">
        <v>768</v>
      </c>
      <c r="K159" s="57" t="n">
        <v>26.5</v>
      </c>
      <c r="L159" s="54" t="str">
        <f aca="false">IF(ISNUMBER(D159*K159),D159*K159,"n/a")</f>
        <v>n/a</v>
      </c>
    </row>
    <row r="160" customFormat="false" ht="15" hidden="false" customHeight="false" outlineLevel="0" collapsed="false">
      <c r="A160" s="50" t="str">
        <f aca="false">BOM!B186</f>
        <v>Remote Module</v>
      </c>
      <c r="B160" s="50" t="str">
        <f aca="false">BOM!C186</f>
        <v>ADXV-R-3378P-U</v>
      </c>
      <c r="C160" s="50" t="str">
        <f aca="false">BOM!D186</f>
        <v>2W 700MHz/800MHz IP66 Remote Module (Public Safety) UL2524</v>
      </c>
      <c r="D160" s="51" t="str">
        <f aca="false">IF(BOM!E186=0,"#REF!",IF(ISNUMBER(BOM!E186),1,"#REF!"))</f>
        <v>#REF!</v>
      </c>
      <c r="E160" s="52" t="n">
        <v>60.19</v>
      </c>
      <c r="F160" s="53" t="str">
        <f aca="false">IF(ISNUMBER(D160*E161),D160*E161,"n/a")</f>
        <v>n/a</v>
      </c>
      <c r="G160" s="54" t="str">
        <f aca="false">IF(ISNUMBER(F160*3.412141633),F160*3.412141633,"n/a")</f>
        <v>n/a</v>
      </c>
      <c r="H160" s="55" t="s">
        <v>713</v>
      </c>
      <c r="I160" s="56" t="str">
        <f aca="false">IF(ISNUMBER(D160*H160),D160*H160,"n/a")</f>
        <v>n/a</v>
      </c>
      <c r="J160" s="55" t="s">
        <v>768</v>
      </c>
      <c r="K160" s="57" t="n">
        <v>26.5</v>
      </c>
      <c r="L160" s="54" t="str">
        <f aca="false">IF(ISNUMBER(D160*K161),D160*K161,"n/a")</f>
        <v>n/a</v>
      </c>
    </row>
    <row r="161" customFormat="false" ht="15" hidden="false" customHeight="false" outlineLevel="0" collapsed="false">
      <c r="A161" s="50" t="str">
        <f aca="false">BOM!B187</f>
        <v>Remote Module</v>
      </c>
      <c r="B161" s="50" t="str">
        <f aca="false">BOM!C187</f>
        <v>ADXV-R-25VU-N4X</v>
      </c>
      <c r="C161" s="50" t="str">
        <f aca="false">BOM!D187</f>
        <v>ADX V DAS Remote Unit 25dBm VHF/UHF IP66 Remote Module</v>
      </c>
      <c r="D161" s="51" t="str">
        <f aca="false">IF(BOM!E187=0,"#REF!",IF(ISNUMBER(BOM!E187),1,"#REF!"))</f>
        <v>#REF!</v>
      </c>
      <c r="E161" s="52" t="n">
        <v>66.06</v>
      </c>
      <c r="F161" s="53" t="str">
        <f aca="false">IF(ISNUMBER(D161*#REF!),D161*#REF!,"n/a")</f>
        <v>n/a</v>
      </c>
      <c r="G161" s="54" t="str">
        <f aca="false">IF(ISNUMBER(F161*3.412141633),F161*3.412141633,"n/a")</f>
        <v>n/a</v>
      </c>
      <c r="H161" s="55" t="s">
        <v>713</v>
      </c>
      <c r="I161" s="56" t="str">
        <f aca="false">IF(ISNUMBER(D161*H161),D161*H161,"n/a")</f>
        <v>n/a</v>
      </c>
      <c r="J161" s="55" t="s">
        <v>768</v>
      </c>
      <c r="K161" s="57" t="n">
        <v>26.5</v>
      </c>
      <c r="L161" s="54" t="str">
        <f aca="false">IF(ISNUMBER(D161*#REF!),D161*#REF!,"n/a")</f>
        <v>n/a</v>
      </c>
    </row>
    <row r="162" customFormat="false" ht="15" hidden="false" customHeight="false" outlineLevel="0" collapsed="false">
      <c r="A162" s="50" t="str">
        <f aca="false">BOM!B189</f>
        <v>Remote Module</v>
      </c>
      <c r="B162" s="50" t="str">
        <f aca="false">BOM!C189</f>
        <v>ADXV-EF-CHA-N4X</v>
      </c>
      <c r="C162" s="50" t="str">
        <f aca="false">BOM!D189</f>
        <v>ADX V DAS IP66 enclosure for up to 2 ADXV External Filters</v>
      </c>
      <c r="D162" s="51" t="str">
        <f aca="false">IF(BOM!E189=0,"#REF!",IF(ISNUMBER(BOM!E189),1,"#REF!"))</f>
        <v>#REF!</v>
      </c>
      <c r="E162" s="52" t="s">
        <v>713</v>
      </c>
      <c r="F162" s="53" t="str">
        <f aca="false">IF(ISNUMBER(D162*E162),D162*E162,"n/a")</f>
        <v>n/a</v>
      </c>
      <c r="G162" s="54" t="str">
        <f aca="false">IF(ISNUMBER(F162*3.412141633),F162*3.412141633,"n/a")</f>
        <v>n/a</v>
      </c>
      <c r="H162" s="55" t="n">
        <v>3</v>
      </c>
      <c r="I162" s="56" t="str">
        <f aca="false">IF(ISNUMBER(D162*H162),D162*H162,"n/a")</f>
        <v>n/a</v>
      </c>
      <c r="J162" s="55" t="s">
        <v>769</v>
      </c>
      <c r="K162" s="57" t="n">
        <v>7</v>
      </c>
      <c r="L162" s="54" t="str">
        <f aca="false">IF(ISNUMBER(D162*K162),D162*K162,"n/a")</f>
        <v>n/a</v>
      </c>
    </row>
    <row r="163" customFormat="false" ht="15" hidden="false" customHeight="false" outlineLevel="0" collapsed="false">
      <c r="A163" s="50" t="str">
        <f aca="false">BOM!B190</f>
        <v>Remote Module</v>
      </c>
      <c r="B163" s="50" t="str">
        <f aca="false">BOM!C190</f>
        <v>ADXV-EF-7F</v>
      </c>
      <c r="C163" s="50" t="str">
        <f aca="false">BOM!D190</f>
        <v>ADX V DAS Remote Unit External Filter to Support 700 MHz</v>
      </c>
      <c r="D163" s="51" t="str">
        <f aca="false">IF(BOM!E190=0,"#REF!",IF(ISNUMBER(BOM!E190),1,"#REF!"))</f>
        <v>#REF!</v>
      </c>
      <c r="E163" s="52" t="s">
        <v>713</v>
      </c>
      <c r="F163" s="53" t="str">
        <f aca="false">IF(ISNUMBER(D163*E163),D163*E163,"n/a")</f>
        <v>n/a</v>
      </c>
      <c r="G163" s="54" t="str">
        <f aca="false">IF(ISNUMBER(F163*3.412141633),F163*3.412141633,"n/a")</f>
        <v>n/a</v>
      </c>
      <c r="H163" s="55" t="s">
        <v>713</v>
      </c>
      <c r="I163" s="56" t="str">
        <f aca="false">IF(ISNUMBER(D163*H163),D163*H163,"n/a")</f>
        <v>n/a</v>
      </c>
      <c r="J163" s="55" t="s">
        <v>770</v>
      </c>
      <c r="K163" s="57" t="n">
        <v>3.5</v>
      </c>
      <c r="L163" s="54" t="str">
        <f aca="false">IF(ISNUMBER(D163*K163),D163*K163,"n/a")</f>
        <v>n/a</v>
      </c>
    </row>
    <row r="164" customFormat="false" ht="15" hidden="false" customHeight="false" outlineLevel="0" collapsed="false">
      <c r="A164" s="50" t="str">
        <f aca="false">BOM!B191</f>
        <v>Remote Module</v>
      </c>
      <c r="B164" s="50" t="str">
        <f aca="false">BOM!C191</f>
        <v>ADXV-EF-S8C</v>
      </c>
      <c r="C164" s="50" t="str">
        <f aca="false">BOM!D191</f>
        <v>ADX V DAS Remote Unit External Filter to Support SMR800 MHz (Commercial) + Cellular</v>
      </c>
      <c r="D164" s="51" t="str">
        <f aca="false">IF(BOM!E191=0,"#REF!",IF(ISNUMBER(BOM!E191),1,"#REF!"))</f>
        <v>#REF!</v>
      </c>
      <c r="E164" s="52" t="s">
        <v>713</v>
      </c>
      <c r="F164" s="53" t="str">
        <f aca="false">IF(ISNUMBER(D164*E164),D164*E164,"n/a")</f>
        <v>n/a</v>
      </c>
      <c r="G164" s="54" t="str">
        <f aca="false">IF(ISNUMBER(F164*3.412141633),F164*3.412141633,"n/a")</f>
        <v>n/a</v>
      </c>
      <c r="H164" s="55" t="s">
        <v>713</v>
      </c>
      <c r="I164" s="56" t="str">
        <f aca="false">IF(ISNUMBER(D164*H164),D164*H164,"n/a")</f>
        <v>n/a</v>
      </c>
      <c r="J164" s="55" t="s">
        <v>771</v>
      </c>
      <c r="K164" s="57" t="n">
        <v>3</v>
      </c>
      <c r="L164" s="54" t="str">
        <f aca="false">IF(ISNUMBER(D164*K164),D164*K164,"n/a")</f>
        <v>n/a</v>
      </c>
    </row>
    <row r="165" customFormat="false" ht="15" hidden="false" customHeight="false" outlineLevel="0" collapsed="false">
      <c r="A165" s="50" t="str">
        <f aca="false">BOM!B192</f>
        <v>Remote Module</v>
      </c>
      <c r="B165" s="50" t="str">
        <f aca="false">BOM!C192</f>
        <v>ADXV-BPF-7PS8DL</v>
      </c>
      <c r="C165" s="50" t="str">
        <f aca="false">BOM!D192</f>
        <v>ADX V DAS Remote Unit Band Pass Filter to Support 700 &amp; 800 MHz Public Safety</v>
      </c>
      <c r="D165" s="51" t="str">
        <f aca="false">IF(BOM!E192=0,"#REF!",IF(ISNUMBER(BOM!E192),1,"#REF!"))</f>
        <v>#REF!</v>
      </c>
      <c r="E165" s="52" t="s">
        <v>713</v>
      </c>
      <c r="F165" s="53" t="str">
        <f aca="false">IF(ISNUMBER(D165*E165),D165*E165,"n/a")</f>
        <v>n/a</v>
      </c>
      <c r="G165" s="54" t="str">
        <f aca="false">IF(ISNUMBER(F165*3.412141633),F165*3.412141633,"n/a")</f>
        <v>n/a</v>
      </c>
      <c r="H165" s="55" t="s">
        <v>713</v>
      </c>
      <c r="I165" s="56" t="str">
        <f aca="false">IF(ISNUMBER(D165*H165),D165*H165,"n/a")</f>
        <v>n/a</v>
      </c>
      <c r="J165" s="55" t="s">
        <v>772</v>
      </c>
      <c r="K165" s="57" t="n">
        <v>5.42</v>
      </c>
      <c r="L165" s="54" t="str">
        <f aca="false">IF(ISNUMBER(D165*K165),D165*K165,"n/a")</f>
        <v>n/a</v>
      </c>
    </row>
    <row r="166" customFormat="false" ht="15" hidden="false" customHeight="false" outlineLevel="0" collapsed="false">
      <c r="A166" s="50" t="str">
        <f aca="false">BOM!B193</f>
        <v>Remote Module</v>
      </c>
      <c r="B166" s="50" t="str">
        <f aca="false">BOM!C193</f>
        <v>ADXV-BPF-7PDL</v>
      </c>
      <c r="C166" s="50" t="str">
        <f aca="false">BOM!D193</f>
        <v>ADX V DAS Remote Unit Band Pass Filter to Support 700 MHz Public Safety</v>
      </c>
      <c r="D166" s="51" t="str">
        <f aca="false">IF(BOM!E193=0,"#REF!",IF(ISNUMBER(BOM!E193),1,"#REF!"))</f>
        <v>#REF!</v>
      </c>
      <c r="E166" s="52" t="s">
        <v>713</v>
      </c>
      <c r="F166" s="53" t="str">
        <f aca="false">IF(ISNUMBER(D166*E166),D166*E166,"n/a")</f>
        <v>n/a</v>
      </c>
      <c r="G166" s="54" t="str">
        <f aca="false">IF(ISNUMBER(F166*3.412141633),F166*3.412141633,"n/a")</f>
        <v>n/a</v>
      </c>
      <c r="H166" s="55" t="s">
        <v>713</v>
      </c>
      <c r="I166" s="56" t="str">
        <f aca="false">IF(ISNUMBER(D166*H166),D166*H166,"n/a")</f>
        <v>n/a</v>
      </c>
      <c r="J166" s="55" t="s">
        <v>773</v>
      </c>
      <c r="K166" s="57" t="n">
        <v>2.5</v>
      </c>
      <c r="L166" s="54" t="str">
        <f aca="false">IF(ISNUMBER(D166*K166),D166*K166,"n/a")</f>
        <v>n/a</v>
      </c>
    </row>
    <row r="167" customFormat="false" ht="15" hidden="false" customHeight="false" outlineLevel="0" collapsed="false">
      <c r="A167" s="50" t="str">
        <f aca="false">BOM!B194</f>
        <v>Remote Module</v>
      </c>
      <c r="B167" s="50" t="str">
        <f aca="false">BOM!C194</f>
        <v>ADXV-BPF-S8DL</v>
      </c>
      <c r="C167" s="50" t="str">
        <f aca="false">BOM!D194</f>
        <v>ADX V DAS Remote Unit Band Pass Filter to Support 800 MHz Public Safety</v>
      </c>
      <c r="D167" s="51" t="str">
        <f aca="false">IF(BOM!E194=0,"#REF!",IF(ISNUMBER(BOM!E194),1,"#REF!"))</f>
        <v>#REF!</v>
      </c>
      <c r="E167" s="52" t="s">
        <v>713</v>
      </c>
      <c r="F167" s="53" t="str">
        <f aca="false">IF(ISNUMBER(D167*E167),D167*E167,"n/a")</f>
        <v>n/a</v>
      </c>
      <c r="G167" s="54" t="str">
        <f aca="false">IF(ISNUMBER(F167*3.412141633),F167*3.412141633,"n/a")</f>
        <v>n/a</v>
      </c>
      <c r="H167" s="55" t="s">
        <v>713</v>
      </c>
      <c r="I167" s="56" t="str">
        <f aca="false">IF(ISNUMBER(D167*H167),D167*H167,"n/a")</f>
        <v>n/a</v>
      </c>
      <c r="J167" s="55" t="s">
        <v>773</v>
      </c>
      <c r="K167" s="57" t="n">
        <v>2.5</v>
      </c>
      <c r="L167" s="54" t="str">
        <f aca="false">IF(ISNUMBER(D167*K167),D167*K167,"n/a")</f>
        <v>n/a</v>
      </c>
    </row>
    <row r="168" customFormat="false" ht="15" hidden="false" customHeight="false" outlineLevel="0" collapsed="false">
      <c r="A168" s="58" t="s">
        <v>774</v>
      </c>
      <c r="B168" s="59"/>
      <c r="C168" s="58"/>
      <c r="D168" s="60" t="str">
        <f aca="false">IF(F168=0,"#REF!"," ")</f>
        <v>#REF!</v>
      </c>
      <c r="E168" s="61"/>
      <c r="F168" s="61" t="n">
        <f aca="false">SUM(F159:F167)</f>
        <v>0</v>
      </c>
      <c r="G168" s="62" t="n">
        <f aca="false">SUM(G159:G167)</f>
        <v>0</v>
      </c>
      <c r="H168" s="63"/>
      <c r="I168" s="64" t="str">
        <f aca="false">IF(SUM(I159:I167)=0, "n/a",SUM(I159:I167))</f>
        <v>n/a</v>
      </c>
      <c r="J168" s="64"/>
      <c r="K168" s="65"/>
      <c r="L168" s="66" t="n">
        <f aca="false">SUM(L159:L167)</f>
        <v>0</v>
      </c>
    </row>
    <row r="169" customFormat="false" ht="15" hidden="false" customHeight="false" outlineLevel="0" collapsed="false">
      <c r="A169" s="67"/>
      <c r="B169" s="68"/>
      <c r="C169" s="67"/>
      <c r="D169" s="69" t="str">
        <f aca="false">IF(F168=0,"#REF!"," ")</f>
        <v>#REF!</v>
      </c>
      <c r="E169" s="70"/>
      <c r="F169" s="70"/>
      <c r="G169" s="71"/>
      <c r="H169" s="72"/>
      <c r="I169" s="73"/>
      <c r="J169" s="73"/>
      <c r="K169" s="74"/>
      <c r="L169" s="74"/>
    </row>
  </sheetData>
  <autoFilter ref="D6:D169"/>
  <conditionalFormatting sqref="A48:D59">
    <cfRule type="expression" priority="2" aboveAverage="0" equalAverage="0" bottom="0" percent="0" rank="0" text="" dxfId="387">
      <formula>#ref!="Client"</formula>
    </cfRule>
  </conditionalFormatting>
  <conditionalFormatting sqref="D8:D44">
    <cfRule type="expression" priority="3" aboveAverage="0" equalAverage="0" bottom="0" percent="0" rank="0" text="" dxfId="388">
      <formula>#ref!="Client"</formula>
    </cfRule>
  </conditionalFormatting>
  <conditionalFormatting sqref="A8:C44 D63:D93 D97:D122 D126:D149 D153:D155 D159:D167">
    <cfRule type="expression" priority="4" aboveAverage="0" equalAverage="0" bottom="0" percent="0" rank="0" text="" dxfId="389">
      <formula>#ref!="Client"</formula>
    </cfRule>
  </conditionalFormatting>
  <conditionalFormatting sqref="A60:C60 E60">
    <cfRule type="expression" priority="5" aboveAverage="0" equalAverage="0" bottom="0" percent="0" rank="0" text="" dxfId="390">
      <formula>#ref!="Client"</formula>
    </cfRule>
  </conditionalFormatting>
  <conditionalFormatting sqref="F60:G60">
    <cfRule type="expression" priority="6" aboveAverage="0" equalAverage="0" bottom="0" percent="0" rank="0" text="" dxfId="391">
      <formula>#ref!="Client"</formula>
    </cfRule>
  </conditionalFormatting>
  <conditionalFormatting sqref="A61:C61 E61">
    <cfRule type="expression" priority="7" aboveAverage="0" equalAverage="0" bottom="0" percent="0" rank="0" text="" dxfId="392">
      <formula>#ref!="Client"</formula>
    </cfRule>
  </conditionalFormatting>
  <conditionalFormatting sqref="F61:G61">
    <cfRule type="expression" priority="8" aboveAverage="0" equalAverage="0" bottom="0" percent="0" rank="0" text="" dxfId="393">
      <formula>#ref!="Client"</formula>
    </cfRule>
  </conditionalFormatting>
  <conditionalFormatting sqref="L60">
    <cfRule type="expression" priority="9" aboveAverage="0" equalAverage="0" bottom="0" percent="0" rank="0" text="" dxfId="394">
      <formula>#ref!="Client"</formula>
    </cfRule>
  </conditionalFormatting>
  <conditionalFormatting sqref="A168:C168 E168">
    <cfRule type="expression" priority="10" aboveAverage="0" equalAverage="0" bottom="0" percent="0" rank="0" text="" dxfId="395">
      <formula>#ref!="Client"</formula>
    </cfRule>
  </conditionalFormatting>
  <conditionalFormatting sqref="A94:C94 E94">
    <cfRule type="expression" priority="11" aboveAverage="0" equalAverage="0" bottom="0" percent="0" rank="0" text="" dxfId="396">
      <formula>#ref!="Client"</formula>
    </cfRule>
  </conditionalFormatting>
  <conditionalFormatting sqref="G94">
    <cfRule type="expression" priority="12" aboveAverage="0" equalAverage="0" bottom="0" percent="0" rank="0" text="" dxfId="397">
      <formula>#ref!="Client"</formula>
    </cfRule>
  </conditionalFormatting>
  <conditionalFormatting sqref="G168">
    <cfRule type="expression" priority="13" aboveAverage="0" equalAverage="0" bottom="0" percent="0" rank="0" text="" dxfId="398">
      <formula>#ref!="Client"</formula>
    </cfRule>
  </conditionalFormatting>
  <conditionalFormatting sqref="L94">
    <cfRule type="expression" priority="14" aboveAverage="0" equalAverage="0" bottom="0" percent="0" rank="0" text="" dxfId="399">
      <formula>#ref!="Client"</formula>
    </cfRule>
  </conditionalFormatting>
  <conditionalFormatting sqref="L168">
    <cfRule type="expression" priority="15" aboveAverage="0" equalAverage="0" bottom="0" percent="0" rank="0" text="" dxfId="400">
      <formula>#ref!="Client"</formula>
    </cfRule>
  </conditionalFormatting>
  <conditionalFormatting sqref="D61">
    <cfRule type="expression" priority="16" aboveAverage="0" equalAverage="0" bottom="0" percent="0" rank="0" text="" dxfId="401">
      <formula>#ref!="Client"</formula>
    </cfRule>
  </conditionalFormatting>
  <conditionalFormatting sqref="A95:C95 E95">
    <cfRule type="expression" priority="17" aboveAverage="0" equalAverage="0" bottom="0" percent="0" rank="0" text="" dxfId="402">
      <formula>#ref!="Client"</formula>
    </cfRule>
  </conditionalFormatting>
  <conditionalFormatting sqref="F95:G95">
    <cfRule type="expression" priority="18" aboveAverage="0" equalAverage="0" bottom="0" percent="0" rank="0" text="" dxfId="403">
      <formula>#ref!="Client"</formula>
    </cfRule>
  </conditionalFormatting>
  <conditionalFormatting sqref="D95">
    <cfRule type="expression" priority="19" aboveAverage="0" equalAverage="0" bottom="0" percent="0" rank="0" text="" dxfId="404">
      <formula>#ref!="Client"</formula>
    </cfRule>
  </conditionalFormatting>
  <conditionalFormatting sqref="A169:C169 E169">
    <cfRule type="expression" priority="20" aboveAverage="0" equalAverage="0" bottom="0" percent="0" rank="0" text="" dxfId="405">
      <formula>#ref!="Client"</formula>
    </cfRule>
  </conditionalFormatting>
  <conditionalFormatting sqref="F169:G169">
    <cfRule type="expression" priority="21" aboveAverage="0" equalAverage="0" bottom="0" percent="0" rank="0" text="" dxfId="406">
      <formula>#ref!="Client"</formula>
    </cfRule>
  </conditionalFormatting>
  <conditionalFormatting sqref="D169">
    <cfRule type="expression" priority="22" aboveAverage="0" equalAverage="0" bottom="0" percent="0" rank="0" text="" dxfId="407">
      <formula>#ref!="Client"</formula>
    </cfRule>
  </conditionalFormatting>
  <conditionalFormatting sqref="A46:C46 E46">
    <cfRule type="expression" priority="23" aboveAverage="0" equalAverage="0" bottom="0" percent="0" rank="0" text="" dxfId="408">
      <formula>#ref!="Client"</formula>
    </cfRule>
  </conditionalFormatting>
  <conditionalFormatting sqref="F46:G46">
    <cfRule type="expression" priority="24" aboveAverage="0" equalAverage="0" bottom="0" percent="0" rank="0" text="" dxfId="409">
      <formula>#ref!="Client"</formula>
    </cfRule>
  </conditionalFormatting>
  <conditionalFormatting sqref="A45:E45">
    <cfRule type="expression" priority="25" aboveAverage="0" equalAverage="0" bottom="0" percent="0" rank="0" text="" dxfId="410">
      <formula>#ref!="Client"</formula>
    </cfRule>
  </conditionalFormatting>
  <conditionalFormatting sqref="F45:G45">
    <cfRule type="expression" priority="26" aboveAverage="0" equalAverage="0" bottom="0" percent="0" rank="0" text="" dxfId="411">
      <formula>#ref!="Client"</formula>
    </cfRule>
  </conditionalFormatting>
  <conditionalFormatting sqref="L45">
    <cfRule type="expression" priority="27" aboveAverage="0" equalAverage="0" bottom="0" percent="0" rank="0" text="" dxfId="412">
      <formula>#ref!="Client"</formula>
    </cfRule>
  </conditionalFormatting>
  <conditionalFormatting sqref="D46">
    <cfRule type="expression" priority="28" aboveAverage="0" equalAverage="0" bottom="0" percent="0" rank="0" text="" dxfId="413">
      <formula>#ref!="Client"</formula>
    </cfRule>
  </conditionalFormatting>
  <conditionalFormatting sqref="A123:C123 E123">
    <cfRule type="expression" priority="29" aboveAverage="0" equalAverage="0" bottom="0" percent="0" rank="0" text="" dxfId="414">
      <formula>#ref!="Client"</formula>
    </cfRule>
  </conditionalFormatting>
  <conditionalFormatting sqref="G123">
    <cfRule type="expression" priority="30" aboveAverage="0" equalAverage="0" bottom="0" percent="0" rank="0" text="" dxfId="415">
      <formula>#ref!="Client"</formula>
    </cfRule>
  </conditionalFormatting>
  <conditionalFormatting sqref="L123">
    <cfRule type="expression" priority="31" aboveAverage="0" equalAverage="0" bottom="0" percent="0" rank="0" text="" dxfId="416">
      <formula>#ref!="Client"</formula>
    </cfRule>
  </conditionalFormatting>
  <conditionalFormatting sqref="A124:C124 E124">
    <cfRule type="expression" priority="32" aboveAverage="0" equalAverage="0" bottom="0" percent="0" rank="0" text="" dxfId="417">
      <formula>#ref!="Client"</formula>
    </cfRule>
  </conditionalFormatting>
  <conditionalFormatting sqref="F124:G124">
    <cfRule type="expression" priority="33" aboveAverage="0" equalAverage="0" bottom="0" percent="0" rank="0" text="" dxfId="418">
      <formula>#ref!="Client"</formula>
    </cfRule>
  </conditionalFormatting>
  <conditionalFormatting sqref="D124">
    <cfRule type="expression" priority="34" aboveAverage="0" equalAverage="0" bottom="0" percent="0" rank="0" text="" dxfId="419">
      <formula>#ref!="Client"</formula>
    </cfRule>
  </conditionalFormatting>
  <conditionalFormatting sqref="A150:C150 E150">
    <cfRule type="expression" priority="35" aboveAverage="0" equalAverage="0" bottom="0" percent="0" rank="0" text="" dxfId="420">
      <formula>#ref!="Client"</formula>
    </cfRule>
  </conditionalFormatting>
  <conditionalFormatting sqref="G150">
    <cfRule type="expression" priority="36" aboveAverage="0" equalAverage="0" bottom="0" percent="0" rank="0" text="" dxfId="421">
      <formula>#ref!="Client"</formula>
    </cfRule>
  </conditionalFormatting>
  <conditionalFormatting sqref="L150">
    <cfRule type="expression" priority="37" aboveAverage="0" equalAverage="0" bottom="0" percent="0" rank="0" text="" dxfId="422">
      <formula>#ref!="Client"</formula>
    </cfRule>
  </conditionalFormatting>
  <conditionalFormatting sqref="A151:C151 E151">
    <cfRule type="expression" priority="38" aboveAverage="0" equalAverage="0" bottom="0" percent="0" rank="0" text="" dxfId="423">
      <formula>#ref!="Client"</formula>
    </cfRule>
  </conditionalFormatting>
  <conditionalFormatting sqref="F151:G151">
    <cfRule type="expression" priority="39" aboveAverage="0" equalAverage="0" bottom="0" percent="0" rank="0" text="" dxfId="424">
      <formula>#ref!="Client"</formula>
    </cfRule>
  </conditionalFormatting>
  <conditionalFormatting sqref="D151">
    <cfRule type="expression" priority="40" aboveAverage="0" equalAverage="0" bottom="0" percent="0" rank="0" text="" dxfId="425">
      <formula>#ref!="Client"</formula>
    </cfRule>
  </conditionalFormatting>
  <conditionalFormatting sqref="A156:C156 E156">
    <cfRule type="expression" priority="41" aboveAverage="0" equalAverage="0" bottom="0" percent="0" rank="0" text="" dxfId="426">
      <formula>#ref!="Client"</formula>
    </cfRule>
  </conditionalFormatting>
  <conditionalFormatting sqref="G156">
    <cfRule type="expression" priority="42" aboveAverage="0" equalAverage="0" bottom="0" percent="0" rank="0" text="" dxfId="427">
      <formula>#ref!="Client"</formula>
    </cfRule>
  </conditionalFormatting>
  <conditionalFormatting sqref="L156">
    <cfRule type="expression" priority="43" aboveAverage="0" equalAverage="0" bottom="0" percent="0" rank="0" text="" dxfId="428">
      <formula>#ref!="Client"</formula>
    </cfRule>
  </conditionalFormatting>
  <conditionalFormatting sqref="A157:C157 E157">
    <cfRule type="expression" priority="44" aboveAverage="0" equalAverage="0" bottom="0" percent="0" rank="0" text="" dxfId="429">
      <formula>#ref!="Client"</formula>
    </cfRule>
  </conditionalFormatting>
  <conditionalFormatting sqref="F157:G157">
    <cfRule type="expression" priority="45" aboveAverage="0" equalAverage="0" bottom="0" percent="0" rank="0" text="" dxfId="430">
      <formula>#ref!="Client"</formula>
    </cfRule>
  </conditionalFormatting>
  <conditionalFormatting sqref="D157">
    <cfRule type="expression" priority="46" aboveAverage="0" equalAverage="0" bottom="0" percent="0" rank="0" text="" dxfId="431">
      <formula>#ref!="Client"</formula>
    </cfRule>
  </conditionalFormatting>
  <conditionalFormatting sqref="D60">
    <cfRule type="expression" priority="47" aboveAverage="0" equalAverage="0" bottom="0" percent="0" rank="0" text="" dxfId="432">
      <formula>#ref!="Client"</formula>
    </cfRule>
  </conditionalFormatting>
  <conditionalFormatting sqref="D94">
    <cfRule type="expression" priority="48" aboveAverage="0" equalAverage="0" bottom="0" percent="0" rank="0" text="" dxfId="433">
      <formula>#ref!="Client"</formula>
    </cfRule>
  </conditionalFormatting>
  <conditionalFormatting sqref="D123">
    <cfRule type="expression" priority="49" aboveAverage="0" equalAverage="0" bottom="0" percent="0" rank="0" text="" dxfId="434">
      <formula>#ref!="Client"</formula>
    </cfRule>
  </conditionalFormatting>
  <conditionalFormatting sqref="D150">
    <cfRule type="expression" priority="50" aboveAverage="0" equalAverage="0" bottom="0" percent="0" rank="0" text="" dxfId="435">
      <formula>#ref!="Client"</formula>
    </cfRule>
  </conditionalFormatting>
  <conditionalFormatting sqref="D156">
    <cfRule type="expression" priority="51" aboveAverage="0" equalAverage="0" bottom="0" percent="0" rank="0" text="" dxfId="436">
      <formula>#ref!="Client"</formula>
    </cfRule>
  </conditionalFormatting>
  <conditionalFormatting sqref="D168">
    <cfRule type="expression" priority="52" aboveAverage="0" equalAverage="0" bottom="0" percent="0" rank="0" text="" dxfId="437">
      <formula>#ref!="Client"</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310ABE6F-E1BF-46D0-B06D-08752D48BB66}">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Template/>
  <TotalTime>9936</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2009-06-24T20:23:06Z</dcterms:created>
  <dc:creator>William Wong</dc:creator>
  <dc:description/>
  <dc:language>en-US</dc:language>
  <cp:lastModifiedBy/>
  <cp:lastPrinted>2015-04-22T16:41:01Z</cp:lastPrinted>
  <dcterms:modified xsi:type="dcterms:W3CDTF">2023-01-20T13:05:04Z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