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or RESEARCH GRANTS\SIH2020\"/>
    </mc:Choice>
  </mc:AlternateContent>
  <xr:revisionPtr revIDLastSave="0" documentId="13_ncr:1_{46F1F847-9C0E-483B-9F03-4BDFD11D9F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Q3" i="1" l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R2" i="1"/>
  <c r="S2" i="1"/>
  <c r="Q2" i="1"/>
</calcChain>
</file>

<file path=xl/sharedStrings.xml><?xml version="1.0" encoding="utf-8"?>
<sst xmlns="http://schemas.openxmlformats.org/spreadsheetml/2006/main" count="103" uniqueCount="65">
  <si>
    <t>Paper Strip Template 01</t>
  </si>
  <si>
    <t>Name</t>
  </si>
  <si>
    <t>Circle C</t>
  </si>
  <si>
    <t>Circle T</t>
  </si>
  <si>
    <t>Circle B</t>
  </si>
  <si>
    <t>(239.26,237.11,239.63)</t>
  </si>
  <si>
    <t>(235.15,223.76,231.29)</t>
  </si>
  <si>
    <t>(239.23,237.08,239.60)</t>
  </si>
  <si>
    <t>Paper Strip Template 02</t>
  </si>
  <si>
    <t>(234.56,222.93,230.64)</t>
  </si>
  <si>
    <t>(239.38,237.16,239.75)</t>
  </si>
  <si>
    <t>(240.76,238.52,241.17)</t>
  </si>
  <si>
    <t>Paper Strip Template 03</t>
  </si>
  <si>
    <t>(235.75,205.06,224.08)</t>
  </si>
  <si>
    <t>Paper Strip Template 04</t>
  </si>
  <si>
    <t>Paper Strip Template 05</t>
  </si>
  <si>
    <t>Paper Strip Template 06</t>
  </si>
  <si>
    <t>Paper Strip Template 07</t>
  </si>
  <si>
    <t>Paper Strip Template 08</t>
  </si>
  <si>
    <t>Paper Strip Template 09</t>
  </si>
  <si>
    <t>Paper Strip Template 10</t>
  </si>
  <si>
    <t>Paper Strip Template 11</t>
  </si>
  <si>
    <t>Paper Strip Template 12</t>
  </si>
  <si>
    <t>Paper Strip Template 13</t>
  </si>
  <si>
    <t>Paper Strip Template 14</t>
  </si>
  <si>
    <t>(233.37,192.98,219.99)</t>
  </si>
  <si>
    <t>(233.38,183.72,215.88)</t>
  </si>
  <si>
    <t>(233.90,172.66,211.48)</t>
  </si>
  <si>
    <t>(234.34,161.70,208.32)</t>
  </si>
  <si>
    <t>(233.14,151.79,203.12)</t>
  </si>
  <si>
    <t>(233.26,142.74,199.97)</t>
  </si>
  <si>
    <t>(232.88,129.91,195.83)</t>
  </si>
  <si>
    <t>(232.38,121.24,191.66)</t>
  </si>
  <si>
    <t>(233.11,108.76,187.40)</t>
  </si>
  <si>
    <t>(234.46,98.85,185.21)</t>
  </si>
  <si>
    <t>(235.69,85.84,181.40)</t>
  </si>
  <si>
    <t>Paper Strip Template 15</t>
  </si>
  <si>
    <t>Paper Strip Template 16</t>
  </si>
  <si>
    <t>Paper Strip Template 17</t>
  </si>
  <si>
    <t>Paper Strip Template 18</t>
  </si>
  <si>
    <t>Paper Strip Template 19</t>
  </si>
  <si>
    <t>Paper Strip Template 20</t>
  </si>
  <si>
    <t>(235.09,75.40,176.37)</t>
  </si>
  <si>
    <t>(234.44,64.32,172.22)</t>
  </si>
  <si>
    <t>(235.83,54.61,169.61)</t>
  </si>
  <si>
    <t>(235.84,46.21,164.82)</t>
  </si>
  <si>
    <t>(237.13,35.69,162.83)</t>
  </si>
  <si>
    <t>(235.96,29.51,161.26)</t>
  </si>
  <si>
    <t>Paper Strip Template 21</t>
  </si>
  <si>
    <t>(226.77,29.30,154.61)</t>
  </si>
  <si>
    <t>CmR</t>
  </si>
  <si>
    <t>CmG</t>
  </si>
  <si>
    <t>CmB</t>
  </si>
  <si>
    <t>TmR</t>
  </si>
  <si>
    <t>TmG</t>
  </si>
  <si>
    <t>TmB</t>
  </si>
  <si>
    <t>BmR</t>
  </si>
  <si>
    <t>BmG</t>
  </si>
  <si>
    <t>BmB</t>
  </si>
  <si>
    <t>Conc (ppm)</t>
  </si>
  <si>
    <t>mR=((Cont+Blank)/2)-Test</t>
  </si>
  <si>
    <t>mG</t>
  </si>
  <si>
    <t>mB</t>
  </si>
  <si>
    <t>Calculated</t>
  </si>
  <si>
    <t>Deviation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</si>
</sst>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2" xfId="0" applyFill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mR=((Cont+Blank)/2)-Test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Sheet1!$Q$2:$Q$22</c:f>
              <c:numCache>
                <c:formatCode>General</c:formatCode>
                <c:ptCount val="21"/>
                <c:pt idx="0">
                  <c:v>4.0949999999999989</c:v>
                </c:pt>
                <c:pt idx="1">
                  <c:v>5.5099999999999909</c:v>
                </c:pt>
                <c:pt idx="2">
                  <c:v>4.3199999999999932</c:v>
                </c:pt>
                <c:pt idx="3">
                  <c:v>6.6999999999999886</c:v>
                </c:pt>
                <c:pt idx="4">
                  <c:v>6.6899999999999977</c:v>
                </c:pt>
                <c:pt idx="5">
                  <c:v>6.1699999999999875</c:v>
                </c:pt>
                <c:pt idx="6">
                  <c:v>5.7299999999999898</c:v>
                </c:pt>
                <c:pt idx="7">
                  <c:v>6.9300000000000068</c:v>
                </c:pt>
                <c:pt idx="8">
                  <c:v>6.8100000000000023</c:v>
                </c:pt>
                <c:pt idx="9">
                  <c:v>7.1899999999999977</c:v>
                </c:pt>
                <c:pt idx="10">
                  <c:v>7.6899999999999977</c:v>
                </c:pt>
                <c:pt idx="11">
                  <c:v>6.9599999999999795</c:v>
                </c:pt>
                <c:pt idx="12">
                  <c:v>5.6099999999999852</c:v>
                </c:pt>
                <c:pt idx="13">
                  <c:v>4.3799999999999955</c:v>
                </c:pt>
                <c:pt idx="14">
                  <c:v>4.9799999999999898</c:v>
                </c:pt>
                <c:pt idx="15">
                  <c:v>5.6299999999999955</c:v>
                </c:pt>
                <c:pt idx="16">
                  <c:v>4.2399999999999807</c:v>
                </c:pt>
                <c:pt idx="17">
                  <c:v>4.2299999999999898</c:v>
                </c:pt>
                <c:pt idx="18">
                  <c:v>2.9399999999999977</c:v>
                </c:pt>
                <c:pt idx="19">
                  <c:v>4.1099999999999852</c:v>
                </c:pt>
                <c:pt idx="20">
                  <c:v>13.299999999999983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9-4874-AD44-940A43C53F32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mG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454177602799656"/>
                  <c:y val="1.06964180497845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Sheet1!$R$2:$R$22</c:f>
              <c:numCache>
                <c:formatCode>General</c:formatCode>
                <c:ptCount val="21"/>
                <c:pt idx="0">
                  <c:v>13.335000000000036</c:v>
                </c:pt>
                <c:pt idx="1">
                  <c:v>24.909999999999997</c:v>
                </c:pt>
                <c:pt idx="2">
                  <c:v>32.78</c:v>
                </c:pt>
                <c:pt idx="3">
                  <c:v>44.860000000000014</c:v>
                </c:pt>
                <c:pt idx="4">
                  <c:v>54.120000000000005</c:v>
                </c:pt>
                <c:pt idx="5">
                  <c:v>65.180000000000007</c:v>
                </c:pt>
                <c:pt idx="6">
                  <c:v>76.140000000000015</c:v>
                </c:pt>
                <c:pt idx="7">
                  <c:v>86.050000000000011</c:v>
                </c:pt>
                <c:pt idx="8">
                  <c:v>95.1</c:v>
                </c:pt>
                <c:pt idx="9">
                  <c:v>107.93</c:v>
                </c:pt>
                <c:pt idx="10">
                  <c:v>116.60000000000001</c:v>
                </c:pt>
                <c:pt idx="11">
                  <c:v>129.07999999999998</c:v>
                </c:pt>
                <c:pt idx="12">
                  <c:v>138.99</c:v>
                </c:pt>
                <c:pt idx="13">
                  <c:v>152</c:v>
                </c:pt>
                <c:pt idx="14">
                  <c:v>162.44</c:v>
                </c:pt>
                <c:pt idx="15">
                  <c:v>173.52</c:v>
                </c:pt>
                <c:pt idx="16">
                  <c:v>183.23000000000002</c:v>
                </c:pt>
                <c:pt idx="17">
                  <c:v>191.63</c:v>
                </c:pt>
                <c:pt idx="18">
                  <c:v>202.15</c:v>
                </c:pt>
                <c:pt idx="19">
                  <c:v>208.33</c:v>
                </c:pt>
                <c:pt idx="20">
                  <c:v>208.54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9-4874-AD44-940A43C53F32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mB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Sheet1!$S$2:$S$22</c:f>
              <c:numCache>
                <c:formatCode>General</c:formatCode>
                <c:ptCount val="21"/>
                <c:pt idx="0">
                  <c:v>8.3250000000000171</c:v>
                </c:pt>
                <c:pt idx="1">
                  <c:v>9.8199999999999932</c:v>
                </c:pt>
                <c:pt idx="2">
                  <c:v>16.379999999999967</c:v>
                </c:pt>
                <c:pt idx="3">
                  <c:v>20.46999999999997</c:v>
                </c:pt>
                <c:pt idx="4">
                  <c:v>24.579999999999984</c:v>
                </c:pt>
                <c:pt idx="5">
                  <c:v>28.97999999999999</c:v>
                </c:pt>
                <c:pt idx="6">
                  <c:v>32.139999999999986</c:v>
                </c:pt>
                <c:pt idx="7">
                  <c:v>37.339999999999975</c:v>
                </c:pt>
                <c:pt idx="8">
                  <c:v>40.489999999999981</c:v>
                </c:pt>
                <c:pt idx="9">
                  <c:v>44.629999999999967</c:v>
                </c:pt>
                <c:pt idx="10">
                  <c:v>48.799999999999983</c:v>
                </c:pt>
                <c:pt idx="11">
                  <c:v>53.059999999999974</c:v>
                </c:pt>
                <c:pt idx="12">
                  <c:v>55.249999999999972</c:v>
                </c:pt>
                <c:pt idx="13">
                  <c:v>59.059999999999974</c:v>
                </c:pt>
                <c:pt idx="14">
                  <c:v>64.089999999999975</c:v>
                </c:pt>
                <c:pt idx="15">
                  <c:v>68.239999999999981</c:v>
                </c:pt>
                <c:pt idx="16">
                  <c:v>70.849999999999966</c:v>
                </c:pt>
                <c:pt idx="17">
                  <c:v>75.639999999999986</c:v>
                </c:pt>
                <c:pt idx="18">
                  <c:v>77.629999999999967</c:v>
                </c:pt>
                <c:pt idx="19">
                  <c:v>79.199999999999989</c:v>
                </c:pt>
                <c:pt idx="20">
                  <c:v>85.849999999999966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E9-4874-AD44-940A43C5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2575"/>
        <c:axId val="1322004335"/>
      </c:scatterChart>
      <c:valAx>
        <c:axId val="1462982575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Concentration of Chromium,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04335"/>
        <c:crosses val="autoZero"/>
        <c:crossBetween val="midCat"/>
      </c:valAx>
      <c:valAx>
        <c:axId val="1322004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intencity of Green in Test's circle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3</xdr:row>
      <xdr:rowOff>0</xdr:rowOff>
    </xdr:from>
    <xdr:to>
      <xdr:col>27</xdr:col>
      <xdr:colOff>38100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6D966-76FC-4037-AFE9-3D45F980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topLeftCell="I1" workbookViewId="0">
      <selection activeCell="AC12" sqref="AC12"/>
    </sheetView>
  </sheetViews>
  <sheetFormatPr defaultRowHeight="15" x14ac:dyDescent="0.25"/>
  <cols>
    <col min="1" max="1" width="23" customWidth="1"/>
    <col min="2" max="2" width="23.5703125" customWidth="1"/>
    <col min="3" max="3" width="27.7109375" customWidth="1"/>
    <col min="4" max="4" width="26.140625" customWidth="1"/>
    <col min="5" max="5" width="11.5703125" style="4" bestFit="1" customWidth="1"/>
    <col min="6" max="6" width="10.28515625" style="6" bestFit="1" customWidth="1"/>
    <col min="7" max="7" width="11.140625" style="9" bestFit="1" customWidth="1"/>
    <col min="8" max="16" width="7" bestFit="1" customWidth="1"/>
    <col min="17" max="17" width="24.425781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s="4" t="s">
        <v>64</v>
      </c>
      <c r="F1" s="6" t="s">
        <v>63</v>
      </c>
      <c r="G1" s="8" t="s">
        <v>59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3" t="s">
        <v>60</v>
      </c>
      <c r="R1" s="3" t="s">
        <v>61</v>
      </c>
      <c r="S1" s="3" t="s">
        <v>62</v>
      </c>
    </row>
    <row r="2" spans="1:19" x14ac:dyDescent="0.25">
      <c r="A2" t="s">
        <v>0</v>
      </c>
      <c r="B2" t="s">
        <v>5</v>
      </c>
      <c r="C2" t="s">
        <v>6</v>
      </c>
      <c r="D2" t="s">
        <v>7</v>
      </c>
      <c r="E2" s="5">
        <v>3</v>
      </c>
      <c r="F2" s="7">
        <f>(L2-225.17)/-20.873</f>
        <v>6.7551382168351298E-2</v>
      </c>
      <c r="G2" s="8">
        <v>0</v>
      </c>
      <c r="H2" s="2">
        <v>239.26</v>
      </c>
      <c r="I2" s="1">
        <v>237.11</v>
      </c>
      <c r="J2" s="1">
        <v>239.63</v>
      </c>
      <c r="K2" s="1">
        <v>235.15</v>
      </c>
      <c r="L2" s="1">
        <v>223.76</v>
      </c>
      <c r="M2" s="1">
        <v>231.29</v>
      </c>
      <c r="N2" s="1">
        <v>239.23</v>
      </c>
      <c r="O2" s="1">
        <v>237.08</v>
      </c>
      <c r="P2" s="1">
        <v>239.6</v>
      </c>
      <c r="Q2">
        <f>((H2+N2)/2)-K2</f>
        <v>4.0949999999999989</v>
      </c>
      <c r="R2">
        <f>((I2+O2)/2)-L2</f>
        <v>13.335000000000036</v>
      </c>
      <c r="S2">
        <f>((J2+P2)/2)-M2</f>
        <v>8.3250000000000171</v>
      </c>
    </row>
    <row r="3" spans="1:19" x14ac:dyDescent="0.25">
      <c r="A3" t="s">
        <v>8</v>
      </c>
      <c r="B3" t="s">
        <v>10</v>
      </c>
      <c r="C3" t="s">
        <v>9</v>
      </c>
      <c r="D3" t="s">
        <v>11</v>
      </c>
      <c r="E3" s="5">
        <f>((F3-G3)/G3)*100</f>
        <v>17.280697551861056</v>
      </c>
      <c r="F3" s="7">
        <f t="shared" ref="F3:F22" si="0">(L3-225.17)/-20.873</f>
        <v>0.58640348775930529</v>
      </c>
      <c r="G3" s="8">
        <v>0.5</v>
      </c>
      <c r="H3" s="2">
        <v>239.38</v>
      </c>
      <c r="I3" s="1">
        <v>237.16</v>
      </c>
      <c r="J3" s="1">
        <v>239.75</v>
      </c>
      <c r="K3" s="1">
        <v>234.56</v>
      </c>
      <c r="L3" s="1">
        <v>212.93</v>
      </c>
      <c r="M3" s="1">
        <v>230.64</v>
      </c>
      <c r="N3" s="1">
        <v>240.76</v>
      </c>
      <c r="O3" s="1">
        <v>238.52</v>
      </c>
      <c r="P3" s="1">
        <v>241.17</v>
      </c>
      <c r="Q3">
        <f t="shared" ref="Q3:Q22" si="1">((H3+N3)/2)-K3</f>
        <v>5.5099999999999909</v>
      </c>
      <c r="R3">
        <f t="shared" ref="R3:R22" si="2">((I3+O3)/2)-L3</f>
        <v>24.909999999999997</v>
      </c>
      <c r="S3">
        <f t="shared" ref="S3:S22" si="3">((J3+P3)/2)-M3</f>
        <v>9.8199999999999932</v>
      </c>
    </row>
    <row r="4" spans="1:19" x14ac:dyDescent="0.25">
      <c r="A4" t="s">
        <v>12</v>
      </c>
      <c r="B4" t="s">
        <v>10</v>
      </c>
      <c r="C4" t="s">
        <v>13</v>
      </c>
      <c r="D4" t="s">
        <v>11</v>
      </c>
      <c r="E4" s="5">
        <f t="shared" ref="E4:E22" si="4">((F4-G4)/G4)*100</f>
        <v>-3.6554400421598077</v>
      </c>
      <c r="F4" s="7">
        <f t="shared" si="0"/>
        <v>0.96344559957840192</v>
      </c>
      <c r="G4" s="8">
        <v>1</v>
      </c>
      <c r="H4" s="2">
        <v>239.38</v>
      </c>
      <c r="I4" s="1">
        <v>237.16</v>
      </c>
      <c r="J4" s="1">
        <v>239.75</v>
      </c>
      <c r="K4" s="1">
        <v>235.75</v>
      </c>
      <c r="L4" s="1">
        <v>205.06</v>
      </c>
      <c r="M4" s="1">
        <v>224.08</v>
      </c>
      <c r="N4" s="1">
        <v>240.76</v>
      </c>
      <c r="O4" s="1">
        <v>238.52</v>
      </c>
      <c r="P4" s="1">
        <v>241.17</v>
      </c>
      <c r="Q4">
        <f t="shared" si="1"/>
        <v>4.3199999999999932</v>
      </c>
      <c r="R4">
        <f t="shared" si="2"/>
        <v>32.78</v>
      </c>
      <c r="S4">
        <f t="shared" si="3"/>
        <v>16.379999999999967</v>
      </c>
    </row>
    <row r="5" spans="1:19" x14ac:dyDescent="0.25">
      <c r="A5" t="s">
        <v>14</v>
      </c>
      <c r="B5" t="s">
        <v>10</v>
      </c>
      <c r="C5" t="s">
        <v>25</v>
      </c>
      <c r="D5" t="s">
        <v>11</v>
      </c>
      <c r="E5" s="5">
        <f t="shared" si="4"/>
        <v>2.8122454845973088</v>
      </c>
      <c r="F5" s="7">
        <f t="shared" si="0"/>
        <v>1.5421836822689596</v>
      </c>
      <c r="G5" s="8">
        <v>1.5</v>
      </c>
      <c r="H5" s="2">
        <v>239.38</v>
      </c>
      <c r="I5" s="1">
        <v>237.16</v>
      </c>
      <c r="J5" s="1">
        <v>239.75</v>
      </c>
      <c r="K5" s="1">
        <v>233.37</v>
      </c>
      <c r="L5" s="1">
        <v>192.98</v>
      </c>
      <c r="M5" s="1">
        <v>219.99</v>
      </c>
      <c r="N5" s="1">
        <v>240.76</v>
      </c>
      <c r="O5" s="1">
        <v>238.52</v>
      </c>
      <c r="P5" s="1">
        <v>241.17</v>
      </c>
      <c r="Q5">
        <f t="shared" si="1"/>
        <v>6.6999999999999886</v>
      </c>
      <c r="R5">
        <f t="shared" si="2"/>
        <v>44.860000000000014</v>
      </c>
      <c r="S5">
        <f t="shared" si="3"/>
        <v>20.46999999999997</v>
      </c>
    </row>
    <row r="6" spans="1:19" x14ac:dyDescent="0.25">
      <c r="A6" t="s">
        <v>15</v>
      </c>
      <c r="B6" t="s">
        <v>10</v>
      </c>
      <c r="C6" t="s">
        <v>26</v>
      </c>
      <c r="D6" t="s">
        <v>11</v>
      </c>
      <c r="E6" s="5">
        <f t="shared" si="4"/>
        <v>-0.70904996885932103</v>
      </c>
      <c r="F6" s="7">
        <f t="shared" si="0"/>
        <v>1.9858190006228136</v>
      </c>
      <c r="G6" s="8">
        <v>2</v>
      </c>
      <c r="H6" s="2">
        <v>239.38</v>
      </c>
      <c r="I6" s="1">
        <v>237.16</v>
      </c>
      <c r="J6" s="1">
        <v>239.75</v>
      </c>
      <c r="K6" s="1">
        <v>233.38</v>
      </c>
      <c r="L6" s="1">
        <v>183.72</v>
      </c>
      <c r="M6" s="1">
        <v>215.88</v>
      </c>
      <c r="N6" s="1">
        <v>240.76</v>
      </c>
      <c r="O6" s="1">
        <v>238.52</v>
      </c>
      <c r="P6" s="1">
        <v>241.17</v>
      </c>
      <c r="Q6">
        <f t="shared" si="1"/>
        <v>6.6899999999999977</v>
      </c>
      <c r="R6">
        <f t="shared" si="2"/>
        <v>54.120000000000005</v>
      </c>
      <c r="S6">
        <f t="shared" si="3"/>
        <v>24.579999999999984</v>
      </c>
    </row>
    <row r="7" spans="1:19" x14ac:dyDescent="0.25">
      <c r="A7" t="s">
        <v>16</v>
      </c>
      <c r="B7" t="s">
        <v>10</v>
      </c>
      <c r="C7" t="s">
        <v>27</v>
      </c>
      <c r="D7" t="s">
        <v>11</v>
      </c>
      <c r="E7" s="5">
        <f t="shared" si="4"/>
        <v>0.627605040003818</v>
      </c>
      <c r="F7" s="7">
        <f t="shared" si="0"/>
        <v>2.5156901260000955</v>
      </c>
      <c r="G7" s="8">
        <v>2.5</v>
      </c>
      <c r="H7" s="2">
        <v>239.38</v>
      </c>
      <c r="I7" s="1">
        <v>237.16</v>
      </c>
      <c r="J7" s="1">
        <v>239.75</v>
      </c>
      <c r="K7" s="1">
        <v>233.9</v>
      </c>
      <c r="L7" s="1">
        <v>172.66</v>
      </c>
      <c r="M7" s="1">
        <v>211.48</v>
      </c>
      <c r="N7" s="1">
        <v>240.76</v>
      </c>
      <c r="O7" s="1">
        <v>238.52</v>
      </c>
      <c r="P7" s="1">
        <v>241.17</v>
      </c>
      <c r="Q7">
        <f t="shared" si="1"/>
        <v>6.1699999999999875</v>
      </c>
      <c r="R7">
        <f t="shared" si="2"/>
        <v>65.180000000000007</v>
      </c>
      <c r="S7">
        <f t="shared" si="3"/>
        <v>28.97999999999999</v>
      </c>
    </row>
    <row r="8" spans="1:19" x14ac:dyDescent="0.25">
      <c r="A8" t="s">
        <v>17</v>
      </c>
      <c r="B8" t="s">
        <v>10</v>
      </c>
      <c r="C8" t="s">
        <v>28</v>
      </c>
      <c r="D8" t="s">
        <v>11</v>
      </c>
      <c r="E8" s="5">
        <f t="shared" si="4"/>
        <v>1.3590124403136303</v>
      </c>
      <c r="F8" s="7">
        <f t="shared" si="0"/>
        <v>3.0407703732094089</v>
      </c>
      <c r="G8" s="8">
        <v>3</v>
      </c>
      <c r="H8" s="2">
        <v>239.38</v>
      </c>
      <c r="I8" s="1">
        <v>237.16</v>
      </c>
      <c r="J8" s="1">
        <v>239.75</v>
      </c>
      <c r="K8" s="1">
        <v>234.34</v>
      </c>
      <c r="L8" s="1">
        <v>161.69999999999999</v>
      </c>
      <c r="M8" s="1">
        <v>208.32</v>
      </c>
      <c r="N8" s="1">
        <v>240.76</v>
      </c>
      <c r="O8" s="1">
        <v>238.52</v>
      </c>
      <c r="P8" s="1">
        <v>241.17</v>
      </c>
      <c r="Q8">
        <f t="shared" si="1"/>
        <v>5.7299999999999898</v>
      </c>
      <c r="R8">
        <f t="shared" si="2"/>
        <v>76.140000000000015</v>
      </c>
      <c r="S8">
        <f t="shared" si="3"/>
        <v>32.139999999999986</v>
      </c>
    </row>
    <row r="9" spans="1:19" x14ac:dyDescent="0.25">
      <c r="A9" t="s">
        <v>18</v>
      </c>
      <c r="B9" t="s">
        <v>10</v>
      </c>
      <c r="C9" t="s">
        <v>29</v>
      </c>
      <c r="D9" t="s">
        <v>11</v>
      </c>
      <c r="E9" s="5">
        <f t="shared" si="4"/>
        <v>0.4441828472873206</v>
      </c>
      <c r="F9" s="7">
        <f t="shared" si="0"/>
        <v>3.5155463996550562</v>
      </c>
      <c r="G9" s="8">
        <v>3.5</v>
      </c>
      <c r="H9" s="2">
        <v>239.38</v>
      </c>
      <c r="I9" s="1">
        <v>237.16</v>
      </c>
      <c r="J9" s="1">
        <v>239.75</v>
      </c>
      <c r="K9" s="1">
        <v>233.14</v>
      </c>
      <c r="L9" s="1">
        <v>151.79</v>
      </c>
      <c r="M9" s="1">
        <v>203.12</v>
      </c>
      <c r="N9" s="1">
        <v>240.76</v>
      </c>
      <c r="O9" s="1">
        <v>238.52</v>
      </c>
      <c r="P9" s="1">
        <v>241.17</v>
      </c>
      <c r="Q9">
        <f t="shared" si="1"/>
        <v>6.9300000000000068</v>
      </c>
      <c r="R9">
        <f t="shared" si="2"/>
        <v>86.050000000000011</v>
      </c>
      <c r="S9">
        <f t="shared" si="3"/>
        <v>37.339999999999975</v>
      </c>
    </row>
    <row r="10" spans="1:19" x14ac:dyDescent="0.25">
      <c r="A10" t="s">
        <v>19</v>
      </c>
      <c r="B10" t="s">
        <v>10</v>
      </c>
      <c r="C10" t="s">
        <v>30</v>
      </c>
      <c r="D10" t="s">
        <v>11</v>
      </c>
      <c r="E10" s="5">
        <f t="shared" si="4"/>
        <v>-1.2719781535955876</v>
      </c>
      <c r="F10" s="7">
        <f t="shared" si="0"/>
        <v>3.9491208738561765</v>
      </c>
      <c r="G10" s="8">
        <v>4</v>
      </c>
      <c r="H10" s="2">
        <v>239.38</v>
      </c>
      <c r="I10" s="1">
        <v>237.16</v>
      </c>
      <c r="J10" s="1">
        <v>239.75</v>
      </c>
      <c r="K10" s="1">
        <v>233.26</v>
      </c>
      <c r="L10" s="1">
        <v>142.74</v>
      </c>
      <c r="M10" s="1">
        <v>199.97</v>
      </c>
      <c r="N10" s="1">
        <v>240.76</v>
      </c>
      <c r="O10" s="1">
        <v>238.52</v>
      </c>
      <c r="P10" s="1">
        <v>241.17</v>
      </c>
      <c r="Q10">
        <f t="shared" si="1"/>
        <v>6.8100000000000023</v>
      </c>
      <c r="R10">
        <f t="shared" si="2"/>
        <v>95.1</v>
      </c>
      <c r="S10">
        <f t="shared" si="3"/>
        <v>40.489999999999981</v>
      </c>
    </row>
    <row r="11" spans="1:19" x14ac:dyDescent="0.25">
      <c r="A11" t="s">
        <v>20</v>
      </c>
      <c r="B11" t="s">
        <v>10</v>
      </c>
      <c r="C11" t="s">
        <v>31</v>
      </c>
      <c r="D11" t="s">
        <v>11</v>
      </c>
      <c r="E11" s="5">
        <f t="shared" si="4"/>
        <v>1.4175676179221282</v>
      </c>
      <c r="F11" s="7">
        <f t="shared" si="0"/>
        <v>4.5637905428064958</v>
      </c>
      <c r="G11" s="8">
        <v>4.5</v>
      </c>
      <c r="H11" s="2">
        <v>239.38</v>
      </c>
      <c r="I11" s="1">
        <v>237.16</v>
      </c>
      <c r="J11" s="1">
        <v>239.75</v>
      </c>
      <c r="K11" s="1">
        <v>232.88</v>
      </c>
      <c r="L11" s="1">
        <v>129.91</v>
      </c>
      <c r="M11" s="1">
        <v>195.83</v>
      </c>
      <c r="N11" s="1">
        <v>240.76</v>
      </c>
      <c r="O11" s="1">
        <v>238.52</v>
      </c>
      <c r="P11" s="1">
        <v>241.17</v>
      </c>
      <c r="Q11">
        <f t="shared" si="1"/>
        <v>7.1899999999999977</v>
      </c>
      <c r="R11">
        <f t="shared" si="2"/>
        <v>107.93</v>
      </c>
      <c r="S11">
        <f t="shared" si="3"/>
        <v>44.629999999999967</v>
      </c>
    </row>
    <row r="12" spans="1:19" x14ac:dyDescent="0.25">
      <c r="A12" t="s">
        <v>21</v>
      </c>
      <c r="B12" t="s">
        <v>10</v>
      </c>
      <c r="C12" t="s">
        <v>32</v>
      </c>
      <c r="D12" t="s">
        <v>11</v>
      </c>
      <c r="E12" s="5">
        <f t="shared" si="4"/>
        <v>-0.4168064006132432</v>
      </c>
      <c r="F12" s="7">
        <f t="shared" si="0"/>
        <v>4.9791596799693378</v>
      </c>
      <c r="G12" s="8">
        <v>5</v>
      </c>
      <c r="H12" s="2">
        <v>239.38</v>
      </c>
      <c r="I12" s="1">
        <v>237.16</v>
      </c>
      <c r="J12" s="1">
        <v>239.75</v>
      </c>
      <c r="K12" s="1">
        <v>232.38</v>
      </c>
      <c r="L12" s="1">
        <v>121.24</v>
      </c>
      <c r="M12" s="1">
        <v>191.66</v>
      </c>
      <c r="N12" s="1">
        <v>240.76</v>
      </c>
      <c r="O12" s="1">
        <v>238.52</v>
      </c>
      <c r="P12" s="1">
        <v>241.17</v>
      </c>
      <c r="Q12">
        <f t="shared" si="1"/>
        <v>7.6899999999999977</v>
      </c>
      <c r="R12">
        <f t="shared" si="2"/>
        <v>116.60000000000001</v>
      </c>
      <c r="S12">
        <f t="shared" si="3"/>
        <v>48.799999999999983</v>
      </c>
    </row>
    <row r="13" spans="1:19" x14ac:dyDescent="0.25">
      <c r="A13" t="s">
        <v>22</v>
      </c>
      <c r="B13" t="s">
        <v>10</v>
      </c>
      <c r="C13" t="s">
        <v>33</v>
      </c>
      <c r="D13" t="s">
        <v>11</v>
      </c>
      <c r="E13" s="5">
        <f t="shared" si="4"/>
        <v>1.4011140969412139</v>
      </c>
      <c r="F13" s="7">
        <f t="shared" si="0"/>
        <v>5.5770612753317668</v>
      </c>
      <c r="G13" s="8">
        <v>5.5</v>
      </c>
      <c r="H13" s="2">
        <v>239.38</v>
      </c>
      <c r="I13" s="1">
        <v>237.16</v>
      </c>
      <c r="J13" s="1">
        <v>239.75</v>
      </c>
      <c r="K13" s="1">
        <v>233.11</v>
      </c>
      <c r="L13" s="1">
        <v>108.76</v>
      </c>
      <c r="M13" s="1">
        <v>187.4</v>
      </c>
      <c r="N13" s="1">
        <v>240.76</v>
      </c>
      <c r="O13" s="1">
        <v>238.52</v>
      </c>
      <c r="P13" s="1">
        <v>241.17</v>
      </c>
      <c r="Q13">
        <f t="shared" si="1"/>
        <v>6.9599999999999795</v>
      </c>
      <c r="R13">
        <f t="shared" si="2"/>
        <v>129.07999999999998</v>
      </c>
      <c r="S13">
        <f t="shared" si="3"/>
        <v>53.059999999999974</v>
      </c>
    </row>
    <row r="14" spans="1:19" x14ac:dyDescent="0.25">
      <c r="A14" t="s">
        <v>23</v>
      </c>
      <c r="B14" t="s">
        <v>10</v>
      </c>
      <c r="C14" t="s">
        <v>34</v>
      </c>
      <c r="D14" t="s">
        <v>11</v>
      </c>
      <c r="E14" s="5">
        <f t="shared" si="4"/>
        <v>0.86395502962359016</v>
      </c>
      <c r="F14" s="7">
        <f t="shared" si="0"/>
        <v>6.0518373017774154</v>
      </c>
      <c r="G14" s="8">
        <v>6</v>
      </c>
      <c r="H14" s="2">
        <v>239.38</v>
      </c>
      <c r="I14" s="1">
        <v>237.16</v>
      </c>
      <c r="J14" s="1">
        <v>239.75</v>
      </c>
      <c r="K14" s="1">
        <v>234.46</v>
      </c>
      <c r="L14" s="1">
        <v>98.85</v>
      </c>
      <c r="M14" s="1">
        <v>185.21</v>
      </c>
      <c r="N14" s="1">
        <v>240.76</v>
      </c>
      <c r="O14" s="1">
        <v>238.52</v>
      </c>
      <c r="P14" s="1">
        <v>241.17</v>
      </c>
      <c r="Q14">
        <f t="shared" si="1"/>
        <v>5.6099999999999852</v>
      </c>
      <c r="R14">
        <f t="shared" si="2"/>
        <v>138.99</v>
      </c>
      <c r="S14">
        <f t="shared" si="3"/>
        <v>55.249999999999972</v>
      </c>
    </row>
    <row r="15" spans="1:19" x14ac:dyDescent="0.25">
      <c r="A15" t="s">
        <v>24</v>
      </c>
      <c r="B15" t="s">
        <v>10</v>
      </c>
      <c r="C15" t="s">
        <v>35</v>
      </c>
      <c r="D15" t="s">
        <v>11</v>
      </c>
      <c r="E15" s="5">
        <f t="shared" si="4"/>
        <v>2.694316175847324</v>
      </c>
      <c r="F15" s="7">
        <f t="shared" si="0"/>
        <v>6.6751305514300761</v>
      </c>
      <c r="G15" s="8">
        <v>6.5</v>
      </c>
      <c r="H15" s="2">
        <v>239.38</v>
      </c>
      <c r="I15" s="1">
        <v>237.16</v>
      </c>
      <c r="J15" s="1">
        <v>239.75</v>
      </c>
      <c r="K15" s="1">
        <v>235.69</v>
      </c>
      <c r="L15" s="1">
        <v>85.84</v>
      </c>
      <c r="M15" s="1">
        <v>181.4</v>
      </c>
      <c r="N15" s="1">
        <v>240.76</v>
      </c>
      <c r="O15" s="1">
        <v>238.52</v>
      </c>
      <c r="P15" s="1">
        <v>241.17</v>
      </c>
      <c r="Q15">
        <f t="shared" si="1"/>
        <v>4.3799999999999955</v>
      </c>
      <c r="R15">
        <f t="shared" si="2"/>
        <v>152</v>
      </c>
      <c r="S15">
        <f t="shared" si="3"/>
        <v>59.059999999999974</v>
      </c>
    </row>
    <row r="16" spans="1:19" x14ac:dyDescent="0.25">
      <c r="A16" t="s">
        <v>36</v>
      </c>
      <c r="B16" t="s">
        <v>10</v>
      </c>
      <c r="C16" t="s">
        <v>42</v>
      </c>
      <c r="D16" t="s">
        <v>11</v>
      </c>
      <c r="E16" s="5">
        <f t="shared" si="4"/>
        <v>2.5042604595136377</v>
      </c>
      <c r="F16" s="7">
        <f t="shared" si="0"/>
        <v>7.1752982321659546</v>
      </c>
      <c r="G16" s="8">
        <v>7</v>
      </c>
      <c r="H16" s="2">
        <v>239.38</v>
      </c>
      <c r="I16" s="1">
        <v>237.16</v>
      </c>
      <c r="J16" s="1">
        <v>239.75</v>
      </c>
      <c r="K16" s="1">
        <v>235.09</v>
      </c>
      <c r="L16" s="1">
        <v>75.400000000000006</v>
      </c>
      <c r="M16" s="1">
        <v>176.37</v>
      </c>
      <c r="N16" s="1">
        <v>240.76</v>
      </c>
      <c r="O16" s="1">
        <v>238.52</v>
      </c>
      <c r="P16" s="1">
        <v>241.17</v>
      </c>
      <c r="Q16">
        <f t="shared" si="1"/>
        <v>4.9799999999999898</v>
      </c>
      <c r="R16">
        <f t="shared" si="2"/>
        <v>162.44</v>
      </c>
      <c r="S16">
        <f t="shared" si="3"/>
        <v>64.089999999999975</v>
      </c>
    </row>
    <row r="17" spans="1:19" x14ac:dyDescent="0.25">
      <c r="A17" t="s">
        <v>37</v>
      </c>
      <c r="B17" t="s">
        <v>10</v>
      </c>
      <c r="C17" t="s">
        <v>43</v>
      </c>
      <c r="D17" t="s">
        <v>11</v>
      </c>
      <c r="E17" s="5">
        <f t="shared" si="4"/>
        <v>2.7483671090244024</v>
      </c>
      <c r="F17" s="7">
        <f t="shared" si="0"/>
        <v>7.7061275331768302</v>
      </c>
      <c r="G17" s="8">
        <v>7.5</v>
      </c>
      <c r="H17" s="2">
        <v>239.38</v>
      </c>
      <c r="I17" s="1">
        <v>237.16</v>
      </c>
      <c r="J17" s="1">
        <v>239.75</v>
      </c>
      <c r="K17" s="1">
        <v>234.44</v>
      </c>
      <c r="L17" s="1">
        <v>64.319999999999993</v>
      </c>
      <c r="M17" s="1">
        <v>172.22</v>
      </c>
      <c r="N17" s="1">
        <v>240.76</v>
      </c>
      <c r="O17" s="1">
        <v>238.52</v>
      </c>
      <c r="P17" s="1">
        <v>241.17</v>
      </c>
      <c r="Q17">
        <f t="shared" si="1"/>
        <v>5.6299999999999955</v>
      </c>
      <c r="R17">
        <f t="shared" si="2"/>
        <v>173.52</v>
      </c>
      <c r="S17">
        <f t="shared" si="3"/>
        <v>68.239999999999981</v>
      </c>
    </row>
    <row r="18" spans="1:19" x14ac:dyDescent="0.25">
      <c r="A18" t="s">
        <v>38</v>
      </c>
      <c r="B18" t="s">
        <v>10</v>
      </c>
      <c r="C18" t="s">
        <v>44</v>
      </c>
      <c r="D18" t="s">
        <v>11</v>
      </c>
      <c r="E18" s="5">
        <f t="shared" si="4"/>
        <v>2.1415225410817751</v>
      </c>
      <c r="F18" s="7">
        <f t="shared" si="0"/>
        <v>8.171321803286542</v>
      </c>
      <c r="G18" s="8">
        <v>8</v>
      </c>
      <c r="H18" s="2">
        <v>239.38</v>
      </c>
      <c r="I18" s="1">
        <v>237.16</v>
      </c>
      <c r="J18" s="1">
        <v>239.75</v>
      </c>
      <c r="K18" s="1">
        <v>235.83</v>
      </c>
      <c r="L18" s="1">
        <v>54.61</v>
      </c>
      <c r="M18" s="1">
        <v>169.61</v>
      </c>
      <c r="N18" s="1">
        <v>240.76</v>
      </c>
      <c r="O18" s="1">
        <v>238.52</v>
      </c>
      <c r="P18" s="1">
        <v>241.17</v>
      </c>
      <c r="Q18">
        <f t="shared" si="1"/>
        <v>4.2399999999999807</v>
      </c>
      <c r="R18">
        <f t="shared" si="2"/>
        <v>183.23000000000002</v>
      </c>
      <c r="S18">
        <f t="shared" si="3"/>
        <v>70.849999999999966</v>
      </c>
    </row>
    <row r="19" spans="1:19" x14ac:dyDescent="0.25">
      <c r="A19" t="s">
        <v>39</v>
      </c>
      <c r="B19" t="s">
        <v>10</v>
      </c>
      <c r="C19" t="s">
        <v>45</v>
      </c>
      <c r="D19" t="s">
        <v>11</v>
      </c>
      <c r="E19" s="5">
        <f t="shared" si="4"/>
        <v>0.86771258112787486</v>
      </c>
      <c r="F19" s="7">
        <f t="shared" si="0"/>
        <v>8.5737555693958694</v>
      </c>
      <c r="G19" s="8">
        <v>8.5</v>
      </c>
      <c r="H19" s="2">
        <v>239.38</v>
      </c>
      <c r="I19" s="1">
        <v>237.16</v>
      </c>
      <c r="J19" s="1">
        <v>239.75</v>
      </c>
      <c r="K19" s="1">
        <v>235.84</v>
      </c>
      <c r="L19" s="1">
        <v>46.21</v>
      </c>
      <c r="M19" s="1">
        <v>164.82</v>
      </c>
      <c r="N19" s="1">
        <v>240.76</v>
      </c>
      <c r="O19" s="1">
        <v>238.52</v>
      </c>
      <c r="P19" s="1">
        <v>241.17</v>
      </c>
      <c r="Q19">
        <f t="shared" si="1"/>
        <v>4.2299999999999898</v>
      </c>
      <c r="R19">
        <f t="shared" si="2"/>
        <v>191.63</v>
      </c>
      <c r="S19">
        <f t="shared" si="3"/>
        <v>75.639999999999986</v>
      </c>
    </row>
    <row r="20" spans="1:19" x14ac:dyDescent="0.25">
      <c r="A20" t="s">
        <v>40</v>
      </c>
      <c r="B20" t="s">
        <v>10</v>
      </c>
      <c r="C20" t="s">
        <v>46</v>
      </c>
      <c r="D20" t="s">
        <v>11</v>
      </c>
      <c r="E20" s="5">
        <f t="shared" si="4"/>
        <v>0.86395502962359516</v>
      </c>
      <c r="F20" s="7">
        <f t="shared" si="0"/>
        <v>9.0777559526661236</v>
      </c>
      <c r="G20" s="8">
        <v>9</v>
      </c>
      <c r="H20" s="2">
        <v>239.38</v>
      </c>
      <c r="I20" s="1">
        <v>237.16</v>
      </c>
      <c r="J20" s="1">
        <v>239.75</v>
      </c>
      <c r="K20" s="1">
        <v>237.13</v>
      </c>
      <c r="L20" s="1">
        <v>35.69</v>
      </c>
      <c r="M20" s="1">
        <v>162.83000000000001</v>
      </c>
      <c r="N20" s="1">
        <v>240.76</v>
      </c>
      <c r="O20" s="1">
        <v>238.52</v>
      </c>
      <c r="P20" s="1">
        <v>241.17</v>
      </c>
      <c r="Q20">
        <f t="shared" si="1"/>
        <v>2.9399999999999977</v>
      </c>
      <c r="R20">
        <f t="shared" si="2"/>
        <v>202.15</v>
      </c>
      <c r="S20">
        <f t="shared" si="3"/>
        <v>77.629999999999967</v>
      </c>
    </row>
    <row r="21" spans="1:19" x14ac:dyDescent="0.25">
      <c r="A21" t="s">
        <v>41</v>
      </c>
      <c r="B21" t="s">
        <v>10</v>
      </c>
      <c r="C21" t="s">
        <v>47</v>
      </c>
      <c r="D21" t="s">
        <v>11</v>
      </c>
      <c r="E21" s="5">
        <f t="shared" si="4"/>
        <v>-1.3280818584572904</v>
      </c>
      <c r="F21" s="7">
        <f t="shared" si="0"/>
        <v>9.3738322234465574</v>
      </c>
      <c r="G21" s="8">
        <v>9.5</v>
      </c>
      <c r="H21" s="2">
        <v>239.38</v>
      </c>
      <c r="I21" s="1">
        <v>237.16</v>
      </c>
      <c r="J21" s="1">
        <v>239.75</v>
      </c>
      <c r="K21" s="1">
        <v>235.96</v>
      </c>
      <c r="L21" s="1">
        <v>29.51</v>
      </c>
      <c r="M21" s="1">
        <v>161.26</v>
      </c>
      <c r="N21" s="1">
        <v>240.76</v>
      </c>
      <c r="O21" s="1">
        <v>238.52</v>
      </c>
      <c r="P21" s="1">
        <v>241.17</v>
      </c>
      <c r="Q21">
        <f t="shared" si="1"/>
        <v>4.1099999999999852</v>
      </c>
      <c r="R21">
        <f t="shared" si="2"/>
        <v>208.33</v>
      </c>
      <c r="S21">
        <f t="shared" si="3"/>
        <v>79.199999999999989</v>
      </c>
    </row>
    <row r="22" spans="1:19" x14ac:dyDescent="0.25">
      <c r="A22" t="s">
        <v>48</v>
      </c>
      <c r="B22" t="s">
        <v>10</v>
      </c>
      <c r="C22" t="s">
        <v>49</v>
      </c>
      <c r="D22" t="s">
        <v>11</v>
      </c>
      <c r="E22" s="5">
        <f t="shared" si="4"/>
        <v>-6.1610693240071157</v>
      </c>
      <c r="F22" s="7">
        <f t="shared" si="0"/>
        <v>9.3838930675992884</v>
      </c>
      <c r="G22" s="8">
        <v>10</v>
      </c>
      <c r="H22" s="2">
        <v>239.38</v>
      </c>
      <c r="I22" s="1">
        <v>237.16</v>
      </c>
      <c r="J22" s="1">
        <v>239.75</v>
      </c>
      <c r="K22" s="1">
        <v>226.77</v>
      </c>
      <c r="L22" s="1">
        <v>29.3</v>
      </c>
      <c r="M22" s="1">
        <v>154.61000000000001</v>
      </c>
      <c r="N22" s="1">
        <v>240.76</v>
      </c>
      <c r="O22" s="1">
        <v>238.52</v>
      </c>
      <c r="P22" s="1">
        <v>241.17</v>
      </c>
      <c r="Q22">
        <f t="shared" si="1"/>
        <v>13.299999999999983</v>
      </c>
      <c r="R22">
        <f t="shared" si="2"/>
        <v>208.54</v>
      </c>
      <c r="S22">
        <f t="shared" si="3"/>
        <v>85.849999999999966</v>
      </c>
    </row>
    <row r="25" spans="1:19" x14ac:dyDescent="0.25">
      <c r="E25" s="4">
        <f>(121-223.53)/(-20.64)</f>
        <v>4.9675387596899228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S.Karthikumar</cp:lastModifiedBy>
  <dcterms:created xsi:type="dcterms:W3CDTF">2020-07-28T11:26:45Z</dcterms:created>
  <dcterms:modified xsi:type="dcterms:W3CDTF">2020-08-01T08:53:57Z</dcterms:modified>
</cp:coreProperties>
</file>