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c\Desktop\"/>
    </mc:Choice>
  </mc:AlternateContent>
  <xr:revisionPtr revIDLastSave="0" documentId="8_{EA331C59-4ED4-4AE4-9CD8-EE19C448188E}" xr6:coauthVersionLast="47" xr6:coauthVersionMax="47" xr10:uidLastSave="{00000000-0000-0000-0000-000000000000}"/>
  <bookViews>
    <workbookView xWindow="-120" yWindow="-120" windowWidth="20730" windowHeight="11160" firstSheet="3" activeTab="3" xr2:uid="{C8B04CCD-2A1A-4240-A0DD-BD61473FFFB7}"/>
  </bookViews>
  <sheets>
    <sheet name="Récap Ventes Vierge" sheetId="1" r:id="rId1"/>
    <sheet name="COMMANDES 2021" sheetId="2" r:id="rId2"/>
    <sheet name="COMPTES 2021" sheetId="3" r:id="rId3"/>
    <sheet name="INVENTAIRE 20-12-2021" sheetId="4" r:id="rId4"/>
    <sheet name="Récap Ventes FAG 21" sheetId="5" r:id="rId5"/>
    <sheet name="Chiffres Ventes FAG 21" sheetId="6" r:id="rId6"/>
    <sheet name="INVENTAIRE 06-12-2021" sheetId="7" r:id="rId7"/>
  </sheets>
  <externalReferences>
    <externalReference r:id="rId8"/>
  </externalReferences>
  <definedNames>
    <definedName name="_xlnm._FilterDatabase" localSheetId="6" hidden="1">'INVENTAIRE 06-12-2021'!$A$3:$F$3</definedName>
    <definedName name="_xlnm._FilterDatabase" localSheetId="3" hidden="1">'INVENTAIRE 20-12-2021'!$A$3:$F$3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7" l="1"/>
  <c r="C84" i="7"/>
  <c r="A84" i="7"/>
  <c r="B80" i="6"/>
  <c r="B77" i="6"/>
  <c r="B76" i="6"/>
  <c r="B73" i="6"/>
  <c r="B72" i="6"/>
  <c r="B69" i="6"/>
  <c r="B68" i="6"/>
  <c r="B65" i="6"/>
  <c r="B64" i="6"/>
  <c r="B61" i="6"/>
  <c r="B60" i="6"/>
  <c r="B57" i="6"/>
  <c r="B56" i="6"/>
  <c r="B53" i="6"/>
  <c r="B52" i="6"/>
  <c r="B49" i="6"/>
  <c r="B48" i="6"/>
  <c r="B46" i="6"/>
  <c r="B44" i="6"/>
  <c r="G42" i="6"/>
  <c r="B40" i="6"/>
  <c r="G38" i="6"/>
  <c r="B38" i="6"/>
  <c r="B36" i="6"/>
  <c r="B34" i="6"/>
  <c r="B32" i="6"/>
  <c r="B30" i="6"/>
  <c r="B28" i="6"/>
  <c r="B26" i="6"/>
  <c r="B24" i="6"/>
  <c r="B22" i="6"/>
  <c r="B20" i="6"/>
  <c r="B18" i="6"/>
  <c r="B14" i="6"/>
  <c r="B12" i="6"/>
  <c r="B10" i="6"/>
  <c r="B8" i="6"/>
  <c r="L6" i="6"/>
  <c r="G5" i="6"/>
  <c r="F83" i="7"/>
  <c r="D83" i="7"/>
  <c r="N85" i="6"/>
  <c r="M85" i="6"/>
  <c r="I85" i="6"/>
  <c r="H85" i="6"/>
  <c r="D85" i="6"/>
  <c r="C85" i="6"/>
  <c r="J84" i="6"/>
  <c r="E84" i="6"/>
  <c r="J83" i="6"/>
  <c r="E83" i="6"/>
  <c r="J82" i="6"/>
  <c r="E82" i="6"/>
  <c r="J81" i="6"/>
  <c r="E81" i="6"/>
  <c r="E80" i="6"/>
  <c r="A80" i="6"/>
  <c r="E79" i="6"/>
  <c r="B79" i="6"/>
  <c r="A79" i="6"/>
  <c r="E78" i="6"/>
  <c r="B78" i="6"/>
  <c r="A78" i="6"/>
  <c r="E77" i="6"/>
  <c r="A77" i="6"/>
  <c r="E76" i="6"/>
  <c r="A76" i="6"/>
  <c r="E75" i="6"/>
  <c r="B75" i="6"/>
  <c r="A75" i="6"/>
  <c r="E74" i="6"/>
  <c r="B74" i="6"/>
  <c r="A74" i="6"/>
  <c r="E73" i="6"/>
  <c r="A73" i="6"/>
  <c r="J72" i="6"/>
  <c r="E72" i="6"/>
  <c r="A72" i="6"/>
  <c r="J71" i="6"/>
  <c r="E71" i="6"/>
  <c r="B71" i="6"/>
  <c r="A71" i="6"/>
  <c r="J70" i="6"/>
  <c r="E70" i="6"/>
  <c r="B70" i="6"/>
  <c r="A70" i="6"/>
  <c r="J69" i="6"/>
  <c r="E69" i="6"/>
  <c r="A69" i="6"/>
  <c r="J68" i="6"/>
  <c r="E68" i="6"/>
  <c r="A68" i="6"/>
  <c r="J67" i="6"/>
  <c r="E67" i="6"/>
  <c r="B67" i="6"/>
  <c r="A67" i="6"/>
  <c r="J66" i="6"/>
  <c r="E66" i="6"/>
  <c r="B66" i="6"/>
  <c r="A66" i="6"/>
  <c r="J65" i="6"/>
  <c r="E65" i="6"/>
  <c r="A65" i="6"/>
  <c r="J64" i="6"/>
  <c r="E64" i="6"/>
  <c r="A64" i="6"/>
  <c r="J63" i="6"/>
  <c r="E63" i="6"/>
  <c r="B63" i="6"/>
  <c r="A63" i="6"/>
  <c r="J62" i="6"/>
  <c r="E62" i="6"/>
  <c r="A62" i="6"/>
  <c r="J61" i="6"/>
  <c r="E61" i="6"/>
  <c r="A61" i="6"/>
  <c r="J60" i="6"/>
  <c r="E60" i="6"/>
  <c r="A60" i="6"/>
  <c r="J59" i="6"/>
  <c r="E59" i="6"/>
  <c r="B59" i="6"/>
  <c r="A59" i="6"/>
  <c r="J58" i="6"/>
  <c r="E58" i="6"/>
  <c r="B58" i="6"/>
  <c r="A58" i="6"/>
  <c r="J57" i="6"/>
  <c r="E57" i="6"/>
  <c r="A57" i="6"/>
  <c r="J56" i="6"/>
  <c r="E56" i="6"/>
  <c r="A56" i="6"/>
  <c r="J55" i="6"/>
  <c r="E55" i="6"/>
  <c r="B55" i="6"/>
  <c r="A55" i="6"/>
  <c r="J54" i="6"/>
  <c r="E54" i="6"/>
  <c r="B54" i="6"/>
  <c r="A54" i="6"/>
  <c r="J53" i="6"/>
  <c r="E53" i="6"/>
  <c r="A53" i="6"/>
  <c r="J52" i="6"/>
  <c r="E52" i="6"/>
  <c r="A52" i="6"/>
  <c r="J51" i="6"/>
  <c r="E51" i="6"/>
  <c r="B51" i="6"/>
  <c r="A51" i="6"/>
  <c r="J50" i="6"/>
  <c r="E50" i="6"/>
  <c r="B50" i="6"/>
  <c r="A50" i="6"/>
  <c r="J49" i="6"/>
  <c r="E49" i="6"/>
  <c r="A49" i="6"/>
  <c r="J48" i="6"/>
  <c r="F48" i="6"/>
  <c r="E48" i="6"/>
  <c r="A48" i="6"/>
  <c r="J47" i="6"/>
  <c r="G47" i="6"/>
  <c r="F47" i="6"/>
  <c r="E47" i="6"/>
  <c r="B47" i="4" s="1"/>
  <c r="B47" i="6"/>
  <c r="A47" i="6"/>
  <c r="J46" i="6"/>
  <c r="G46" i="6"/>
  <c r="F46" i="6"/>
  <c r="E46" i="6"/>
  <c r="A46" i="6"/>
  <c r="J45" i="6"/>
  <c r="G45" i="6"/>
  <c r="F45" i="6"/>
  <c r="E45" i="6"/>
  <c r="B45" i="4" s="1"/>
  <c r="B45" i="6"/>
  <c r="A45" i="6"/>
  <c r="J44" i="6"/>
  <c r="G44" i="6"/>
  <c r="F44" i="6"/>
  <c r="E44" i="6"/>
  <c r="A44" i="6"/>
  <c r="J43" i="6"/>
  <c r="G43" i="6"/>
  <c r="F43" i="6"/>
  <c r="E43" i="6"/>
  <c r="B43" i="4" s="1"/>
  <c r="B43" i="6"/>
  <c r="A43" i="6"/>
  <c r="O42" i="6"/>
  <c r="J42" i="6"/>
  <c r="D42" i="4" s="1"/>
  <c r="F42" i="6"/>
  <c r="E42" i="6"/>
  <c r="B42" i="6"/>
  <c r="A42" i="6"/>
  <c r="O41" i="6"/>
  <c r="J41" i="6"/>
  <c r="G41" i="6"/>
  <c r="F41" i="6"/>
  <c r="E41" i="6"/>
  <c r="B41" i="6"/>
  <c r="A41" i="6"/>
  <c r="O40" i="6"/>
  <c r="J40" i="6"/>
  <c r="G40" i="6"/>
  <c r="F40" i="6"/>
  <c r="E40" i="6"/>
  <c r="A40" i="6"/>
  <c r="O39" i="6"/>
  <c r="G39" i="6"/>
  <c r="F39" i="6"/>
  <c r="E39" i="6"/>
  <c r="B39" i="6"/>
  <c r="A39" i="6"/>
  <c r="O38" i="6"/>
  <c r="L38" i="6"/>
  <c r="K38" i="6"/>
  <c r="J38" i="6"/>
  <c r="F38" i="6"/>
  <c r="E38" i="6"/>
  <c r="A38" i="6"/>
  <c r="O37" i="6"/>
  <c r="L37" i="6"/>
  <c r="K37" i="6"/>
  <c r="J37" i="6"/>
  <c r="G37" i="6"/>
  <c r="F37" i="6"/>
  <c r="E37" i="6"/>
  <c r="B37" i="6"/>
  <c r="A37" i="6"/>
  <c r="O36" i="6"/>
  <c r="L36" i="6"/>
  <c r="K36" i="6"/>
  <c r="J36" i="6"/>
  <c r="G36" i="6"/>
  <c r="F36" i="6"/>
  <c r="E36" i="6"/>
  <c r="A36" i="6"/>
  <c r="O35" i="6"/>
  <c r="L35" i="6"/>
  <c r="K35" i="6"/>
  <c r="J35" i="6"/>
  <c r="D35" i="4" s="1"/>
  <c r="G35" i="6"/>
  <c r="F35" i="6"/>
  <c r="E35" i="6"/>
  <c r="B35" i="6"/>
  <c r="A35" i="6"/>
  <c r="O34" i="6"/>
  <c r="L34" i="6"/>
  <c r="K34" i="6"/>
  <c r="J34" i="6"/>
  <c r="G34" i="6"/>
  <c r="F34" i="6"/>
  <c r="E34" i="6"/>
  <c r="A34" i="6"/>
  <c r="O33" i="6"/>
  <c r="L33" i="6"/>
  <c r="K33" i="6"/>
  <c r="J33" i="6"/>
  <c r="G33" i="6"/>
  <c r="F33" i="6"/>
  <c r="E33" i="6"/>
  <c r="B33" i="6"/>
  <c r="A33" i="6"/>
  <c r="O32" i="6"/>
  <c r="L32" i="6"/>
  <c r="K32" i="6"/>
  <c r="J32" i="6"/>
  <c r="G32" i="6"/>
  <c r="F32" i="6"/>
  <c r="E32" i="6"/>
  <c r="A32" i="6"/>
  <c r="O31" i="6"/>
  <c r="L31" i="6"/>
  <c r="K31" i="6"/>
  <c r="J31" i="6"/>
  <c r="D31" i="4" s="1"/>
  <c r="G31" i="6"/>
  <c r="F31" i="6"/>
  <c r="E31" i="6"/>
  <c r="B31" i="6"/>
  <c r="A31" i="6"/>
  <c r="O30" i="6"/>
  <c r="L30" i="6"/>
  <c r="K30" i="6"/>
  <c r="J30" i="6"/>
  <c r="G30" i="6"/>
  <c r="F30" i="6"/>
  <c r="E30" i="6"/>
  <c r="A30" i="6"/>
  <c r="O29" i="6"/>
  <c r="L29" i="6"/>
  <c r="K29" i="6"/>
  <c r="J29" i="6"/>
  <c r="G29" i="6"/>
  <c r="F29" i="6"/>
  <c r="E29" i="6"/>
  <c r="B29" i="6"/>
  <c r="A29" i="6"/>
  <c r="O28" i="6"/>
  <c r="K28" i="6"/>
  <c r="J28" i="6"/>
  <c r="G28" i="6"/>
  <c r="F28" i="6"/>
  <c r="E28" i="6"/>
  <c r="A28" i="6"/>
  <c r="J27" i="6"/>
  <c r="D27" i="4" s="1"/>
  <c r="G27" i="6"/>
  <c r="F27" i="6"/>
  <c r="E27" i="6"/>
  <c r="B27" i="6"/>
  <c r="A27" i="6"/>
  <c r="J26" i="6"/>
  <c r="G26" i="6"/>
  <c r="F26" i="6"/>
  <c r="E26" i="6"/>
  <c r="A26" i="6"/>
  <c r="J25" i="6"/>
  <c r="D25" i="4" s="1"/>
  <c r="G25" i="6"/>
  <c r="F25" i="6"/>
  <c r="E25" i="6"/>
  <c r="B25" i="6"/>
  <c r="A25" i="6"/>
  <c r="O24" i="6"/>
  <c r="L24" i="6"/>
  <c r="K24" i="6"/>
  <c r="J24" i="6"/>
  <c r="G24" i="6"/>
  <c r="F24" i="6"/>
  <c r="E24" i="6"/>
  <c r="A24" i="6"/>
  <c r="O23" i="6"/>
  <c r="L23" i="6"/>
  <c r="K23" i="6"/>
  <c r="J23" i="6"/>
  <c r="G23" i="6"/>
  <c r="F23" i="6"/>
  <c r="E23" i="6"/>
  <c r="B23" i="6"/>
  <c r="A23" i="6"/>
  <c r="O22" i="6"/>
  <c r="L22" i="6"/>
  <c r="K22" i="6"/>
  <c r="J22" i="6"/>
  <c r="G22" i="6"/>
  <c r="F22" i="6"/>
  <c r="E22" i="6"/>
  <c r="A22" i="6"/>
  <c r="O21" i="6"/>
  <c r="L21" i="6"/>
  <c r="K21" i="6"/>
  <c r="J21" i="6"/>
  <c r="D21" i="4" s="1"/>
  <c r="G21" i="6"/>
  <c r="F21" i="6"/>
  <c r="E21" i="6"/>
  <c r="B21" i="6"/>
  <c r="A21" i="6"/>
  <c r="O20" i="6"/>
  <c r="L20" i="6"/>
  <c r="K20" i="6"/>
  <c r="J20" i="6"/>
  <c r="G20" i="6"/>
  <c r="F20" i="6"/>
  <c r="E20" i="6"/>
  <c r="A20" i="6"/>
  <c r="O19" i="6"/>
  <c r="L19" i="6"/>
  <c r="K19" i="6"/>
  <c r="J19" i="6"/>
  <c r="G19" i="6"/>
  <c r="F19" i="6"/>
  <c r="E19" i="6"/>
  <c r="B19" i="6"/>
  <c r="A19" i="6"/>
  <c r="O18" i="6"/>
  <c r="O12" i="6" s="1"/>
  <c r="K18" i="6"/>
  <c r="J18" i="6"/>
  <c r="G18" i="6"/>
  <c r="F18" i="6"/>
  <c r="E18" i="6"/>
  <c r="A18" i="6"/>
  <c r="O17" i="6"/>
  <c r="O13" i="6" s="1"/>
  <c r="L17" i="6"/>
  <c r="K17" i="6"/>
  <c r="J17" i="6"/>
  <c r="D17" i="4" s="1"/>
  <c r="G17" i="6"/>
  <c r="F17" i="6"/>
  <c r="E17" i="6"/>
  <c r="B17" i="6"/>
  <c r="A17" i="6"/>
  <c r="O16" i="6"/>
  <c r="L16" i="6"/>
  <c r="K16" i="6"/>
  <c r="J16" i="6"/>
  <c r="D16" i="4" s="1"/>
  <c r="G16" i="6"/>
  <c r="F16" i="6"/>
  <c r="E16" i="6"/>
  <c r="B16" i="6"/>
  <c r="A16" i="6"/>
  <c r="O15" i="6"/>
  <c r="L15" i="6"/>
  <c r="K15" i="6"/>
  <c r="J15" i="6"/>
  <c r="G15" i="6"/>
  <c r="F15" i="6"/>
  <c r="E15" i="6"/>
  <c r="B15" i="4" s="1"/>
  <c r="B15" i="6"/>
  <c r="A15" i="6"/>
  <c r="O14" i="6"/>
  <c r="K14" i="6"/>
  <c r="J14" i="6"/>
  <c r="G14" i="6"/>
  <c r="F14" i="6"/>
  <c r="E14" i="6"/>
  <c r="A14" i="6"/>
  <c r="K13" i="6"/>
  <c r="J13" i="6"/>
  <c r="G13" i="6"/>
  <c r="F13" i="6"/>
  <c r="E13" i="6"/>
  <c r="B13" i="4" s="1"/>
  <c r="B13" i="6"/>
  <c r="A13" i="6"/>
  <c r="K12" i="6"/>
  <c r="J12" i="6"/>
  <c r="G12" i="6"/>
  <c r="F12" i="6"/>
  <c r="E12" i="6"/>
  <c r="A12" i="6"/>
  <c r="J11" i="6"/>
  <c r="D11" i="4" s="1"/>
  <c r="G11" i="6"/>
  <c r="F11" i="6"/>
  <c r="E11" i="6"/>
  <c r="B11" i="6"/>
  <c r="A11" i="6"/>
  <c r="J10" i="6"/>
  <c r="G10" i="6"/>
  <c r="F10" i="6"/>
  <c r="E10" i="6"/>
  <c r="A10" i="6"/>
  <c r="J9" i="6"/>
  <c r="D9" i="4" s="1"/>
  <c r="G9" i="6"/>
  <c r="F9" i="6"/>
  <c r="E9" i="6"/>
  <c r="B9" i="6"/>
  <c r="A9" i="6"/>
  <c r="O8" i="6"/>
  <c r="L8" i="6"/>
  <c r="J8" i="6"/>
  <c r="G8" i="6"/>
  <c r="F8" i="6"/>
  <c r="E8" i="6"/>
  <c r="A8" i="6"/>
  <c r="O7" i="6"/>
  <c r="L7" i="6"/>
  <c r="K7" i="6"/>
  <c r="J7" i="6"/>
  <c r="J85" i="6" s="1"/>
  <c r="G7" i="6"/>
  <c r="F7" i="6"/>
  <c r="E7" i="6"/>
  <c r="B7" i="6"/>
  <c r="A7" i="6"/>
  <c r="O6" i="6"/>
  <c r="K6" i="6"/>
  <c r="J6" i="6"/>
  <c r="G6" i="6"/>
  <c r="F6" i="6"/>
  <c r="E6" i="6"/>
  <c r="E85" i="6" s="1"/>
  <c r="B6" i="6"/>
  <c r="A6" i="6"/>
  <c r="O5" i="6"/>
  <c r="L5" i="6"/>
  <c r="K5" i="6"/>
  <c r="J5" i="6"/>
  <c r="F5" i="6"/>
  <c r="E5" i="6"/>
  <c r="B5" i="6"/>
  <c r="A5" i="6"/>
  <c r="O4" i="6"/>
  <c r="O85" i="6" s="1"/>
  <c r="L4" i="6"/>
  <c r="K4" i="6"/>
  <c r="J4" i="6"/>
  <c r="G4" i="6"/>
  <c r="F4" i="6"/>
  <c r="E4" i="6"/>
  <c r="A4" i="6"/>
  <c r="L3" i="6"/>
  <c r="B103" i="5"/>
  <c r="C84" i="4"/>
  <c r="A84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D47" i="4"/>
  <c r="D46" i="4"/>
  <c r="B46" i="4"/>
  <c r="D45" i="4"/>
  <c r="D44" i="4"/>
  <c r="B44" i="4"/>
  <c r="D43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B35" i="4"/>
  <c r="D34" i="4"/>
  <c r="B34" i="4"/>
  <c r="D33" i="4"/>
  <c r="B33" i="4"/>
  <c r="D32" i="4"/>
  <c r="B32" i="4"/>
  <c r="B31" i="4"/>
  <c r="D30" i="4"/>
  <c r="B30" i="4"/>
  <c r="D29" i="4"/>
  <c r="B29" i="4"/>
  <c r="D28" i="4"/>
  <c r="B28" i="4"/>
  <c r="B27" i="4"/>
  <c r="D26" i="4"/>
  <c r="B26" i="4"/>
  <c r="B25" i="4"/>
  <c r="D24" i="4"/>
  <c r="B24" i="4"/>
  <c r="D23" i="4"/>
  <c r="B23" i="4"/>
  <c r="D22" i="4"/>
  <c r="B22" i="4"/>
  <c r="B21" i="4"/>
  <c r="D20" i="4"/>
  <c r="B20" i="4"/>
  <c r="D19" i="4"/>
  <c r="B19" i="4"/>
  <c r="D18" i="4"/>
  <c r="B18" i="4"/>
  <c r="B17" i="4"/>
  <c r="B16" i="4"/>
  <c r="D15" i="4"/>
  <c r="D14" i="4"/>
  <c r="B14" i="4"/>
  <c r="D13" i="4"/>
  <c r="D12" i="4"/>
  <c r="B12" i="4"/>
  <c r="B11" i="4"/>
  <c r="D10" i="4"/>
  <c r="B10" i="4"/>
  <c r="B9" i="4"/>
  <c r="D8" i="4"/>
  <c r="B8" i="4"/>
  <c r="F7" i="4"/>
  <c r="B7" i="4"/>
  <c r="F6" i="4"/>
  <c r="D6" i="4"/>
  <c r="F5" i="4"/>
  <c r="D5" i="4"/>
  <c r="B5" i="4"/>
  <c r="F4" i="4"/>
  <c r="F80" i="4" s="1"/>
  <c r="D4" i="4"/>
  <c r="B4" i="4"/>
  <c r="H13" i="3"/>
  <c r="H11" i="3"/>
  <c r="H10" i="3"/>
  <c r="H9" i="3"/>
  <c r="H8" i="3"/>
  <c r="H7" i="3"/>
  <c r="H5" i="3"/>
  <c r="I5" i="3" s="1"/>
  <c r="G5" i="3"/>
  <c r="H4" i="3"/>
  <c r="G4" i="3"/>
  <c r="E103" i="2"/>
  <c r="D103" i="2"/>
  <c r="B103" i="2"/>
  <c r="B103" i="1"/>
  <c r="B62" i="4" l="1"/>
  <c r="B62" i="6"/>
  <c r="L85" i="6"/>
  <c r="L86" i="6" s="1"/>
  <c r="G85" i="6"/>
  <c r="G86" i="6" s="1"/>
  <c r="B6" i="4"/>
  <c r="B83" i="4" s="1"/>
  <c r="D7" i="4"/>
  <c r="D83" i="4" s="1"/>
  <c r="B4" i="6"/>
  <c r="B85" i="6" s="1"/>
  <c r="B8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Contu</author>
  </authors>
  <commentList>
    <comment ref="E6" authorId="0" shapeId="0" xr:uid="{342EAE83-A707-43EC-86E0-FB69807B2C3D}">
      <text>
        <r>
          <rPr>
            <b/>
            <sz val="9"/>
            <color indexed="81"/>
            <rFont val="Tahoma"/>
            <charset val="1"/>
          </rPr>
          <t>Adrien Contu:</t>
        </r>
        <r>
          <rPr>
            <sz val="9"/>
            <color indexed="81"/>
            <rFont val="Tahoma"/>
            <charset val="1"/>
          </rPr>
          <t xml:space="preserve">
1 - Tessa - 9€
(2 - Floriane - 8€)
3 - Océane - 15 €
4 - Douceurs Macabres - 25€
(5 - Yrida - 9€) </t>
        </r>
      </text>
    </comment>
  </commentList>
</comments>
</file>

<file path=xl/sharedStrings.xml><?xml version="1.0" encoding="utf-8"?>
<sst xmlns="http://schemas.openxmlformats.org/spreadsheetml/2006/main" count="494" uniqueCount="244">
  <si>
    <t xml:space="preserve">Récap Ventes </t>
  </si>
  <si>
    <t>Achat N°</t>
  </si>
  <si>
    <t>Article(s)</t>
  </si>
  <si>
    <t>P = PRINT</t>
  </si>
  <si>
    <t>S = STICKER</t>
  </si>
  <si>
    <t>ATC = CARTE</t>
  </si>
  <si>
    <t>C = COMMISSION</t>
  </si>
  <si>
    <t>FP = FORFAIT PORTRAIT</t>
  </si>
  <si>
    <t>Tote = Tote Bag</t>
  </si>
  <si>
    <t>T = Tshirt</t>
  </si>
  <si>
    <t>TS = Tapis de Souris</t>
  </si>
  <si>
    <t>TOTAL</t>
  </si>
  <si>
    <t>Récap Ventes en commande</t>
  </si>
  <si>
    <t>No Commande</t>
  </si>
  <si>
    <t>Nom de la commande (si hors conv)</t>
  </si>
  <si>
    <t>Articles</t>
  </si>
  <si>
    <t>Etat commande</t>
  </si>
  <si>
    <t>Payé ? + Mode de Paiement</t>
  </si>
  <si>
    <t>Réception Demande</t>
  </si>
  <si>
    <t>Tessa</t>
  </si>
  <si>
    <t>Malefique P + Celeste S + Evil Queen S</t>
  </si>
  <si>
    <t>9€ - Paypal</t>
  </si>
  <si>
    <t>Sept</t>
  </si>
  <si>
    <t>Commande envoyée</t>
  </si>
  <si>
    <t>Floriane</t>
  </si>
  <si>
    <t>Totoro F S + Totoro C S + Mononoke S +  FdP 2€</t>
  </si>
  <si>
    <t>8€ - Paypal</t>
  </si>
  <si>
    <t>Oct</t>
  </si>
  <si>
    <t>Commande reçue</t>
  </si>
  <si>
    <t>Océane Z</t>
  </si>
  <si>
    <t>Sacha S + Stitch S + Maléfique P + Fdp 3€</t>
  </si>
  <si>
    <t>15€ - Paypal</t>
  </si>
  <si>
    <t>Nov</t>
  </si>
  <si>
    <t>Commande prête</t>
  </si>
  <si>
    <t>Douceurs Macarbres (Insta)</t>
  </si>
  <si>
    <t>P (Woody + Rick + Maléfique) + S (Rick + Morty + Crash + Sacha)</t>
  </si>
  <si>
    <t>25€ - Paypal</t>
  </si>
  <si>
    <t>Dec</t>
  </si>
  <si>
    <t xml:space="preserve">En attente d'articles </t>
  </si>
  <si>
    <t>Yrida (Sandy)</t>
  </si>
  <si>
    <t>Restuko S</t>
  </si>
  <si>
    <t>9€ - CB - KM 21</t>
  </si>
  <si>
    <t>Gaetan</t>
  </si>
  <si>
    <t>Tshirt Waluigi</t>
  </si>
  <si>
    <t>Céline (LGS 2021)</t>
  </si>
  <si>
    <t>Forfait Portrait - My Poster</t>
  </si>
  <si>
    <t>20€ - Cash LGS21</t>
  </si>
  <si>
    <t>Valou_ctu</t>
  </si>
  <si>
    <t>Tote Bag Sukuna + Joker #11 P</t>
  </si>
  <si>
    <t>15€ - Cash Anim'est 2021</t>
  </si>
  <si>
    <t>LuLiJu (Collegue Papa)</t>
  </si>
  <si>
    <t>Luffy TS (Enzo) + Professeur Slone P (Noeh) + Midas P (Jules) + Crash P (Léo)</t>
  </si>
  <si>
    <t>22€ - Cash</t>
  </si>
  <si>
    <t>Dépenses</t>
  </si>
  <si>
    <t>Recettes</t>
  </si>
  <si>
    <t>Stand Metz'Torii</t>
  </si>
  <si>
    <t xml:space="preserve">Metz'Torii J1 </t>
  </si>
  <si>
    <t>Stickers Camaloon 1</t>
  </si>
  <si>
    <t xml:space="preserve">Metz'Torii J2 </t>
  </si>
  <si>
    <t>Prints Repromoselle 1</t>
  </si>
  <si>
    <t>Kaiten Matsuri J1</t>
  </si>
  <si>
    <t>Reste à rentabiliser</t>
  </si>
  <si>
    <t>ATC 1 - Yuji PixartPrinting</t>
  </si>
  <si>
    <t>Kaiten Matsuri J2</t>
  </si>
  <si>
    <t>Cartes de Visites 1</t>
  </si>
  <si>
    <t>Commandes 09-2021</t>
  </si>
  <si>
    <t>Stand Kaiten Matsuri</t>
  </si>
  <si>
    <t>Longwy Game Show J1</t>
  </si>
  <si>
    <t>MT 2021</t>
  </si>
  <si>
    <t>ATC 2 - Kaeya PixartPrinting</t>
  </si>
  <si>
    <t>Longwy Game Show J2</t>
  </si>
  <si>
    <t>KM 2021</t>
  </si>
  <si>
    <t>Sumup</t>
  </si>
  <si>
    <t>Dream'On J1</t>
  </si>
  <si>
    <t>LGS 2021</t>
  </si>
  <si>
    <t>Prints Repromoselle 2</t>
  </si>
  <si>
    <t>Dream'On J2</t>
  </si>
  <si>
    <t>D'O 2021</t>
  </si>
  <si>
    <t>Stand Longwy Game Show</t>
  </si>
  <si>
    <t>Commandes 11-2021</t>
  </si>
  <si>
    <t>M'T 12/21</t>
  </si>
  <si>
    <t>ATC 3 - Cloud Pixart Printing</t>
  </si>
  <si>
    <t>Manga-T J1</t>
  </si>
  <si>
    <t>MDeN 12/21</t>
  </si>
  <si>
    <t>ANNULES</t>
  </si>
  <si>
    <t>Stickers Camaloon 2</t>
  </si>
  <si>
    <t>Manga-T J2</t>
  </si>
  <si>
    <t>FAG 12/21</t>
  </si>
  <si>
    <t>Feuilles A4 250x200g</t>
  </si>
  <si>
    <t>FAG 2021</t>
  </si>
  <si>
    <t xml:space="preserve">Encre imprimante </t>
  </si>
  <si>
    <t>Commandes 12-2021</t>
  </si>
  <si>
    <t>Stand Dream'On (Grille + Repas)</t>
  </si>
  <si>
    <t>ATC 4 - Ursula Pixart Printing</t>
  </si>
  <si>
    <t>Tshirts</t>
  </si>
  <si>
    <t>Tote Bags</t>
  </si>
  <si>
    <t>Sleeves ATC</t>
  </si>
  <si>
    <t>Enveloppes ATC + Sac Surprise</t>
  </si>
  <si>
    <t xml:space="preserve">Imprimante </t>
  </si>
  <si>
    <t>Site Internet (WordPress)</t>
  </si>
  <si>
    <t>ATC 5 + Cartes de Visite 2</t>
  </si>
  <si>
    <t>Feuilles A4 160g + 200g</t>
  </si>
  <si>
    <t>Stand Fouilles Archéolo'Geek</t>
  </si>
  <si>
    <t>Inventaire 20/12/2021</t>
  </si>
  <si>
    <t>Print</t>
  </si>
  <si>
    <t>Sticker</t>
  </si>
  <si>
    <t>Cartes ATC</t>
  </si>
  <si>
    <t>Nom</t>
  </si>
  <si>
    <t>Nombre</t>
  </si>
  <si>
    <t>Nb Départ</t>
  </si>
  <si>
    <t>Akano</t>
  </si>
  <si>
    <t>ATC 1 - Yuji</t>
  </si>
  <si>
    <t>Aku-Aku 2.0</t>
  </si>
  <si>
    <t>Aku Aku 2.0</t>
  </si>
  <si>
    <t>ATC 2 - Kaeya</t>
  </si>
  <si>
    <t>Albator - #30 Scar</t>
  </si>
  <si>
    <t>Albator</t>
  </si>
  <si>
    <t>ATC 3 - Cloud</t>
  </si>
  <si>
    <t>All Might</t>
  </si>
  <si>
    <t>Ash</t>
  </si>
  <si>
    <t>ATC 4 - Ursula</t>
  </si>
  <si>
    <t>Amumu - #12 Curse</t>
  </si>
  <si>
    <t>Bag Ball Denali</t>
  </si>
  <si>
    <t>ATC 5 - Hisoka</t>
  </si>
  <si>
    <t>Blossom 2.0</t>
  </si>
  <si>
    <t>Bubbles 2.0</t>
  </si>
  <si>
    <t>Belle 2.0</t>
  </si>
  <si>
    <t>Buttercup 2.0</t>
  </si>
  <si>
    <t>Bulles 2.0</t>
  </si>
  <si>
    <t>Celeste</t>
  </si>
  <si>
    <t>Coco 2.0</t>
  </si>
  <si>
    <t>BLANCS</t>
  </si>
  <si>
    <t>Celeste - #19 Stars</t>
  </si>
  <si>
    <t>Cortex 2.0</t>
  </si>
  <si>
    <t>Yugi</t>
  </si>
  <si>
    <t>S</t>
  </si>
  <si>
    <t>Crash 2.0</t>
  </si>
  <si>
    <t>Wario</t>
  </si>
  <si>
    <t>M</t>
  </si>
  <si>
    <t>Daisy</t>
  </si>
  <si>
    <t>Retsuko</t>
  </si>
  <si>
    <t>L</t>
  </si>
  <si>
    <t>Dracula</t>
  </si>
  <si>
    <t>XL</t>
  </si>
  <si>
    <t xml:space="preserve">Daisy </t>
  </si>
  <si>
    <t>Evil Queen</t>
  </si>
  <si>
    <t>NOIRS</t>
  </si>
  <si>
    <t>Diana - #6 Moon</t>
  </si>
  <si>
    <t>Harmonie</t>
  </si>
  <si>
    <t>Woody</t>
  </si>
  <si>
    <t>Dracula - #10 Coffin</t>
  </si>
  <si>
    <t>Him 2.0</t>
  </si>
  <si>
    <t>Pumpkin</t>
  </si>
  <si>
    <t>Edward</t>
  </si>
  <si>
    <t>Ika Ika</t>
  </si>
  <si>
    <t>Stitch</t>
  </si>
  <si>
    <t>Elphaba - #1 Witch</t>
  </si>
  <si>
    <t>Kiki</t>
  </si>
  <si>
    <t>Waluigi</t>
  </si>
  <si>
    <t xml:space="preserve">Elvira </t>
  </si>
  <si>
    <t>Kupuna Wa</t>
  </si>
  <si>
    <t>Evil Queen - #29 Poison</t>
  </si>
  <si>
    <t>Lani Loli</t>
  </si>
  <si>
    <t>FairyGodMother - #18 Potion</t>
  </si>
  <si>
    <t>Loki</t>
  </si>
  <si>
    <t>FrankenBride</t>
  </si>
  <si>
    <t>Lucio</t>
  </si>
  <si>
    <t>Fried Justin - #8 Runes</t>
  </si>
  <si>
    <t>Maléfique</t>
  </si>
  <si>
    <t>Hades - #2 Demon</t>
  </si>
  <si>
    <t>Mojo Jojo 2.0</t>
  </si>
  <si>
    <t>Mononoke</t>
  </si>
  <si>
    <t>Winifred</t>
  </si>
  <si>
    <t>Ika-Ika</t>
  </si>
  <si>
    <t>Monster Denali</t>
  </si>
  <si>
    <t>Jack Skellington - #9 Skull</t>
  </si>
  <si>
    <t>Morty 2.0</t>
  </si>
  <si>
    <t>Jack'O'Lantern - #14 Pumpkin</t>
  </si>
  <si>
    <t>Jinx</t>
  </si>
  <si>
    <t>Rick 2.0</t>
  </si>
  <si>
    <t>Joker - #11 Mask</t>
  </si>
  <si>
    <t>Kat &amp; Ana - #3 Twins</t>
  </si>
  <si>
    <t xml:space="preserve">Totoro </t>
  </si>
  <si>
    <t>Crash</t>
  </si>
  <si>
    <t>Kiki - #27 Cat</t>
  </si>
  <si>
    <t>Totoro Umbrella</t>
  </si>
  <si>
    <t>Kupuna-Wa</t>
  </si>
  <si>
    <t>Tracer</t>
  </si>
  <si>
    <t>Kuriboh - #5 Wings</t>
  </si>
  <si>
    <t>Train Denali</t>
  </si>
  <si>
    <t>Lani-Loli</t>
  </si>
  <si>
    <t>Trixie</t>
  </si>
  <si>
    <t>Loki - #7 Horns</t>
  </si>
  <si>
    <t>Uka Uka 2.0</t>
  </si>
  <si>
    <t>Lucìo</t>
  </si>
  <si>
    <t>Vamp Utica</t>
  </si>
  <si>
    <t>Luffy</t>
  </si>
  <si>
    <t>Velma</t>
  </si>
  <si>
    <t>Maleficient</t>
  </si>
  <si>
    <t>Malik - #28 Mushroom</t>
  </si>
  <si>
    <t>Mario Fantome - #25 Ghost</t>
  </si>
  <si>
    <t>Mavis - #13 Vampire</t>
  </si>
  <si>
    <t>Woody 2.0</t>
  </si>
  <si>
    <t>Michael Myers - #31 Halloween</t>
  </si>
  <si>
    <t>Moth - #20 Moth</t>
  </si>
  <si>
    <t>Naruto</t>
  </si>
  <si>
    <t>Nezuko</t>
  </si>
  <si>
    <t>Northern Lights Denali</t>
  </si>
  <si>
    <t>Offred - #15 Ritual</t>
  </si>
  <si>
    <t>Ondine - #23 Mist</t>
  </si>
  <si>
    <t>Raiponce - #26 Dream</t>
  </si>
  <si>
    <t>Rosalina - #21 Crown</t>
  </si>
  <si>
    <t>Ryuk</t>
  </si>
  <si>
    <t>Sailor Moon</t>
  </si>
  <si>
    <t>Sangoku</t>
  </si>
  <si>
    <t>Squelette Os - #24 Bones</t>
  </si>
  <si>
    <t>Totoro</t>
  </si>
  <si>
    <t>Trixie - #22 Eyes</t>
  </si>
  <si>
    <t>Uka-Uka 2.0</t>
  </si>
  <si>
    <t>Vi</t>
  </si>
  <si>
    <t>Vixen - #17 Fox</t>
  </si>
  <si>
    <t>Winifred - #4 Magic</t>
  </si>
  <si>
    <t>Yugi - #16 Divided</t>
  </si>
  <si>
    <t>Nombre Total</t>
  </si>
  <si>
    <t>Récap Ventes Fouilles Archéolo'Geek 19/12/2021</t>
  </si>
  <si>
    <t>(CD Compositeur FF)</t>
  </si>
  <si>
    <t>(Sonic Fig)</t>
  </si>
  <si>
    <t>Tote Retsuko</t>
  </si>
  <si>
    <t>Tshirt Retsuko Noir M</t>
  </si>
  <si>
    <t>Totoro P</t>
  </si>
  <si>
    <t>YuGiOh S</t>
  </si>
  <si>
    <t>Tshirt Albator Noir XL</t>
  </si>
  <si>
    <t>Albator P</t>
  </si>
  <si>
    <t>Ventes Fouilles Archéolo'Geek 19/12/2021,</t>
  </si>
  <si>
    <t>Prints</t>
  </si>
  <si>
    <t>Stickers</t>
  </si>
  <si>
    <t>Cartes</t>
  </si>
  <si>
    <t>Nombre J0</t>
  </si>
  <si>
    <t>J1</t>
  </si>
  <si>
    <t>J2</t>
  </si>
  <si>
    <t>Total</t>
  </si>
  <si>
    <t xml:space="preserve">Total </t>
  </si>
  <si>
    <t>Nouveaux Stock</t>
  </si>
  <si>
    <t>Inventaire 06/12/2021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</si>
</sst>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slantDashDot">
        <color indexed="64"/>
      </left>
      <right style="medium">
        <color indexed="64"/>
      </right>
      <top style="slantDashDot">
        <color indexed="64"/>
      </top>
      <bottom/>
      <diagonal/>
    </border>
    <border>
      <left style="medium">
        <color indexed="64"/>
      </left>
      <right style="medium">
        <color indexed="64"/>
      </right>
      <top style="slantDashDot">
        <color indexed="64"/>
      </top>
      <bottom/>
      <diagonal/>
    </border>
    <border>
      <left style="medium">
        <color indexed="64"/>
      </left>
      <right style="slantDashDot">
        <color indexed="64"/>
      </right>
      <top style="slantDash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slantDashDot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6" xfId="0" applyBorder="1"/>
    <xf numFmtId="0" fontId="5" fillId="3" borderId="6" xfId="0" applyFont="1" applyFill="1" applyBorder="1"/>
    <xf numFmtId="0" fontId="0" fillId="4" borderId="7" xfId="0" applyFill="1" applyBorder="1"/>
    <xf numFmtId="0" fontId="0" fillId="4" borderId="0" xfId="0" applyFill="1"/>
    <xf numFmtId="0" fontId="0" fillId="5" borderId="0" xfId="0" applyFill="1"/>
    <xf numFmtId="0" fontId="0" fillId="0" borderId="8" xfId="0" applyBorder="1"/>
    <xf numFmtId="0" fontId="6" fillId="3" borderId="8" xfId="0" applyFont="1" applyFill="1" applyBorder="1"/>
    <xf numFmtId="0" fontId="0" fillId="4" borderId="9" xfId="0" applyFill="1" applyBorder="1"/>
    <xf numFmtId="0" fontId="0" fillId="6" borderId="0" xfId="0" applyFill="1"/>
    <xf numFmtId="0" fontId="0" fillId="3" borderId="0" xfId="0" applyFill="1"/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6" fontId="0" fillId="4" borderId="9" xfId="0" applyNumberForma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6" fontId="0" fillId="6" borderId="9" xfId="0" applyNumberFormat="1" applyFill="1" applyBorder="1" applyAlignment="1">
      <alignment horizontal="left"/>
    </xf>
    <xf numFmtId="0" fontId="0" fillId="7" borderId="9" xfId="0" applyFill="1" applyBorder="1"/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wrapText="1"/>
    </xf>
    <xf numFmtId="0" fontId="0" fillId="9" borderId="9" xfId="0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/>
    <xf numFmtId="0" fontId="3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/>
    <xf numFmtId="0" fontId="0" fillId="4" borderId="2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24" xfId="0" applyFill="1" applyBorder="1"/>
    <xf numFmtId="0" fontId="0" fillId="4" borderId="25" xfId="0" applyFill="1" applyBorder="1" applyAlignment="1">
      <alignment horizontal="center" vertical="center"/>
    </xf>
    <xf numFmtId="0" fontId="0" fillId="6" borderId="18" xfId="0" applyFill="1" applyBorder="1"/>
    <xf numFmtId="0" fontId="0" fillId="6" borderId="19" xfId="0" applyFill="1" applyBorder="1" applyAlignment="1">
      <alignment horizontal="center" vertical="center"/>
    </xf>
    <xf numFmtId="0" fontId="0" fillId="6" borderId="22" xfId="0" applyFill="1" applyBorder="1"/>
    <xf numFmtId="0" fontId="0" fillId="6" borderId="23" xfId="0" applyFill="1" applyBorder="1" applyAlignment="1">
      <alignment horizontal="center" vertical="center"/>
    </xf>
    <xf numFmtId="0" fontId="0" fillId="7" borderId="24" xfId="0" applyFill="1" applyBorder="1"/>
    <xf numFmtId="0" fontId="0" fillId="7" borderId="25" xfId="0" applyFill="1" applyBorder="1" applyAlignment="1">
      <alignment horizontal="center" vertical="center"/>
    </xf>
    <xf numFmtId="0" fontId="0" fillId="6" borderId="20" xfId="0" applyFill="1" applyBorder="1"/>
    <xf numFmtId="0" fontId="0" fillId="6" borderId="21" xfId="0" applyFill="1" applyBorder="1" applyAlignment="1">
      <alignment horizontal="center" vertical="center"/>
    </xf>
    <xf numFmtId="0" fontId="0" fillId="11" borderId="18" xfId="0" applyFill="1" applyBorder="1"/>
    <xf numFmtId="0" fontId="0" fillId="11" borderId="19" xfId="0" applyFill="1" applyBorder="1" applyAlignment="1">
      <alignment horizontal="center" vertical="center"/>
    </xf>
    <xf numFmtId="0" fontId="1" fillId="0" borderId="0" xfId="0" applyFont="1"/>
    <xf numFmtId="0" fontId="0" fillId="11" borderId="22" xfId="0" applyFill="1" applyBorder="1"/>
    <xf numFmtId="0" fontId="0" fillId="11" borderId="23" xfId="0" applyFill="1" applyBorder="1" applyAlignment="1">
      <alignment horizontal="center"/>
    </xf>
    <xf numFmtId="0" fontId="0" fillId="11" borderId="24" xfId="0" applyFill="1" applyBorder="1"/>
    <xf numFmtId="0" fontId="0" fillId="11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11" borderId="27" xfId="0" applyFill="1" applyBorder="1"/>
    <xf numFmtId="0" fontId="0" fillId="11" borderId="2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0" xfId="0" quotePrefix="1"/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1" xfId="0" applyBorder="1"/>
    <xf numFmtId="0" fontId="0" fillId="0" borderId="35" xfId="0" applyBorder="1"/>
    <xf numFmtId="0" fontId="0" fillId="0" borderId="36" xfId="0" applyBorder="1"/>
    <xf numFmtId="0" fontId="10" fillId="0" borderId="1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30" xfId="0" applyBorder="1"/>
    <xf numFmtId="0" fontId="0" fillId="3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38" xfId="0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5" xfId="0" applyBorder="1"/>
    <xf numFmtId="0" fontId="10" fillId="0" borderId="4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1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9" xfId="0" applyBorder="1"/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12" borderId="5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55" xfId="0" applyBorder="1"/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0" borderId="10" xfId="0" applyBorder="1" applyAlignment="1">
      <alignment horizontal="center"/>
    </xf>
    <xf numFmtId="0" fontId="0" fillId="0" borderId="60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5" xfId="0" applyBorder="1"/>
    <xf numFmtId="0" fontId="0" fillId="0" borderId="45" xfId="0" applyBorder="1" applyAlignment="1">
      <alignment horizontal="center"/>
    </xf>
    <xf numFmtId="0" fontId="0" fillId="0" borderId="61" xfId="0" applyBorder="1"/>
    <xf numFmtId="0" fontId="0" fillId="12" borderId="1" xfId="0" applyFill="1" applyBorder="1"/>
    <xf numFmtId="0" fontId="0" fillId="12" borderId="5" xfId="0" applyFill="1" applyBorder="1"/>
    <xf numFmtId="0" fontId="0" fillId="12" borderId="5" xfId="0" applyFill="1" applyBorder="1" applyAlignment="1">
      <alignment horizontal="center"/>
    </xf>
    <xf numFmtId="0" fontId="0" fillId="12" borderId="14" xfId="0" applyFill="1" applyBorder="1"/>
    <xf numFmtId="0" fontId="0" fillId="12" borderId="37" xfId="0" applyFill="1" applyBorder="1"/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&#233;c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O U"/>
      <sheetName val="Récap Ventes Vierge"/>
      <sheetName val="COMMANDES 2022"/>
      <sheetName val="COMPTES 2022"/>
      <sheetName val="COMMANDES 2021"/>
      <sheetName val="COMPTES 2021"/>
      <sheetName val="INVENTAIRE 20-12-2021"/>
      <sheetName val="Récap Ventes FAG 21"/>
      <sheetName val="Chiffres Ventes FAG 21"/>
      <sheetName val="INVENTAIRE OCCAZ FAG21"/>
      <sheetName val="INVENTAIRE 06-12-2021"/>
      <sheetName val="Récap Ventes MangaT"/>
      <sheetName val="Chiffres Ventes MangaT 4+5-12"/>
      <sheetName val="INVENTAIRE 04-12-2021"/>
      <sheetName val="Chiffres Ventes Hors Conv 11-21"/>
      <sheetName val="INVENTAIRE 01-11-2021"/>
      <sheetName val="Récap Ventes Dream'On"/>
      <sheetName val="Chiffres Ventes DO 2021"/>
      <sheetName val="INVENTAIRE 28-10-2021"/>
      <sheetName val="Récap Ventes LGS 2021"/>
      <sheetName val="Chiffres Ventes LGS 2021"/>
      <sheetName val="INVENTAIRE 29-09-2021"/>
      <sheetName val="Chiffres Ventes Hors Conv"/>
      <sheetName val="INVENTAIRE 13-09-2021"/>
      <sheetName val="Chiffres Ventes KM 2021"/>
      <sheetName val="Récap Ventes Kaiten Matsuri 21"/>
      <sheetName val="INVENTAIRE 10-09-2021"/>
      <sheetName val="Chiffres Ventes MetzTorii 2021"/>
      <sheetName val="Récap Ventes MT 2021"/>
      <sheetName val="INVENTAIRE 17-08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A4" t="str">
            <v>Akano</v>
          </cell>
        </row>
        <row r="5">
          <cell r="A5" t="str">
            <v>Aku-Aku 2.0</v>
          </cell>
        </row>
        <row r="6">
          <cell r="A6" t="str">
            <v>Albator - #30 Scar</v>
          </cell>
        </row>
        <row r="7">
          <cell r="A7" t="str">
            <v>All Might</v>
          </cell>
        </row>
        <row r="8">
          <cell r="A8" t="str">
            <v>Amumu - #12 Curse</v>
          </cell>
        </row>
        <row r="9">
          <cell r="A9" t="str">
            <v>Ash</v>
          </cell>
        </row>
        <row r="10">
          <cell r="A10" t="str">
            <v>Bag Ball Denali</v>
          </cell>
        </row>
        <row r="11">
          <cell r="A11" t="str">
            <v>Belle 2.0</v>
          </cell>
        </row>
        <row r="12">
          <cell r="A12" t="str">
            <v>Bulles 2.0</v>
          </cell>
        </row>
        <row r="13">
          <cell r="A13" t="str">
            <v>Buttercup 2.0</v>
          </cell>
        </row>
        <row r="14">
          <cell r="A14" t="str">
            <v>Celeste - #19 Stars</v>
          </cell>
        </row>
        <row r="15">
          <cell r="A15" t="str">
            <v>Coco 2.0</v>
          </cell>
        </row>
        <row r="16">
          <cell r="A16" t="str">
            <v>Cortex 2.0</v>
          </cell>
        </row>
        <row r="17">
          <cell r="A17" t="str">
            <v>Crash 2.0</v>
          </cell>
        </row>
        <row r="18">
          <cell r="A18" t="str">
            <v xml:space="preserve">Daisy </v>
          </cell>
        </row>
        <row r="19">
          <cell r="A19" t="str">
            <v>Diana - #6 Moon</v>
          </cell>
        </row>
        <row r="20">
          <cell r="A20" t="str">
            <v>Dracula - #10 Coffin</v>
          </cell>
        </row>
        <row r="21">
          <cell r="A21" t="str">
            <v>Edward</v>
          </cell>
        </row>
        <row r="22">
          <cell r="A22" t="str">
            <v>Elphaba - #1 Witch</v>
          </cell>
        </row>
        <row r="23">
          <cell r="A23" t="str">
            <v xml:space="preserve">Elvira </v>
          </cell>
        </row>
        <row r="24">
          <cell r="A24" t="str">
            <v>Evil Queen - #29 Poison</v>
          </cell>
        </row>
        <row r="25">
          <cell r="A25" t="str">
            <v>FairyGodMother - #18 Potion</v>
          </cell>
        </row>
        <row r="26">
          <cell r="A26" t="str">
            <v>FrankenBride</v>
          </cell>
        </row>
        <row r="27">
          <cell r="A27" t="str">
            <v>Fried Justin - #8 Runes</v>
          </cell>
        </row>
        <row r="28">
          <cell r="A28" t="str">
            <v>Hades - #2 Demon</v>
          </cell>
        </row>
        <row r="29">
          <cell r="A29" t="str">
            <v>Him 2.0</v>
          </cell>
        </row>
        <row r="30">
          <cell r="A30" t="str">
            <v>Ika-Ika</v>
          </cell>
        </row>
        <row r="31">
          <cell r="A31" t="str">
            <v>Jack Skellington - #9 Skull</v>
          </cell>
        </row>
        <row r="32">
          <cell r="A32" t="str">
            <v>Jack'O'Lantern - #14 Pumpkin</v>
          </cell>
        </row>
        <row r="33">
          <cell r="A33" t="str">
            <v>Jinx</v>
          </cell>
        </row>
        <row r="34">
          <cell r="A34" t="str">
            <v>Joker - #11 Mask</v>
          </cell>
        </row>
        <row r="35">
          <cell r="A35" t="str">
            <v>Kat &amp; Ana - #3 Twins</v>
          </cell>
        </row>
        <row r="36">
          <cell r="A36" t="str">
            <v>Kiki - #27 Cat</v>
          </cell>
        </row>
        <row r="37">
          <cell r="A37" t="str">
            <v>Kupuna-Wa</v>
          </cell>
        </row>
        <row r="38">
          <cell r="A38" t="str">
            <v>Kuriboh - #5 Wings</v>
          </cell>
        </row>
        <row r="39">
          <cell r="A39" t="str">
            <v>Lani-Loli</v>
          </cell>
        </row>
        <row r="40">
          <cell r="A40" t="str">
            <v>Loki - #7 Horns</v>
          </cell>
        </row>
        <row r="41">
          <cell r="A41" t="str">
            <v>Lucìo</v>
          </cell>
        </row>
        <row r="42">
          <cell r="A42" t="str">
            <v>Luffy</v>
          </cell>
        </row>
        <row r="43">
          <cell r="A43" t="str">
            <v>Maleficient</v>
          </cell>
        </row>
        <row r="44">
          <cell r="A44" t="str">
            <v>Malik - #28 Mushroom</v>
          </cell>
        </row>
        <row r="45">
          <cell r="A45" t="str">
            <v>Mario Fantome - #25 Ghost</v>
          </cell>
        </row>
        <row r="46">
          <cell r="A46" t="str">
            <v>Mavis - #13 Vampire</v>
          </cell>
        </row>
        <row r="47">
          <cell r="A47" t="str">
            <v>Michael Myers - #31 Halloween</v>
          </cell>
        </row>
        <row r="48">
          <cell r="A48" t="str">
            <v>Mojo Jojo 2.0</v>
          </cell>
        </row>
        <row r="49">
          <cell r="A49" t="str">
            <v>Mononoke</v>
          </cell>
        </row>
        <row r="50">
          <cell r="A50" t="str">
            <v>Morty 2.0</v>
          </cell>
        </row>
        <row r="51">
          <cell r="A51" t="str">
            <v>Moth - #20 Moth</v>
          </cell>
        </row>
        <row r="52">
          <cell r="A52" t="str">
            <v>Naruto</v>
          </cell>
        </row>
        <row r="53">
          <cell r="A53" t="str">
            <v>Nezuko</v>
          </cell>
        </row>
        <row r="54">
          <cell r="A54" t="str">
            <v>Northern Lights Denali</v>
          </cell>
        </row>
        <row r="55">
          <cell r="A55" t="str">
            <v>Offred - #15 Ritual</v>
          </cell>
        </row>
        <row r="56">
          <cell r="A56" t="str">
            <v>Ondine - #23 Mist</v>
          </cell>
        </row>
        <row r="57">
          <cell r="A57" t="str">
            <v>Raiponce - #26 Dream</v>
          </cell>
        </row>
        <row r="58">
          <cell r="A58" t="str">
            <v>Retsuko</v>
          </cell>
        </row>
        <row r="59">
          <cell r="A59" t="str">
            <v>Rick 2.0</v>
          </cell>
        </row>
        <row r="60">
          <cell r="A60" t="str">
            <v>Rosalina - #21 Crown</v>
          </cell>
        </row>
        <row r="61">
          <cell r="A61" t="str">
            <v>Ryuk</v>
          </cell>
        </row>
        <row r="62">
          <cell r="A62" t="str">
            <v>Sailor Moon</v>
          </cell>
        </row>
        <row r="63">
          <cell r="A63" t="str">
            <v>Sangoku</v>
          </cell>
        </row>
        <row r="64">
          <cell r="A64" t="str">
            <v>Squelette Os - #24 Bones</v>
          </cell>
        </row>
        <row r="65">
          <cell r="A65" t="str">
            <v>Stitch</v>
          </cell>
        </row>
        <row r="66">
          <cell r="A66" t="str">
            <v>Totoro</v>
          </cell>
        </row>
        <row r="67">
          <cell r="A67" t="str">
            <v>Totoro Umbrella</v>
          </cell>
        </row>
        <row r="68">
          <cell r="A68" t="str">
            <v>Tracer</v>
          </cell>
        </row>
        <row r="69">
          <cell r="A69" t="str">
            <v>Train Denali</v>
          </cell>
        </row>
        <row r="70">
          <cell r="A70" t="str">
            <v>Trixie - #22 Eyes</v>
          </cell>
        </row>
        <row r="71">
          <cell r="A71" t="str">
            <v>Uka-Uka 2.0</v>
          </cell>
        </row>
        <row r="72">
          <cell r="A72" t="str">
            <v>Vamp Utica</v>
          </cell>
        </row>
        <row r="73">
          <cell r="A73" t="str">
            <v>Velma</v>
          </cell>
        </row>
        <row r="74">
          <cell r="A74" t="str">
            <v>Vi</v>
          </cell>
        </row>
        <row r="75">
          <cell r="A75" t="str">
            <v>Vixen - #17 Fox</v>
          </cell>
        </row>
        <row r="76">
          <cell r="A76" t="str">
            <v>Waluigi</v>
          </cell>
        </row>
        <row r="77">
          <cell r="A77" t="str">
            <v>Wario</v>
          </cell>
        </row>
        <row r="78">
          <cell r="A78" t="str">
            <v>Winifred - #4 Magic</v>
          </cell>
        </row>
        <row r="79">
          <cell r="A79" t="str">
            <v>Woody 2.0</v>
          </cell>
        </row>
        <row r="80">
          <cell r="A80" t="str">
            <v>Yugi - #16 Divided</v>
          </cell>
        </row>
      </sheetData>
      <sheetData sheetId="14"/>
      <sheetData sheetId="15">
        <row r="14">
          <cell r="E14" t="str">
            <v>Yugi</v>
          </cell>
        </row>
        <row r="15">
          <cell r="E15" t="str">
            <v>Wario</v>
          </cell>
          <cell r="F15" t="str">
            <v>M</v>
          </cell>
        </row>
        <row r="16">
          <cell r="E16" t="str">
            <v>Retsuko</v>
          </cell>
          <cell r="F16" t="str">
            <v>L</v>
          </cell>
        </row>
        <row r="17">
          <cell r="E17" t="str">
            <v>Dracula</v>
          </cell>
          <cell r="F17" t="str">
            <v>XL</v>
          </cell>
        </row>
        <row r="18">
          <cell r="E18" t="str">
            <v>NOIRS</v>
          </cell>
        </row>
        <row r="19">
          <cell r="E19" t="str">
            <v>Woody</v>
          </cell>
          <cell r="F19" t="str">
            <v>S</v>
          </cell>
        </row>
        <row r="20">
          <cell r="E20" t="str">
            <v>Retsuko</v>
          </cell>
          <cell r="F20" t="str">
            <v>M</v>
          </cell>
        </row>
        <row r="21">
          <cell r="E21" t="str">
            <v>Pumpkin</v>
          </cell>
          <cell r="F21" t="str">
            <v>M</v>
          </cell>
        </row>
        <row r="22">
          <cell r="E22" t="str">
            <v>Stitch</v>
          </cell>
          <cell r="F22" t="str">
            <v>L</v>
          </cell>
        </row>
        <row r="23">
          <cell r="E23" t="str">
            <v>Albator</v>
          </cell>
          <cell r="F23" t="str">
            <v>XL</v>
          </cell>
        </row>
        <row r="24">
          <cell r="E24" t="str">
            <v>Waluigi</v>
          </cell>
          <cell r="F24" t="str">
            <v>XL</v>
          </cell>
        </row>
        <row r="28">
          <cell r="E28" t="str">
            <v>Tote Bags</v>
          </cell>
        </row>
        <row r="30">
          <cell r="E30" t="str">
            <v>Wario</v>
          </cell>
          <cell r="F30">
            <v>1</v>
          </cell>
        </row>
        <row r="31">
          <cell r="E31" t="str">
            <v>Stitch</v>
          </cell>
          <cell r="F31">
            <v>1</v>
          </cell>
        </row>
        <row r="32">
          <cell r="E32" t="str">
            <v>Winifred</v>
          </cell>
          <cell r="F32">
            <v>1</v>
          </cell>
        </row>
        <row r="33">
          <cell r="E33" t="str">
            <v>Albator</v>
          </cell>
          <cell r="F33">
            <v>1</v>
          </cell>
        </row>
        <row r="34">
          <cell r="E34" t="str">
            <v>Pumpkin</v>
          </cell>
          <cell r="F34">
            <v>1</v>
          </cell>
        </row>
        <row r="35">
          <cell r="E35" t="str">
            <v>Retsuko</v>
          </cell>
          <cell r="F35">
            <v>1</v>
          </cell>
        </row>
        <row r="36">
          <cell r="E36" t="str">
            <v>Woody</v>
          </cell>
          <cell r="F36">
            <v>1</v>
          </cell>
        </row>
        <row r="37">
          <cell r="E37" t="str">
            <v>Dracula</v>
          </cell>
          <cell r="F37">
            <v>1</v>
          </cell>
        </row>
        <row r="38">
          <cell r="E38" t="str">
            <v>Daisy</v>
          </cell>
          <cell r="F38">
            <v>1</v>
          </cell>
        </row>
        <row r="39">
          <cell r="E39" t="str">
            <v>Crash</v>
          </cell>
          <cell r="F39">
            <v>1</v>
          </cell>
        </row>
      </sheetData>
      <sheetData sheetId="16"/>
      <sheetData sheetId="17">
        <row r="4">
          <cell r="O4">
            <v>2</v>
          </cell>
        </row>
        <row r="5">
          <cell r="O5">
            <v>3</v>
          </cell>
        </row>
        <row r="6">
          <cell r="O6">
            <v>5</v>
          </cell>
        </row>
        <row r="7">
          <cell r="O7">
            <v>2</v>
          </cell>
        </row>
      </sheetData>
      <sheetData sheetId="18">
        <row r="4">
          <cell r="E4" t="str">
            <v>ATC 1 - Yuji</v>
          </cell>
          <cell r="F4">
            <v>54</v>
          </cell>
        </row>
        <row r="5">
          <cell r="E5" t="str">
            <v>ATC 2 - Kaeya</v>
          </cell>
          <cell r="F5">
            <v>57</v>
          </cell>
        </row>
        <row r="6">
          <cell r="E6" t="str">
            <v>ATC 3 - Cloud</v>
          </cell>
          <cell r="F6">
            <v>80</v>
          </cell>
        </row>
        <row r="7">
          <cell r="E7" t="str">
            <v>ATC 4 - Ursula</v>
          </cell>
          <cell r="F7">
            <v>79</v>
          </cell>
        </row>
        <row r="12">
          <cell r="E12" t="str">
            <v>Tshirts</v>
          </cell>
        </row>
        <row r="13">
          <cell r="E13" t="str">
            <v>BLANCS</v>
          </cell>
        </row>
      </sheetData>
      <sheetData sheetId="19"/>
      <sheetData sheetId="20"/>
      <sheetData sheetId="21">
        <row r="4">
          <cell r="C4" t="str">
            <v>Akano</v>
          </cell>
        </row>
        <row r="5">
          <cell r="C5" t="str">
            <v>Aku Aku 2.0</v>
          </cell>
        </row>
        <row r="6">
          <cell r="C6" t="str">
            <v>Albator</v>
          </cell>
        </row>
        <row r="7">
          <cell r="C7" t="str">
            <v>Ash</v>
          </cell>
        </row>
        <row r="8">
          <cell r="C8" t="str">
            <v>Bag Ball Denali</v>
          </cell>
        </row>
        <row r="9">
          <cell r="C9" t="str">
            <v>Blossom 2.0</v>
          </cell>
        </row>
        <row r="10">
          <cell r="C10" t="str">
            <v>Bubbles 2.0</v>
          </cell>
        </row>
        <row r="11">
          <cell r="C11" t="str">
            <v>Buttercup 2.0</v>
          </cell>
        </row>
        <row r="12">
          <cell r="C12" t="str">
            <v>Celeste</v>
          </cell>
        </row>
        <row r="13">
          <cell r="C13" t="str">
            <v>Coco 2.0</v>
          </cell>
        </row>
        <row r="14">
          <cell r="C14" t="str">
            <v>Cortex 2.0</v>
          </cell>
        </row>
        <row r="15">
          <cell r="C15" t="str">
            <v>Crash 2.0</v>
          </cell>
        </row>
        <row r="16">
          <cell r="C16" t="str">
            <v>Daisy</v>
          </cell>
        </row>
        <row r="17">
          <cell r="C17" t="str">
            <v>Dracula</v>
          </cell>
        </row>
        <row r="18">
          <cell r="C18" t="str">
            <v>Evil Queen</v>
          </cell>
        </row>
        <row r="19">
          <cell r="C19" t="str">
            <v>Harmonie</v>
          </cell>
        </row>
        <row r="20">
          <cell r="C20" t="str">
            <v>Him 2.0</v>
          </cell>
        </row>
        <row r="21">
          <cell r="C21" t="str">
            <v>Ika Ika</v>
          </cell>
        </row>
        <row r="22">
          <cell r="C22" t="str">
            <v>Kiki</v>
          </cell>
        </row>
        <row r="23">
          <cell r="C23" t="str">
            <v>Kupuna Wa</v>
          </cell>
        </row>
        <row r="24">
          <cell r="C24" t="str">
            <v>Lani Loli</v>
          </cell>
        </row>
        <row r="25">
          <cell r="C25" t="str">
            <v>Loki</v>
          </cell>
        </row>
        <row r="26">
          <cell r="C26" t="str">
            <v>Lucio</v>
          </cell>
        </row>
        <row r="27">
          <cell r="C27" t="str">
            <v>Maléfique</v>
          </cell>
        </row>
        <row r="28">
          <cell r="C28" t="str">
            <v>Mojo Jojo 2.0</v>
          </cell>
        </row>
        <row r="29">
          <cell r="C29" t="str">
            <v>Mononoke</v>
          </cell>
        </row>
        <row r="30">
          <cell r="C30" t="str">
            <v>Monster Denali</v>
          </cell>
        </row>
        <row r="31">
          <cell r="C31" t="str">
            <v>Morty 2.0</v>
          </cell>
        </row>
        <row r="32">
          <cell r="C32" t="str">
            <v>Retsuko</v>
          </cell>
        </row>
        <row r="33">
          <cell r="C33" t="str">
            <v>Rick 2.0</v>
          </cell>
        </row>
        <row r="34">
          <cell r="C34" t="str">
            <v>Stitch</v>
          </cell>
        </row>
        <row r="35">
          <cell r="C35" t="str">
            <v xml:space="preserve">Totoro </v>
          </cell>
        </row>
        <row r="36">
          <cell r="C36" t="str">
            <v>Totoro Umbrella</v>
          </cell>
        </row>
        <row r="37">
          <cell r="C37" t="str">
            <v>Tracer</v>
          </cell>
        </row>
        <row r="38">
          <cell r="C38" t="str">
            <v>Train Denali</v>
          </cell>
        </row>
        <row r="39">
          <cell r="C39" t="str">
            <v>Trixie</v>
          </cell>
        </row>
        <row r="40">
          <cell r="C40" t="str">
            <v>Uka Uka 2.0</v>
          </cell>
        </row>
        <row r="41">
          <cell r="C41" t="str">
            <v>Vamp Utica</v>
          </cell>
        </row>
        <row r="42">
          <cell r="C42" t="str">
            <v>Velma</v>
          </cell>
        </row>
        <row r="43">
          <cell r="C43" t="str">
            <v>Waluigi</v>
          </cell>
        </row>
        <row r="44">
          <cell r="C44" t="str">
            <v>Wario</v>
          </cell>
        </row>
        <row r="45">
          <cell r="C45" t="str">
            <v>Winifred</v>
          </cell>
        </row>
        <row r="46">
          <cell r="C46" t="str">
            <v>Woody 2.0</v>
          </cell>
        </row>
        <row r="47">
          <cell r="C47" t="str">
            <v>Yugi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DA76-B45E-4490-BC8E-4A6B7314B83A}">
  <sheetPr>
    <tabColor rgb="FFFF0000"/>
    <pageSetUpPr fitToPage="1"/>
  </sheetPr>
  <dimension ref="A1:C105"/>
  <sheetViews>
    <sheetView zoomScale="85" zoomScaleNormal="85" workbookViewId="0">
      <pane xSplit="1" ySplit="2" topLeftCell="B3" activePane="bottomRight" state="frozenSplit"/>
      <selection activeCell="H8" sqref="H8"/>
      <selection pane="topRight" activeCell="H8" sqref="H8"/>
      <selection pane="bottomLeft" activeCell="H8" sqref="H8"/>
      <selection pane="bottomRight" activeCell="H8" sqref="H8"/>
    </sheetView>
  </sheetViews>
  <sheetFormatPr baseColWidth="10" defaultRowHeight="15" x14ac:dyDescent="0.25"/>
  <cols>
    <col min="1" max="1" width="9.7109375" style="15" bestFit="1" customWidth="1"/>
    <col min="2" max="2" width="93.5703125" customWidth="1"/>
    <col min="3" max="3" width="11.42578125" style="15"/>
    <col min="6" max="6" width="27.42578125" bestFit="1" customWidth="1"/>
  </cols>
  <sheetData>
    <row r="1" spans="1:3" ht="19.5" thickBot="1" x14ac:dyDescent="0.3">
      <c r="A1" s="1" t="s">
        <v>0</v>
      </c>
      <c r="B1" s="2"/>
      <c r="C1" s="3"/>
    </row>
    <row r="2" spans="1:3" s="6" customFormat="1" ht="15.75" thickBot="1" x14ac:dyDescent="0.3">
      <c r="A2" s="4" t="s">
        <v>1</v>
      </c>
      <c r="B2" s="5" t="s">
        <v>2</v>
      </c>
    </row>
    <row r="3" spans="1:3" x14ac:dyDescent="0.25">
      <c r="A3" s="7">
        <v>1</v>
      </c>
      <c r="B3" s="8"/>
      <c r="C3"/>
    </row>
    <row r="4" spans="1:3" x14ac:dyDescent="0.25">
      <c r="A4" s="9">
        <v>2</v>
      </c>
      <c r="B4" s="10"/>
      <c r="C4" t="s">
        <v>3</v>
      </c>
    </row>
    <row r="5" spans="1:3" x14ac:dyDescent="0.25">
      <c r="A5" s="9">
        <v>3</v>
      </c>
      <c r="B5" s="10"/>
      <c r="C5" t="s">
        <v>4</v>
      </c>
    </row>
    <row r="6" spans="1:3" x14ac:dyDescent="0.25">
      <c r="A6" s="9">
        <v>4</v>
      </c>
      <c r="B6" s="10"/>
      <c r="C6" t="s">
        <v>5</v>
      </c>
    </row>
    <row r="7" spans="1:3" x14ac:dyDescent="0.25">
      <c r="A7" s="9">
        <v>5</v>
      </c>
      <c r="B7" s="10"/>
      <c r="C7" t="s">
        <v>6</v>
      </c>
    </row>
    <row r="8" spans="1:3" x14ac:dyDescent="0.25">
      <c r="A8" s="9">
        <v>6</v>
      </c>
      <c r="B8" s="10"/>
      <c r="C8" t="s">
        <v>7</v>
      </c>
    </row>
    <row r="9" spans="1:3" x14ac:dyDescent="0.25">
      <c r="A9" s="9">
        <v>7</v>
      </c>
      <c r="B9" s="10"/>
      <c r="C9" t="s">
        <v>8</v>
      </c>
    </row>
    <row r="10" spans="1:3" x14ac:dyDescent="0.25">
      <c r="A10" s="9">
        <v>8</v>
      </c>
      <c r="B10" s="10"/>
      <c r="C10" t="s">
        <v>9</v>
      </c>
    </row>
    <row r="11" spans="1:3" x14ac:dyDescent="0.25">
      <c r="A11" s="9">
        <v>9</v>
      </c>
      <c r="B11" s="10"/>
      <c r="C11" t="s">
        <v>10</v>
      </c>
    </row>
    <row r="12" spans="1:3" x14ac:dyDescent="0.25">
      <c r="A12" s="9">
        <v>10</v>
      </c>
      <c r="B12" s="10"/>
      <c r="C12"/>
    </row>
    <row r="13" spans="1:3" x14ac:dyDescent="0.25">
      <c r="A13" s="9">
        <v>11</v>
      </c>
      <c r="B13" s="10"/>
      <c r="C13"/>
    </row>
    <row r="14" spans="1:3" x14ac:dyDescent="0.25">
      <c r="A14" s="9">
        <v>12</v>
      </c>
      <c r="B14" s="10"/>
      <c r="C14"/>
    </row>
    <row r="15" spans="1:3" x14ac:dyDescent="0.25">
      <c r="A15" s="9">
        <v>13</v>
      </c>
      <c r="B15" s="10"/>
      <c r="C15"/>
    </row>
    <row r="16" spans="1:3" x14ac:dyDescent="0.25">
      <c r="A16" s="9">
        <v>14</v>
      </c>
      <c r="B16" s="10"/>
      <c r="C16"/>
    </row>
    <row r="17" spans="1:3" x14ac:dyDescent="0.25">
      <c r="A17" s="9">
        <v>15</v>
      </c>
      <c r="B17" s="10"/>
      <c r="C17"/>
    </row>
    <row r="18" spans="1:3" x14ac:dyDescent="0.25">
      <c r="A18" s="9">
        <v>16</v>
      </c>
      <c r="B18" s="10"/>
      <c r="C18"/>
    </row>
    <row r="19" spans="1:3" x14ac:dyDescent="0.25">
      <c r="A19" s="9">
        <v>17</v>
      </c>
      <c r="B19" s="10"/>
      <c r="C19"/>
    </row>
    <row r="20" spans="1:3" x14ac:dyDescent="0.25">
      <c r="A20" s="9">
        <v>18</v>
      </c>
      <c r="B20" s="10"/>
      <c r="C20"/>
    </row>
    <row r="21" spans="1:3" x14ac:dyDescent="0.25">
      <c r="A21" s="9">
        <v>19</v>
      </c>
      <c r="B21" s="10"/>
      <c r="C21"/>
    </row>
    <row r="22" spans="1:3" x14ac:dyDescent="0.25">
      <c r="A22" s="9">
        <v>20</v>
      </c>
      <c r="B22" s="10"/>
      <c r="C22"/>
    </row>
    <row r="23" spans="1:3" x14ac:dyDescent="0.25">
      <c r="A23" s="9">
        <v>21</v>
      </c>
      <c r="B23" s="8"/>
      <c r="C23"/>
    </row>
    <row r="24" spans="1:3" x14ac:dyDescent="0.25">
      <c r="A24" s="9">
        <v>22</v>
      </c>
      <c r="B24" s="11"/>
      <c r="C24"/>
    </row>
    <row r="25" spans="1:3" x14ac:dyDescent="0.25">
      <c r="A25" s="9">
        <v>23</v>
      </c>
      <c r="B25" s="10"/>
      <c r="C25"/>
    </row>
    <row r="26" spans="1:3" x14ac:dyDescent="0.25">
      <c r="A26" s="9">
        <v>24</v>
      </c>
      <c r="B26" s="10"/>
      <c r="C26"/>
    </row>
    <row r="27" spans="1:3" x14ac:dyDescent="0.25">
      <c r="A27" s="9">
        <v>25</v>
      </c>
      <c r="B27" s="10"/>
      <c r="C27"/>
    </row>
    <row r="28" spans="1:3" x14ac:dyDescent="0.25">
      <c r="A28" s="9">
        <v>26</v>
      </c>
      <c r="B28" s="10"/>
      <c r="C28"/>
    </row>
    <row r="29" spans="1:3" x14ac:dyDescent="0.25">
      <c r="A29" s="9">
        <v>27</v>
      </c>
      <c r="B29" s="10"/>
      <c r="C29"/>
    </row>
    <row r="30" spans="1:3" x14ac:dyDescent="0.25">
      <c r="A30" s="9">
        <v>28</v>
      </c>
      <c r="B30" s="10"/>
      <c r="C30"/>
    </row>
    <row r="31" spans="1:3" x14ac:dyDescent="0.25">
      <c r="A31" s="9">
        <v>29</v>
      </c>
      <c r="B31" s="10"/>
      <c r="C31"/>
    </row>
    <row r="32" spans="1:3" x14ac:dyDescent="0.25">
      <c r="A32" s="9">
        <v>30</v>
      </c>
      <c r="B32" s="10"/>
      <c r="C32"/>
    </row>
    <row r="33" spans="1:3" x14ac:dyDescent="0.25">
      <c r="A33" s="9">
        <v>31</v>
      </c>
      <c r="B33" s="10"/>
      <c r="C33"/>
    </row>
    <row r="34" spans="1:3" x14ac:dyDescent="0.25">
      <c r="A34" s="9">
        <v>32</v>
      </c>
      <c r="B34" s="10"/>
      <c r="C34"/>
    </row>
    <row r="35" spans="1:3" x14ac:dyDescent="0.25">
      <c r="A35" s="9">
        <v>33</v>
      </c>
      <c r="B35" s="10"/>
      <c r="C35"/>
    </row>
    <row r="36" spans="1:3" x14ac:dyDescent="0.25">
      <c r="A36" s="9">
        <v>34</v>
      </c>
      <c r="B36" s="10"/>
      <c r="C36"/>
    </row>
    <row r="37" spans="1:3" x14ac:dyDescent="0.25">
      <c r="A37" s="9">
        <v>35</v>
      </c>
      <c r="B37" s="10"/>
      <c r="C37"/>
    </row>
    <row r="38" spans="1:3" x14ac:dyDescent="0.25">
      <c r="A38" s="9">
        <v>36</v>
      </c>
      <c r="B38" s="10"/>
      <c r="C38"/>
    </row>
    <row r="39" spans="1:3" x14ac:dyDescent="0.25">
      <c r="A39" s="9">
        <v>37</v>
      </c>
      <c r="B39" s="10"/>
      <c r="C39"/>
    </row>
    <row r="40" spans="1:3" x14ac:dyDescent="0.25">
      <c r="A40" s="9">
        <v>38</v>
      </c>
      <c r="B40" s="10"/>
      <c r="C40"/>
    </row>
    <row r="41" spans="1:3" x14ac:dyDescent="0.25">
      <c r="A41" s="9">
        <v>39</v>
      </c>
      <c r="B41" s="10"/>
      <c r="C41"/>
    </row>
    <row r="42" spans="1:3" x14ac:dyDescent="0.25">
      <c r="A42" s="9">
        <v>40</v>
      </c>
      <c r="B42" s="10"/>
      <c r="C42"/>
    </row>
    <row r="43" spans="1:3" x14ac:dyDescent="0.25">
      <c r="A43" s="9">
        <v>41</v>
      </c>
      <c r="B43" s="10"/>
      <c r="C43"/>
    </row>
    <row r="44" spans="1:3" x14ac:dyDescent="0.25">
      <c r="A44" s="9">
        <v>42</v>
      </c>
      <c r="B44" s="10"/>
      <c r="C44"/>
    </row>
    <row r="45" spans="1:3" x14ac:dyDescent="0.25">
      <c r="A45" s="9">
        <v>43</v>
      </c>
      <c r="B45" s="10"/>
      <c r="C45"/>
    </row>
    <row r="46" spans="1:3" x14ac:dyDescent="0.25">
      <c r="A46" s="9">
        <v>44</v>
      </c>
      <c r="B46" s="10"/>
      <c r="C46"/>
    </row>
    <row r="47" spans="1:3" x14ac:dyDescent="0.25">
      <c r="A47" s="9">
        <v>45</v>
      </c>
      <c r="B47" s="10"/>
      <c r="C47"/>
    </row>
    <row r="48" spans="1:3" x14ac:dyDescent="0.25">
      <c r="A48" s="9">
        <v>46</v>
      </c>
      <c r="B48" s="10"/>
      <c r="C48"/>
    </row>
    <row r="49" spans="1:3" x14ac:dyDescent="0.25">
      <c r="A49" s="9">
        <v>47</v>
      </c>
      <c r="B49" s="10"/>
      <c r="C49"/>
    </row>
    <row r="50" spans="1:3" x14ac:dyDescent="0.25">
      <c r="A50" s="9">
        <v>48</v>
      </c>
      <c r="B50" s="10"/>
      <c r="C50"/>
    </row>
    <row r="51" spans="1:3" x14ac:dyDescent="0.25">
      <c r="A51" s="9">
        <v>49</v>
      </c>
      <c r="B51" s="10"/>
      <c r="C51"/>
    </row>
    <row r="52" spans="1:3" x14ac:dyDescent="0.25">
      <c r="A52" s="9">
        <v>50</v>
      </c>
      <c r="B52" s="10"/>
      <c r="C52"/>
    </row>
    <row r="53" spans="1:3" x14ac:dyDescent="0.25">
      <c r="A53" s="9">
        <v>51</v>
      </c>
      <c r="B53" s="10"/>
      <c r="C53"/>
    </row>
    <row r="54" spans="1:3" x14ac:dyDescent="0.25">
      <c r="A54" s="9">
        <v>52</v>
      </c>
      <c r="B54" s="10"/>
      <c r="C54"/>
    </row>
    <row r="55" spans="1:3" x14ac:dyDescent="0.25">
      <c r="A55" s="9">
        <v>53</v>
      </c>
      <c r="B55" s="10"/>
      <c r="C55"/>
    </row>
    <row r="56" spans="1:3" x14ac:dyDescent="0.25">
      <c r="A56" s="9">
        <v>54</v>
      </c>
      <c r="B56" s="10"/>
      <c r="C56"/>
    </row>
    <row r="57" spans="1:3" x14ac:dyDescent="0.25">
      <c r="A57" s="9">
        <v>55</v>
      </c>
      <c r="B57" s="10"/>
      <c r="C57"/>
    </row>
    <row r="58" spans="1:3" x14ac:dyDescent="0.25">
      <c r="A58" s="9">
        <v>56</v>
      </c>
      <c r="B58" s="10"/>
      <c r="C58"/>
    </row>
    <row r="59" spans="1:3" x14ac:dyDescent="0.25">
      <c r="A59" s="9">
        <v>57</v>
      </c>
      <c r="B59" s="10"/>
      <c r="C59"/>
    </row>
    <row r="60" spans="1:3" x14ac:dyDescent="0.25">
      <c r="A60" s="9">
        <v>58</v>
      </c>
      <c r="B60" s="10"/>
      <c r="C60"/>
    </row>
    <row r="61" spans="1:3" x14ac:dyDescent="0.25">
      <c r="A61" s="9">
        <v>59</v>
      </c>
      <c r="B61" s="10"/>
      <c r="C61"/>
    </row>
    <row r="62" spans="1:3" x14ac:dyDescent="0.25">
      <c r="A62" s="9">
        <v>60</v>
      </c>
      <c r="B62" s="10"/>
      <c r="C62"/>
    </row>
    <row r="63" spans="1:3" x14ac:dyDescent="0.25">
      <c r="A63" s="9">
        <v>61</v>
      </c>
      <c r="B63" s="10"/>
      <c r="C63"/>
    </row>
    <row r="64" spans="1:3" x14ac:dyDescent="0.25">
      <c r="A64" s="9">
        <v>62</v>
      </c>
      <c r="B64" s="10"/>
      <c r="C64"/>
    </row>
    <row r="65" spans="1:3" x14ac:dyDescent="0.25">
      <c r="A65" s="9">
        <v>63</v>
      </c>
      <c r="B65" s="10"/>
      <c r="C65"/>
    </row>
    <row r="66" spans="1:3" x14ac:dyDescent="0.25">
      <c r="A66" s="9">
        <v>64</v>
      </c>
      <c r="B66" s="10"/>
      <c r="C66"/>
    </row>
    <row r="67" spans="1:3" x14ac:dyDescent="0.25">
      <c r="A67" s="9">
        <v>65</v>
      </c>
      <c r="B67" s="10"/>
      <c r="C67"/>
    </row>
    <row r="68" spans="1:3" x14ac:dyDescent="0.25">
      <c r="A68" s="9">
        <v>66</v>
      </c>
      <c r="B68" s="10"/>
      <c r="C68"/>
    </row>
    <row r="69" spans="1:3" x14ac:dyDescent="0.25">
      <c r="A69" s="9">
        <v>67</v>
      </c>
      <c r="B69" s="10"/>
      <c r="C69"/>
    </row>
    <row r="70" spans="1:3" x14ac:dyDescent="0.25">
      <c r="A70" s="9">
        <v>68</v>
      </c>
      <c r="B70" s="10"/>
      <c r="C70"/>
    </row>
    <row r="71" spans="1:3" x14ac:dyDescent="0.25">
      <c r="A71" s="9">
        <v>69</v>
      </c>
      <c r="B71" s="10"/>
      <c r="C71"/>
    </row>
    <row r="72" spans="1:3" x14ac:dyDescent="0.25">
      <c r="A72" s="9">
        <v>70</v>
      </c>
      <c r="B72" s="10"/>
      <c r="C72"/>
    </row>
    <row r="73" spans="1:3" x14ac:dyDescent="0.25">
      <c r="A73" s="9">
        <v>71</v>
      </c>
      <c r="B73" s="10"/>
      <c r="C73"/>
    </row>
    <row r="74" spans="1:3" x14ac:dyDescent="0.25">
      <c r="A74" s="9">
        <v>72</v>
      </c>
      <c r="B74" s="10"/>
      <c r="C74"/>
    </row>
    <row r="75" spans="1:3" x14ac:dyDescent="0.25">
      <c r="A75" s="9">
        <v>73</v>
      </c>
      <c r="B75" s="10"/>
      <c r="C75"/>
    </row>
    <row r="76" spans="1:3" x14ac:dyDescent="0.25">
      <c r="A76" s="9">
        <v>74</v>
      </c>
      <c r="B76" s="10"/>
      <c r="C76"/>
    </row>
    <row r="77" spans="1:3" x14ac:dyDescent="0.25">
      <c r="A77" s="9">
        <v>75</v>
      </c>
      <c r="B77" s="10"/>
      <c r="C77"/>
    </row>
    <row r="78" spans="1:3" x14ac:dyDescent="0.25">
      <c r="A78" s="9">
        <v>76</v>
      </c>
      <c r="B78" s="10"/>
      <c r="C78"/>
    </row>
    <row r="79" spans="1:3" x14ac:dyDescent="0.25">
      <c r="A79" s="9">
        <v>77</v>
      </c>
      <c r="B79" s="10"/>
      <c r="C79"/>
    </row>
    <row r="80" spans="1:3" x14ac:dyDescent="0.25">
      <c r="A80" s="9">
        <v>78</v>
      </c>
      <c r="B80" s="10"/>
      <c r="C80"/>
    </row>
    <row r="81" spans="1:3" x14ac:dyDescent="0.25">
      <c r="A81" s="9">
        <v>79</v>
      </c>
      <c r="B81" s="10"/>
      <c r="C81"/>
    </row>
    <row r="82" spans="1:3" x14ac:dyDescent="0.25">
      <c r="A82" s="9">
        <v>80</v>
      </c>
      <c r="B82" s="10"/>
      <c r="C82"/>
    </row>
    <row r="83" spans="1:3" x14ac:dyDescent="0.25">
      <c r="A83" s="9">
        <v>81</v>
      </c>
      <c r="B83" s="10"/>
      <c r="C83"/>
    </row>
    <row r="84" spans="1:3" x14ac:dyDescent="0.25">
      <c r="A84" s="9">
        <v>82</v>
      </c>
      <c r="B84" s="10"/>
      <c r="C84"/>
    </row>
    <row r="85" spans="1:3" x14ac:dyDescent="0.25">
      <c r="A85" s="9">
        <v>83</v>
      </c>
      <c r="B85" s="10"/>
      <c r="C85"/>
    </row>
    <row r="86" spans="1:3" x14ac:dyDescent="0.25">
      <c r="A86" s="9">
        <v>84</v>
      </c>
      <c r="B86" s="10"/>
      <c r="C86"/>
    </row>
    <row r="87" spans="1:3" x14ac:dyDescent="0.25">
      <c r="A87" s="9">
        <v>85</v>
      </c>
      <c r="B87" s="10"/>
      <c r="C87"/>
    </row>
    <row r="88" spans="1:3" x14ac:dyDescent="0.25">
      <c r="A88" s="9">
        <v>86</v>
      </c>
      <c r="B88" s="10"/>
      <c r="C88"/>
    </row>
    <row r="89" spans="1:3" x14ac:dyDescent="0.25">
      <c r="A89" s="9">
        <v>87</v>
      </c>
      <c r="B89" s="10"/>
      <c r="C89"/>
    </row>
    <row r="90" spans="1:3" x14ac:dyDescent="0.25">
      <c r="A90" s="9">
        <v>88</v>
      </c>
      <c r="B90" s="10"/>
      <c r="C90"/>
    </row>
    <row r="91" spans="1:3" x14ac:dyDescent="0.25">
      <c r="A91" s="9">
        <v>89</v>
      </c>
      <c r="B91" s="10"/>
      <c r="C91"/>
    </row>
    <row r="92" spans="1:3" x14ac:dyDescent="0.25">
      <c r="A92" s="9">
        <v>90</v>
      </c>
      <c r="B92" s="10"/>
      <c r="C92"/>
    </row>
    <row r="93" spans="1:3" x14ac:dyDescent="0.25">
      <c r="A93" s="9">
        <v>91</v>
      </c>
      <c r="B93" s="10"/>
      <c r="C93"/>
    </row>
    <row r="94" spans="1:3" x14ac:dyDescent="0.25">
      <c r="A94" s="9">
        <v>92</v>
      </c>
      <c r="B94" s="10"/>
      <c r="C94"/>
    </row>
    <row r="95" spans="1:3" x14ac:dyDescent="0.25">
      <c r="A95" s="9">
        <v>93</v>
      </c>
      <c r="B95" s="10"/>
      <c r="C95"/>
    </row>
    <row r="96" spans="1:3" x14ac:dyDescent="0.25">
      <c r="A96" s="9">
        <v>94</v>
      </c>
      <c r="B96" s="10"/>
      <c r="C96"/>
    </row>
    <row r="97" spans="1:3" x14ac:dyDescent="0.25">
      <c r="A97" s="9">
        <v>95</v>
      </c>
      <c r="B97" s="10"/>
      <c r="C97"/>
    </row>
    <row r="98" spans="1:3" x14ac:dyDescent="0.25">
      <c r="A98" s="9">
        <v>96</v>
      </c>
      <c r="B98" s="10"/>
      <c r="C98"/>
    </row>
    <row r="99" spans="1:3" x14ac:dyDescent="0.25">
      <c r="A99" s="9">
        <v>97</v>
      </c>
      <c r="B99" s="10"/>
      <c r="C99"/>
    </row>
    <row r="100" spans="1:3" x14ac:dyDescent="0.25">
      <c r="A100" s="9">
        <v>98</v>
      </c>
      <c r="B100" s="10"/>
      <c r="C100"/>
    </row>
    <row r="101" spans="1:3" x14ac:dyDescent="0.25">
      <c r="A101" s="9">
        <v>99</v>
      </c>
      <c r="B101" s="10"/>
      <c r="C101"/>
    </row>
    <row r="102" spans="1:3" ht="15.75" thickBot="1" x14ac:dyDescent="0.3">
      <c r="A102" s="12">
        <v>100</v>
      </c>
      <c r="B102" s="13"/>
      <c r="C102"/>
    </row>
    <row r="103" spans="1:3" ht="21.75" thickBot="1" x14ac:dyDescent="0.3">
      <c r="A103" s="14" t="s">
        <v>11</v>
      </c>
      <c r="B103" s="14">
        <f>COUNTIF(B31:B102,"*")</f>
        <v>0</v>
      </c>
      <c r="C103"/>
    </row>
    <row r="104" spans="1:3" x14ac:dyDescent="0.25">
      <c r="C104"/>
    </row>
    <row r="105" spans="1:3" x14ac:dyDescent="0.25">
      <c r="C105"/>
    </row>
  </sheetData>
  <mergeCells count="1">
    <mergeCell ref="A1:B1"/>
  </mergeCells>
  <pageMargins left="0.7" right="0.7" top="0.75" bottom="0.75" header="0.3" footer="0.3"/>
  <pageSetup paperSize="9" scale="48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1186-ED75-4682-BC41-E66894741005}">
  <sheetPr>
    <tabColor rgb="FF7030A0"/>
  </sheetPr>
  <dimension ref="A1:J103"/>
  <sheetViews>
    <sheetView zoomScale="85" zoomScaleNormal="85" workbookViewId="0">
      <pane xSplit="1" ySplit="2" topLeftCell="B3" activePane="bottomRight" state="frozenSplit"/>
      <selection activeCell="H8" sqref="H8"/>
      <selection pane="topRight" activeCell="H8" sqref="H8"/>
      <selection pane="bottomLeft" activeCell="H8" sqref="H8"/>
      <selection pane="bottomRight" activeCell="H8" sqref="H8"/>
    </sheetView>
  </sheetViews>
  <sheetFormatPr baseColWidth="10" defaultRowHeight="15" x14ac:dyDescent="0.25"/>
  <cols>
    <col min="1" max="1" width="14.42578125" style="15" bestFit="1" customWidth="1"/>
    <col min="2" max="2" width="33.5703125" customWidth="1"/>
    <col min="3" max="3" width="63.42578125" customWidth="1"/>
    <col min="4" max="4" width="15.28515625" style="15" bestFit="1" customWidth="1"/>
    <col min="5" max="5" width="34.42578125" bestFit="1" customWidth="1"/>
    <col min="6" max="6" width="11.7109375" bestFit="1" customWidth="1"/>
    <col min="9" max="9" width="3.5703125" customWidth="1"/>
    <col min="11" max="11" width="27.42578125" bestFit="1" customWidth="1"/>
  </cols>
  <sheetData>
    <row r="1" spans="1:10" ht="19.5" thickBot="1" x14ac:dyDescent="0.3">
      <c r="A1" s="1" t="s">
        <v>12</v>
      </c>
      <c r="B1" s="16"/>
      <c r="C1" s="16"/>
      <c r="D1" s="16"/>
      <c r="E1" s="17"/>
    </row>
    <row r="2" spans="1:10" s="6" customFormat="1" ht="15.75" thickBot="1" x14ac:dyDescent="0.3">
      <c r="A2" s="4" t="s">
        <v>13</v>
      </c>
      <c r="B2" s="18" t="s">
        <v>14</v>
      </c>
      <c r="C2" s="19" t="s">
        <v>15</v>
      </c>
      <c r="D2" s="20" t="s">
        <v>16</v>
      </c>
      <c r="E2" s="5" t="s">
        <v>17</v>
      </c>
      <c r="I2" s="21"/>
      <c r="J2" s="22" t="s">
        <v>18</v>
      </c>
    </row>
    <row r="3" spans="1:10" x14ac:dyDescent="0.25">
      <c r="A3" s="7">
        <v>1</v>
      </c>
      <c r="B3" s="8" t="s">
        <v>19</v>
      </c>
      <c r="C3" s="23" t="s">
        <v>20</v>
      </c>
      <c r="D3" s="24"/>
      <c r="E3" s="25" t="s">
        <v>21</v>
      </c>
      <c r="F3" s="26" t="s">
        <v>22</v>
      </c>
      <c r="G3" t="s">
        <v>3</v>
      </c>
      <c r="I3" s="27"/>
      <c r="J3" t="s">
        <v>23</v>
      </c>
    </row>
    <row r="4" spans="1:10" x14ac:dyDescent="0.25">
      <c r="A4" s="9">
        <v>2</v>
      </c>
      <c r="B4" s="10" t="s">
        <v>24</v>
      </c>
      <c r="C4" s="28" t="s">
        <v>25</v>
      </c>
      <c r="D4" s="29"/>
      <c r="E4" s="30" t="s">
        <v>26</v>
      </c>
      <c r="F4" s="31" t="s">
        <v>27</v>
      </c>
      <c r="G4" t="s">
        <v>4</v>
      </c>
      <c r="I4" s="32"/>
      <c r="J4" t="s">
        <v>28</v>
      </c>
    </row>
    <row r="5" spans="1:10" x14ac:dyDescent="0.25">
      <c r="A5" s="33">
        <v>3</v>
      </c>
      <c r="B5" s="10" t="s">
        <v>29</v>
      </c>
      <c r="C5" s="28" t="s">
        <v>30</v>
      </c>
      <c r="D5" s="34"/>
      <c r="E5" s="35" t="s">
        <v>31</v>
      </c>
      <c r="F5" s="36" t="s">
        <v>32</v>
      </c>
      <c r="G5" t="s">
        <v>5</v>
      </c>
      <c r="I5" s="37"/>
      <c r="J5" t="s">
        <v>33</v>
      </c>
    </row>
    <row r="6" spans="1:10" x14ac:dyDescent="0.25">
      <c r="A6" s="33">
        <v>4</v>
      </c>
      <c r="B6" s="10" t="s">
        <v>34</v>
      </c>
      <c r="C6" s="28" t="s">
        <v>35</v>
      </c>
      <c r="D6" s="34"/>
      <c r="E6" s="30" t="s">
        <v>36</v>
      </c>
      <c r="F6" s="38" t="s">
        <v>37</v>
      </c>
      <c r="G6" t="s">
        <v>6</v>
      </c>
      <c r="I6" s="39"/>
      <c r="J6" t="s">
        <v>38</v>
      </c>
    </row>
    <row r="7" spans="1:10" x14ac:dyDescent="0.25">
      <c r="A7" s="33">
        <v>5</v>
      </c>
      <c r="B7" s="10" t="s">
        <v>39</v>
      </c>
      <c r="C7" s="28" t="s">
        <v>40</v>
      </c>
      <c r="D7" s="34"/>
      <c r="E7" s="30" t="s">
        <v>41</v>
      </c>
      <c r="G7" t="s">
        <v>7</v>
      </c>
    </row>
    <row r="8" spans="1:10" x14ac:dyDescent="0.25">
      <c r="A8" s="33"/>
      <c r="B8" s="10" t="s">
        <v>42</v>
      </c>
      <c r="C8" s="28" t="s">
        <v>43</v>
      </c>
      <c r="D8" s="9"/>
      <c r="E8" s="10"/>
      <c r="G8" t="s">
        <v>8</v>
      </c>
    </row>
    <row r="9" spans="1:10" x14ac:dyDescent="0.25">
      <c r="A9" s="33">
        <v>6</v>
      </c>
      <c r="B9" s="10" t="s">
        <v>44</v>
      </c>
      <c r="C9" s="28" t="s">
        <v>45</v>
      </c>
      <c r="D9" s="34"/>
      <c r="E9" s="40" t="s">
        <v>46</v>
      </c>
      <c r="G9" t="s">
        <v>9</v>
      </c>
    </row>
    <row r="10" spans="1:10" x14ac:dyDescent="0.25">
      <c r="A10" s="33">
        <v>7</v>
      </c>
      <c r="B10" s="10" t="s">
        <v>47</v>
      </c>
      <c r="C10" s="28" t="s">
        <v>48</v>
      </c>
      <c r="D10" s="34"/>
      <c r="E10" s="41" t="s">
        <v>49</v>
      </c>
      <c r="G10" t="s">
        <v>10</v>
      </c>
    </row>
    <row r="11" spans="1:10" ht="30" customHeight="1" x14ac:dyDescent="0.25">
      <c r="A11" s="33">
        <v>8</v>
      </c>
      <c r="B11" s="42" t="s">
        <v>50</v>
      </c>
      <c r="C11" s="43" t="s">
        <v>51</v>
      </c>
      <c r="D11" s="34"/>
      <c r="E11" s="44" t="s">
        <v>52</v>
      </c>
    </row>
    <row r="12" spans="1:10" x14ac:dyDescent="0.25">
      <c r="A12" s="33">
        <v>9</v>
      </c>
      <c r="B12" s="10">
        <v>2022</v>
      </c>
      <c r="C12" s="28"/>
      <c r="D12" s="9"/>
      <c r="E12" s="10"/>
    </row>
    <row r="13" spans="1:10" x14ac:dyDescent="0.25">
      <c r="A13" s="33">
        <v>10</v>
      </c>
      <c r="B13" s="10"/>
      <c r="C13" s="28"/>
      <c r="D13" s="9"/>
      <c r="E13" s="8"/>
    </row>
    <row r="14" spans="1:10" x14ac:dyDescent="0.25">
      <c r="A14" s="33">
        <v>11</v>
      </c>
      <c r="C14" s="10"/>
      <c r="D14" s="9"/>
      <c r="E14" s="10"/>
    </row>
    <row r="15" spans="1:10" x14ac:dyDescent="0.25">
      <c r="A15" s="33">
        <v>12</v>
      </c>
      <c r="B15" s="10"/>
      <c r="C15" s="28"/>
      <c r="D15" s="9"/>
      <c r="E15" s="10"/>
    </row>
    <row r="16" spans="1:10" x14ac:dyDescent="0.25">
      <c r="A16" s="33">
        <v>13</v>
      </c>
      <c r="B16" s="10"/>
      <c r="C16" s="28"/>
      <c r="D16" s="9"/>
      <c r="E16" s="10"/>
    </row>
    <row r="17" spans="1:5" x14ac:dyDescent="0.25">
      <c r="A17" s="33">
        <v>14</v>
      </c>
      <c r="B17" s="10"/>
      <c r="D17" s="9"/>
      <c r="E17" s="10"/>
    </row>
    <row r="18" spans="1:5" x14ac:dyDescent="0.25">
      <c r="A18" s="33">
        <v>15</v>
      </c>
      <c r="B18" s="10"/>
      <c r="C18" s="28"/>
      <c r="D18" s="9"/>
      <c r="E18" s="10"/>
    </row>
    <row r="19" spans="1:5" x14ac:dyDescent="0.25">
      <c r="A19" s="33">
        <v>16</v>
      </c>
      <c r="B19" s="10"/>
      <c r="C19" s="28"/>
      <c r="D19" s="9"/>
      <c r="E19" s="10"/>
    </row>
    <row r="20" spans="1:5" x14ac:dyDescent="0.25">
      <c r="A20" s="33">
        <v>17</v>
      </c>
      <c r="B20" s="10"/>
      <c r="C20" s="28"/>
      <c r="D20" s="9"/>
      <c r="E20" s="10"/>
    </row>
    <row r="21" spans="1:5" x14ac:dyDescent="0.25">
      <c r="A21" s="33">
        <v>18</v>
      </c>
      <c r="B21" s="10"/>
      <c r="C21" s="28"/>
      <c r="D21" s="9"/>
      <c r="E21" s="10"/>
    </row>
    <row r="22" spans="1:5" x14ac:dyDescent="0.25">
      <c r="A22" s="33">
        <v>19</v>
      </c>
      <c r="B22" s="10"/>
      <c r="C22" s="28"/>
      <c r="D22" s="9"/>
      <c r="E22" s="10"/>
    </row>
    <row r="23" spans="1:5" x14ac:dyDescent="0.25">
      <c r="A23" s="33">
        <v>20</v>
      </c>
      <c r="B23" s="10"/>
      <c r="C23" s="28"/>
      <c r="D23" s="9"/>
      <c r="E23" s="10"/>
    </row>
    <row r="24" spans="1:5" x14ac:dyDescent="0.25">
      <c r="A24" s="33">
        <v>21</v>
      </c>
      <c r="B24" s="10"/>
      <c r="C24" s="28"/>
      <c r="D24" s="9"/>
      <c r="E24" s="10"/>
    </row>
    <row r="25" spans="1:5" x14ac:dyDescent="0.25">
      <c r="A25" s="33">
        <v>22</v>
      </c>
      <c r="B25" s="10"/>
      <c r="C25" s="28"/>
      <c r="D25" s="9"/>
      <c r="E25" s="10"/>
    </row>
    <row r="26" spans="1:5" x14ac:dyDescent="0.25">
      <c r="A26" s="33">
        <v>23</v>
      </c>
      <c r="B26" s="10"/>
      <c r="C26" s="28"/>
      <c r="D26" s="9"/>
      <c r="E26" s="10"/>
    </row>
    <row r="27" spans="1:5" x14ac:dyDescent="0.25">
      <c r="A27" s="33">
        <v>24</v>
      </c>
      <c r="B27" s="10"/>
      <c r="C27" s="28"/>
      <c r="D27" s="9"/>
      <c r="E27" s="10"/>
    </row>
    <row r="28" spans="1:5" x14ac:dyDescent="0.25">
      <c r="A28" s="33">
        <v>25</v>
      </c>
      <c r="B28" s="10"/>
      <c r="C28" s="28"/>
      <c r="D28" s="9"/>
      <c r="E28" s="10"/>
    </row>
    <row r="29" spans="1:5" x14ac:dyDescent="0.25">
      <c r="A29" s="33"/>
      <c r="B29" s="10"/>
      <c r="C29" s="28"/>
      <c r="D29" s="9"/>
      <c r="E29" s="10"/>
    </row>
    <row r="30" spans="1:5" x14ac:dyDescent="0.25">
      <c r="A30" s="33"/>
      <c r="B30" s="10"/>
      <c r="C30" s="28"/>
      <c r="D30" s="9"/>
      <c r="E30" s="10"/>
    </row>
    <row r="31" spans="1:5" x14ac:dyDescent="0.25">
      <c r="A31" s="33"/>
      <c r="B31" s="10"/>
      <c r="C31" s="28"/>
      <c r="D31" s="9"/>
      <c r="E31" s="10"/>
    </row>
    <row r="32" spans="1:5" x14ac:dyDescent="0.25">
      <c r="A32" s="33"/>
      <c r="B32" s="10"/>
      <c r="C32" s="28"/>
      <c r="D32" s="9"/>
      <c r="E32" s="10"/>
    </row>
    <row r="33" spans="1:5" x14ac:dyDescent="0.25">
      <c r="A33" s="33"/>
      <c r="B33" s="10"/>
      <c r="C33" s="28"/>
      <c r="D33" s="9"/>
      <c r="E33" s="10"/>
    </row>
    <row r="34" spans="1:5" x14ac:dyDescent="0.25">
      <c r="A34" s="33"/>
      <c r="B34" s="10"/>
      <c r="C34" s="28"/>
      <c r="D34" s="9"/>
      <c r="E34" s="10"/>
    </row>
    <row r="35" spans="1:5" x14ac:dyDescent="0.25">
      <c r="A35" s="33"/>
      <c r="B35" s="10"/>
      <c r="C35" s="28"/>
      <c r="D35" s="9"/>
      <c r="E35" s="10"/>
    </row>
    <row r="36" spans="1:5" x14ac:dyDescent="0.25">
      <c r="A36" s="33"/>
      <c r="B36" s="10"/>
      <c r="C36" s="28"/>
      <c r="D36" s="9"/>
      <c r="E36" s="10"/>
    </row>
    <row r="37" spans="1:5" x14ac:dyDescent="0.25">
      <c r="A37" s="33"/>
      <c r="B37" s="10"/>
      <c r="C37" s="28"/>
      <c r="D37" s="9"/>
      <c r="E37" s="10"/>
    </row>
    <row r="38" spans="1:5" x14ac:dyDescent="0.25">
      <c r="A38" s="33"/>
      <c r="B38" s="10"/>
      <c r="C38" s="28"/>
      <c r="D38" s="9"/>
      <c r="E38" s="10"/>
    </row>
    <row r="39" spans="1:5" x14ac:dyDescent="0.25">
      <c r="A39" s="33"/>
      <c r="B39" s="10"/>
      <c r="C39" s="28"/>
      <c r="D39" s="9"/>
      <c r="E39" s="10"/>
    </row>
    <row r="40" spans="1:5" x14ac:dyDescent="0.25">
      <c r="A40" s="33"/>
      <c r="B40" s="10"/>
      <c r="C40" s="28"/>
      <c r="D40" s="9"/>
      <c r="E40" s="10"/>
    </row>
    <row r="41" spans="1:5" x14ac:dyDescent="0.25">
      <c r="A41" s="33"/>
      <c r="B41" s="10"/>
      <c r="C41" s="28"/>
      <c r="D41" s="9"/>
      <c r="E41" s="10"/>
    </row>
    <row r="42" spans="1:5" x14ac:dyDescent="0.25">
      <c r="A42" s="33"/>
      <c r="B42" s="10"/>
      <c r="C42" s="28"/>
      <c r="D42" s="9"/>
      <c r="E42" s="10"/>
    </row>
    <row r="43" spans="1:5" x14ac:dyDescent="0.25">
      <c r="A43" s="33"/>
      <c r="B43" s="10"/>
      <c r="C43" s="28"/>
      <c r="D43" s="9"/>
      <c r="E43" s="10"/>
    </row>
    <row r="44" spans="1:5" x14ac:dyDescent="0.25">
      <c r="A44" s="33"/>
      <c r="B44" s="10"/>
      <c r="C44" s="28"/>
      <c r="D44" s="9"/>
      <c r="E44" s="10"/>
    </row>
    <row r="45" spans="1:5" x14ac:dyDescent="0.25">
      <c r="A45" s="33"/>
      <c r="B45" s="10"/>
      <c r="C45" s="28"/>
      <c r="D45" s="9"/>
      <c r="E45" s="10"/>
    </row>
    <row r="46" spans="1:5" x14ac:dyDescent="0.25">
      <c r="A46" s="33"/>
      <c r="B46" s="10"/>
      <c r="C46" s="28"/>
      <c r="D46" s="9"/>
      <c r="E46" s="10"/>
    </row>
    <row r="47" spans="1:5" x14ac:dyDescent="0.25">
      <c r="A47" s="33"/>
      <c r="B47" s="10"/>
      <c r="C47" s="28"/>
      <c r="D47" s="9"/>
      <c r="E47" s="10"/>
    </row>
    <row r="48" spans="1:5" x14ac:dyDescent="0.25">
      <c r="A48" s="33"/>
      <c r="B48" s="10"/>
      <c r="C48" s="28"/>
      <c r="D48" s="9"/>
      <c r="E48" s="10"/>
    </row>
    <row r="49" spans="1:5" x14ac:dyDescent="0.25">
      <c r="A49" s="33"/>
      <c r="B49" s="10"/>
      <c r="C49" s="28"/>
      <c r="D49" s="9"/>
      <c r="E49" s="10"/>
    </row>
    <row r="50" spans="1:5" x14ac:dyDescent="0.25">
      <c r="A50" s="33"/>
      <c r="B50" s="10"/>
      <c r="C50" s="28"/>
      <c r="D50" s="9"/>
      <c r="E50" s="10"/>
    </row>
    <row r="51" spans="1:5" x14ac:dyDescent="0.25">
      <c r="A51" s="33"/>
      <c r="B51" s="10"/>
      <c r="C51" s="28"/>
      <c r="D51" s="9"/>
      <c r="E51" s="10"/>
    </row>
    <row r="52" spans="1:5" x14ac:dyDescent="0.25">
      <c r="A52" s="33"/>
      <c r="B52" s="10"/>
      <c r="C52" s="28"/>
      <c r="D52" s="9"/>
      <c r="E52" s="10"/>
    </row>
    <row r="53" spans="1:5" x14ac:dyDescent="0.25">
      <c r="A53" s="33"/>
      <c r="B53" s="10"/>
      <c r="C53" s="28"/>
      <c r="D53" s="9"/>
      <c r="E53" s="10"/>
    </row>
    <row r="54" spans="1:5" x14ac:dyDescent="0.25">
      <c r="A54" s="33"/>
      <c r="B54" s="10"/>
      <c r="C54" s="28"/>
      <c r="D54" s="9"/>
      <c r="E54" s="10"/>
    </row>
    <row r="55" spans="1:5" x14ac:dyDescent="0.25">
      <c r="A55" s="33"/>
      <c r="B55" s="10"/>
      <c r="C55" s="28"/>
      <c r="D55" s="9"/>
      <c r="E55" s="10"/>
    </row>
    <row r="56" spans="1:5" x14ac:dyDescent="0.25">
      <c r="A56" s="33"/>
      <c r="B56" s="10"/>
      <c r="C56" s="28"/>
      <c r="D56" s="9"/>
      <c r="E56" s="10"/>
    </row>
    <row r="57" spans="1:5" x14ac:dyDescent="0.25">
      <c r="A57" s="33"/>
      <c r="B57" s="10"/>
      <c r="C57" s="28"/>
      <c r="D57" s="9"/>
      <c r="E57" s="10"/>
    </row>
    <row r="58" spans="1:5" x14ac:dyDescent="0.25">
      <c r="A58" s="33"/>
      <c r="B58" s="10"/>
      <c r="C58" s="28"/>
      <c r="D58" s="9"/>
      <c r="E58" s="10"/>
    </row>
    <row r="59" spans="1:5" x14ac:dyDescent="0.25">
      <c r="A59" s="33"/>
      <c r="B59" s="10"/>
      <c r="C59" s="28"/>
      <c r="D59" s="9"/>
      <c r="E59" s="10"/>
    </row>
    <row r="60" spans="1:5" x14ac:dyDescent="0.25">
      <c r="A60" s="33"/>
      <c r="B60" s="10"/>
      <c r="C60" s="28"/>
      <c r="D60" s="9"/>
      <c r="E60" s="10"/>
    </row>
    <row r="61" spans="1:5" x14ac:dyDescent="0.25">
      <c r="A61" s="33"/>
      <c r="B61" s="10"/>
      <c r="C61" s="28"/>
      <c r="D61" s="9"/>
      <c r="E61" s="10"/>
    </row>
    <row r="62" spans="1:5" x14ac:dyDescent="0.25">
      <c r="A62" s="33"/>
      <c r="B62" s="10"/>
      <c r="C62" s="28"/>
      <c r="D62" s="9"/>
      <c r="E62" s="10"/>
    </row>
    <row r="63" spans="1:5" x14ac:dyDescent="0.25">
      <c r="A63" s="33"/>
      <c r="B63" s="10"/>
      <c r="C63" s="28"/>
      <c r="D63" s="9"/>
      <c r="E63" s="10"/>
    </row>
    <row r="64" spans="1:5" x14ac:dyDescent="0.25">
      <c r="A64" s="33"/>
      <c r="B64" s="10"/>
      <c r="C64" s="28"/>
      <c r="D64" s="9"/>
      <c r="E64" s="10"/>
    </row>
    <row r="65" spans="1:5" x14ac:dyDescent="0.25">
      <c r="A65" s="33"/>
      <c r="B65" s="10"/>
      <c r="C65" s="28"/>
      <c r="D65" s="9"/>
      <c r="E65" s="10"/>
    </row>
    <row r="66" spans="1:5" x14ac:dyDescent="0.25">
      <c r="A66" s="33"/>
      <c r="B66" s="10"/>
      <c r="C66" s="28"/>
      <c r="D66" s="9"/>
      <c r="E66" s="10"/>
    </row>
    <row r="67" spans="1:5" x14ac:dyDescent="0.25">
      <c r="A67" s="33"/>
      <c r="B67" s="10"/>
      <c r="C67" s="28"/>
      <c r="D67" s="9"/>
      <c r="E67" s="10"/>
    </row>
    <row r="68" spans="1:5" x14ac:dyDescent="0.25">
      <c r="A68" s="33"/>
      <c r="B68" s="10"/>
      <c r="C68" s="28"/>
      <c r="D68" s="9"/>
      <c r="E68" s="10"/>
    </row>
    <row r="69" spans="1:5" x14ac:dyDescent="0.25">
      <c r="A69" s="33"/>
      <c r="B69" s="10"/>
      <c r="C69" s="28"/>
      <c r="D69" s="9"/>
      <c r="E69" s="10"/>
    </row>
    <row r="70" spans="1:5" x14ac:dyDescent="0.25">
      <c r="A70" s="33"/>
      <c r="B70" s="10"/>
      <c r="C70" s="28"/>
      <c r="D70" s="9"/>
      <c r="E70" s="10"/>
    </row>
    <row r="71" spans="1:5" x14ac:dyDescent="0.25">
      <c r="A71" s="33"/>
      <c r="B71" s="10"/>
      <c r="C71" s="28"/>
      <c r="D71" s="9"/>
      <c r="E71" s="10"/>
    </row>
    <row r="72" spans="1:5" x14ac:dyDescent="0.25">
      <c r="A72" s="33"/>
      <c r="B72" s="10"/>
      <c r="C72" s="28"/>
      <c r="D72" s="9"/>
      <c r="E72" s="10"/>
    </row>
    <row r="73" spans="1:5" x14ac:dyDescent="0.25">
      <c r="A73" s="33"/>
      <c r="B73" s="10"/>
      <c r="C73" s="28"/>
      <c r="D73" s="9"/>
      <c r="E73" s="10"/>
    </row>
    <row r="74" spans="1:5" x14ac:dyDescent="0.25">
      <c r="A74" s="33"/>
      <c r="B74" s="10"/>
      <c r="C74" s="28"/>
      <c r="D74" s="9"/>
      <c r="E74" s="10"/>
    </row>
    <row r="75" spans="1:5" x14ac:dyDescent="0.25">
      <c r="A75" s="33"/>
      <c r="B75" s="10"/>
      <c r="C75" s="28"/>
      <c r="D75" s="9"/>
      <c r="E75" s="10"/>
    </row>
    <row r="76" spans="1:5" x14ac:dyDescent="0.25">
      <c r="A76" s="33"/>
      <c r="B76" s="10"/>
      <c r="C76" s="28"/>
      <c r="D76" s="9"/>
      <c r="E76" s="10"/>
    </row>
    <row r="77" spans="1:5" x14ac:dyDescent="0.25">
      <c r="A77" s="33"/>
      <c r="B77" s="10"/>
      <c r="C77" s="28"/>
      <c r="D77" s="9"/>
      <c r="E77" s="10"/>
    </row>
    <row r="78" spans="1:5" x14ac:dyDescent="0.25">
      <c r="A78" s="33"/>
      <c r="B78" s="10"/>
      <c r="C78" s="28"/>
      <c r="D78" s="9"/>
      <c r="E78" s="10"/>
    </row>
    <row r="79" spans="1:5" x14ac:dyDescent="0.25">
      <c r="A79" s="33"/>
      <c r="B79" s="10"/>
      <c r="C79" s="28"/>
      <c r="D79" s="9"/>
      <c r="E79" s="10"/>
    </row>
    <row r="80" spans="1:5" x14ac:dyDescent="0.25">
      <c r="A80" s="33"/>
      <c r="B80" s="10"/>
      <c r="C80" s="28"/>
      <c r="D80" s="9"/>
      <c r="E80" s="10"/>
    </row>
    <row r="81" spans="1:5" x14ac:dyDescent="0.25">
      <c r="A81" s="33"/>
      <c r="B81" s="10"/>
      <c r="C81" s="28"/>
      <c r="D81" s="9"/>
      <c r="E81" s="10"/>
    </row>
    <row r="82" spans="1:5" x14ac:dyDescent="0.25">
      <c r="A82" s="33"/>
      <c r="B82" s="10"/>
      <c r="C82" s="28"/>
      <c r="D82" s="9"/>
      <c r="E82" s="10"/>
    </row>
    <row r="83" spans="1:5" x14ac:dyDescent="0.25">
      <c r="A83" s="33"/>
      <c r="B83" s="10"/>
      <c r="C83" s="28"/>
      <c r="D83" s="9"/>
      <c r="E83" s="10"/>
    </row>
    <row r="84" spans="1:5" x14ac:dyDescent="0.25">
      <c r="A84" s="33"/>
      <c r="B84" s="10"/>
      <c r="C84" s="28"/>
      <c r="D84" s="9"/>
      <c r="E84" s="10"/>
    </row>
    <row r="85" spans="1:5" x14ac:dyDescent="0.25">
      <c r="A85" s="33"/>
      <c r="B85" s="10"/>
      <c r="C85" s="28"/>
      <c r="D85" s="9"/>
      <c r="E85" s="10"/>
    </row>
    <row r="86" spans="1:5" x14ac:dyDescent="0.25">
      <c r="A86" s="33"/>
      <c r="B86" s="10"/>
      <c r="C86" s="28"/>
      <c r="D86" s="9"/>
      <c r="E86" s="10"/>
    </row>
    <row r="87" spans="1:5" x14ac:dyDescent="0.25">
      <c r="A87" s="33"/>
      <c r="B87" s="10"/>
      <c r="C87" s="28"/>
      <c r="D87" s="9"/>
      <c r="E87" s="10"/>
    </row>
    <row r="88" spans="1:5" x14ac:dyDescent="0.25">
      <c r="A88" s="33"/>
      <c r="B88" s="10"/>
      <c r="C88" s="28"/>
      <c r="D88" s="9"/>
      <c r="E88" s="10"/>
    </row>
    <row r="89" spans="1:5" x14ac:dyDescent="0.25">
      <c r="A89" s="33"/>
      <c r="B89" s="10"/>
      <c r="C89" s="28"/>
      <c r="D89" s="9"/>
      <c r="E89" s="10"/>
    </row>
    <row r="90" spans="1:5" x14ac:dyDescent="0.25">
      <c r="A90" s="33"/>
      <c r="B90" s="10"/>
      <c r="C90" s="28"/>
      <c r="D90" s="9"/>
      <c r="E90" s="10"/>
    </row>
    <row r="91" spans="1:5" x14ac:dyDescent="0.25">
      <c r="A91" s="33"/>
      <c r="B91" s="10"/>
      <c r="C91" s="28"/>
      <c r="D91" s="9"/>
      <c r="E91" s="10"/>
    </row>
    <row r="92" spans="1:5" x14ac:dyDescent="0.25">
      <c r="A92" s="33"/>
      <c r="B92" s="10"/>
      <c r="C92" s="28"/>
      <c r="D92" s="9"/>
      <c r="E92" s="10"/>
    </row>
    <row r="93" spans="1:5" x14ac:dyDescent="0.25">
      <c r="A93" s="33"/>
      <c r="B93" s="10"/>
      <c r="C93" s="28"/>
      <c r="D93" s="9"/>
      <c r="E93" s="10"/>
    </row>
    <row r="94" spans="1:5" x14ac:dyDescent="0.25">
      <c r="A94" s="33"/>
      <c r="B94" s="10"/>
      <c r="C94" s="28"/>
      <c r="D94" s="9"/>
      <c r="E94" s="10"/>
    </row>
    <row r="95" spans="1:5" x14ac:dyDescent="0.25">
      <c r="A95" s="33"/>
      <c r="B95" s="10"/>
      <c r="C95" s="28"/>
      <c r="D95" s="9"/>
      <c r="E95" s="10"/>
    </row>
    <row r="96" spans="1:5" x14ac:dyDescent="0.25">
      <c r="A96" s="33"/>
      <c r="B96" s="10"/>
      <c r="C96" s="28"/>
      <c r="D96" s="9"/>
      <c r="E96" s="10"/>
    </row>
    <row r="97" spans="1:5" x14ac:dyDescent="0.25">
      <c r="A97" s="33"/>
      <c r="B97" s="10"/>
      <c r="C97" s="28"/>
      <c r="D97" s="9"/>
      <c r="E97" s="10"/>
    </row>
    <row r="98" spans="1:5" x14ac:dyDescent="0.25">
      <c r="A98" s="33"/>
      <c r="B98" s="10"/>
      <c r="C98" s="28"/>
      <c r="D98" s="9"/>
      <c r="E98" s="10"/>
    </row>
    <row r="99" spans="1:5" x14ac:dyDescent="0.25">
      <c r="A99" s="33"/>
      <c r="B99" s="10"/>
      <c r="C99" s="28"/>
      <c r="D99" s="9"/>
      <c r="E99" s="10"/>
    </row>
    <row r="100" spans="1:5" x14ac:dyDescent="0.25">
      <c r="A100" s="33"/>
      <c r="B100" s="10"/>
      <c r="C100" s="28"/>
      <c r="D100" s="9"/>
      <c r="E100" s="10"/>
    </row>
    <row r="101" spans="1:5" x14ac:dyDescent="0.25">
      <c r="A101" s="33"/>
      <c r="B101" s="10"/>
      <c r="C101" s="28"/>
      <c r="D101" s="9"/>
      <c r="E101" s="10"/>
    </row>
    <row r="102" spans="1:5" ht="15.75" thickBot="1" x14ac:dyDescent="0.3">
      <c r="A102" s="45"/>
      <c r="B102" s="13"/>
      <c r="C102" s="46"/>
      <c r="D102" s="12"/>
      <c r="E102" s="13"/>
    </row>
    <row r="103" spans="1:5" ht="21.75" thickBot="1" x14ac:dyDescent="0.3">
      <c r="A103" s="14" t="s">
        <v>11</v>
      </c>
      <c r="B103" s="14">
        <f>COUNTIF(B5:B102,"*")</f>
        <v>7</v>
      </c>
      <c r="C103" s="14"/>
      <c r="D103" s="47">
        <f>SUM(D5:D102)</f>
        <v>0</v>
      </c>
      <c r="E103" s="47">
        <f>COUNTIF(E3:E102,"*")</f>
        <v>8</v>
      </c>
    </row>
  </sheetData>
  <mergeCells count="1">
    <mergeCell ref="A1:E1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A74D-CB55-4C28-9A84-D2CE54ADEECB}">
  <sheetPr>
    <tabColor rgb="FF7030A0"/>
  </sheetPr>
  <dimension ref="B1:K34"/>
  <sheetViews>
    <sheetView zoomScaleNormal="100" workbookViewId="0">
      <selection activeCell="H8" sqref="H8"/>
    </sheetView>
  </sheetViews>
  <sheetFormatPr baseColWidth="10" defaultRowHeight="15" x14ac:dyDescent="0.25"/>
  <cols>
    <col min="1" max="1" width="20.7109375" customWidth="1"/>
    <col min="2" max="2" width="30.140625" customWidth="1"/>
    <col min="3" max="3" width="7.28515625" style="6" customWidth="1"/>
    <col min="4" max="4" width="20.7109375" customWidth="1"/>
    <col min="5" max="5" width="7.42578125" style="6" customWidth="1"/>
    <col min="7" max="7" width="11.42578125" customWidth="1"/>
    <col min="9" max="9" width="21" customWidth="1"/>
    <col min="10" max="10" width="18.42578125" customWidth="1"/>
  </cols>
  <sheetData>
    <row r="1" spans="2:11" ht="15.75" thickBot="1" x14ac:dyDescent="0.3">
      <c r="B1" s="48" t="s">
        <v>53</v>
      </c>
      <c r="C1" s="49"/>
      <c r="D1" s="48" t="s">
        <v>54</v>
      </c>
      <c r="E1" s="49"/>
    </row>
    <row r="2" spans="2:11" x14ac:dyDescent="0.25">
      <c r="B2" s="50" t="s">
        <v>55</v>
      </c>
      <c r="C2" s="51">
        <v>60</v>
      </c>
      <c r="D2" s="50" t="s">
        <v>56</v>
      </c>
      <c r="E2" s="51">
        <v>42.5</v>
      </c>
    </row>
    <row r="3" spans="2:11" ht="15.75" thickBot="1" x14ac:dyDescent="0.3">
      <c r="B3" s="52" t="s">
        <v>57</v>
      </c>
      <c r="C3" s="53">
        <v>167.09</v>
      </c>
      <c r="D3" s="54" t="s">
        <v>58</v>
      </c>
      <c r="E3" s="55">
        <v>60</v>
      </c>
    </row>
    <row r="4" spans="2:11" ht="15.75" thickBot="1" x14ac:dyDescent="0.3">
      <c r="B4" s="52" t="s">
        <v>59</v>
      </c>
      <c r="C4" s="53">
        <v>193</v>
      </c>
      <c r="D4" s="50" t="s">
        <v>60</v>
      </c>
      <c r="E4" s="51">
        <v>140</v>
      </c>
      <c r="G4" s="20" t="str">
        <f>B1</f>
        <v>Dépenses</v>
      </c>
      <c r="H4" s="5" t="str">
        <f>D1</f>
        <v>Recettes</v>
      </c>
      <c r="I4" s="5" t="s">
        <v>61</v>
      </c>
      <c r="J4" s="15"/>
    </row>
    <row r="5" spans="2:11" ht="15.75" thickBot="1" x14ac:dyDescent="0.3">
      <c r="B5" s="52" t="s">
        <v>62</v>
      </c>
      <c r="C5" s="53">
        <v>44.04</v>
      </c>
      <c r="D5" s="54" t="s">
        <v>63</v>
      </c>
      <c r="E5" s="55">
        <v>61</v>
      </c>
      <c r="G5" s="56">
        <f>SUM(C2:C34)</f>
        <v>1614.13</v>
      </c>
      <c r="H5" s="57">
        <f>SUM(E2:E22)</f>
        <v>871.25</v>
      </c>
      <c r="I5" s="58">
        <f>G5-H5</f>
        <v>742.88000000000011</v>
      </c>
      <c r="J5" s="15"/>
    </row>
    <row r="6" spans="2:11" ht="15.75" thickBot="1" x14ac:dyDescent="0.3">
      <c r="B6" s="54" t="s">
        <v>64</v>
      </c>
      <c r="C6" s="55">
        <v>38.130000000000003</v>
      </c>
      <c r="D6" s="59" t="s">
        <v>65</v>
      </c>
      <c r="E6" s="60">
        <v>49</v>
      </c>
    </row>
    <row r="7" spans="2:11" x14ac:dyDescent="0.25">
      <c r="B7" s="50" t="s">
        <v>66</v>
      </c>
      <c r="C7" s="51">
        <v>41</v>
      </c>
      <c r="D7" s="61" t="s">
        <v>67</v>
      </c>
      <c r="E7" s="62">
        <v>58</v>
      </c>
      <c r="G7" t="s">
        <v>68</v>
      </c>
      <c r="H7">
        <f>(E3+E2)-(C6+C5+C4+C3+C2)</f>
        <v>-399.76</v>
      </c>
      <c r="K7" s="26" t="s">
        <v>22</v>
      </c>
    </row>
    <row r="8" spans="2:11" ht="15.75" thickBot="1" x14ac:dyDescent="0.3">
      <c r="B8" s="52" t="s">
        <v>69</v>
      </c>
      <c r="C8" s="53">
        <v>44</v>
      </c>
      <c r="D8" s="63" t="s">
        <v>70</v>
      </c>
      <c r="E8" s="64">
        <v>132.75</v>
      </c>
      <c r="G8" t="s">
        <v>71</v>
      </c>
      <c r="H8">
        <f>(E5+E4)-(C7+C8+C9+C10)</f>
        <v>13.009999999999991</v>
      </c>
      <c r="K8" s="31" t="s">
        <v>27</v>
      </c>
    </row>
    <row r="9" spans="2:11" x14ac:dyDescent="0.25">
      <c r="B9" s="52" t="s">
        <v>72</v>
      </c>
      <c r="C9" s="53">
        <v>17.989999999999998</v>
      </c>
      <c r="D9" s="61" t="s">
        <v>73</v>
      </c>
      <c r="E9" s="62">
        <v>109</v>
      </c>
      <c r="G9" t="s">
        <v>74</v>
      </c>
      <c r="H9">
        <f>SUM(C11:C15)-SUM(E7:E8)</f>
        <v>17.650000000000006</v>
      </c>
      <c r="K9" s="36" t="s">
        <v>32</v>
      </c>
    </row>
    <row r="10" spans="2:11" ht="15.75" thickBot="1" x14ac:dyDescent="0.3">
      <c r="B10" s="54" t="s">
        <v>75</v>
      </c>
      <c r="C10" s="55">
        <v>85</v>
      </c>
      <c r="D10" s="63" t="s">
        <v>76</v>
      </c>
      <c r="E10" s="64">
        <v>64</v>
      </c>
      <c r="G10" t="s">
        <v>77</v>
      </c>
      <c r="H10">
        <f>E9+E10-SUM(C16:C21)</f>
        <v>-9.1399999999999864</v>
      </c>
      <c r="K10" s="38" t="s">
        <v>37</v>
      </c>
    </row>
    <row r="11" spans="2:11" ht="15.75" thickBot="1" x14ac:dyDescent="0.3">
      <c r="B11" s="61" t="s">
        <v>78</v>
      </c>
      <c r="C11" s="62">
        <v>40</v>
      </c>
      <c r="D11" s="65" t="s">
        <v>79</v>
      </c>
      <c r="E11" s="66">
        <v>15</v>
      </c>
      <c r="G11" t="s">
        <v>80</v>
      </c>
      <c r="H11">
        <f>(E12+E13)-(C24+C22)</f>
        <v>-316.02</v>
      </c>
    </row>
    <row r="12" spans="2:11" x14ac:dyDescent="0.25">
      <c r="B12" s="67" t="s">
        <v>81</v>
      </c>
      <c r="C12" s="68">
        <v>44</v>
      </c>
      <c r="D12" s="69" t="s">
        <v>82</v>
      </c>
      <c r="E12" s="70">
        <v>37</v>
      </c>
      <c r="G12" t="s">
        <v>83</v>
      </c>
      <c r="H12">
        <v>0</v>
      </c>
      <c r="I12" s="71" t="s">
        <v>84</v>
      </c>
    </row>
    <row r="13" spans="2:11" ht="15.75" thickBot="1" x14ac:dyDescent="0.3">
      <c r="B13" s="67" t="s">
        <v>85</v>
      </c>
      <c r="C13" s="68">
        <v>64.400000000000006</v>
      </c>
      <c r="D13" s="72" t="s">
        <v>86</v>
      </c>
      <c r="E13" s="73">
        <v>34</v>
      </c>
      <c r="G13" t="s">
        <v>87</v>
      </c>
      <c r="H13">
        <f>E14-C26</f>
        <v>7</v>
      </c>
    </row>
    <row r="14" spans="2:11" ht="15.75" thickBot="1" x14ac:dyDescent="0.3">
      <c r="B14" s="67" t="s">
        <v>88</v>
      </c>
      <c r="C14" s="68">
        <v>10</v>
      </c>
      <c r="D14" s="74" t="s">
        <v>89</v>
      </c>
      <c r="E14" s="75">
        <v>47</v>
      </c>
    </row>
    <row r="15" spans="2:11" ht="15.75" thickBot="1" x14ac:dyDescent="0.3">
      <c r="B15" s="63" t="s">
        <v>90</v>
      </c>
      <c r="C15" s="76">
        <v>50</v>
      </c>
      <c r="D15" s="77" t="s">
        <v>91</v>
      </c>
      <c r="E15" s="78">
        <v>22</v>
      </c>
    </row>
    <row r="16" spans="2:11" x14ac:dyDescent="0.25">
      <c r="B16" s="61" t="s">
        <v>92</v>
      </c>
      <c r="C16" s="79">
        <v>11.5</v>
      </c>
      <c r="D16" s="80"/>
      <c r="E16" s="81"/>
    </row>
    <row r="17" spans="2:5" x14ac:dyDescent="0.25">
      <c r="B17" s="67" t="s">
        <v>93</v>
      </c>
      <c r="C17" s="82">
        <v>44</v>
      </c>
      <c r="D17" s="83"/>
      <c r="E17" s="84"/>
    </row>
    <row r="18" spans="2:5" x14ac:dyDescent="0.25">
      <c r="B18" s="67" t="s">
        <v>94</v>
      </c>
      <c r="C18" s="82">
        <v>39</v>
      </c>
      <c r="D18" s="83"/>
      <c r="E18" s="84"/>
    </row>
    <row r="19" spans="2:5" x14ac:dyDescent="0.25">
      <c r="B19" s="67" t="s">
        <v>95</v>
      </c>
      <c r="C19" s="82">
        <v>32</v>
      </c>
      <c r="D19" s="83"/>
      <c r="E19" s="84"/>
    </row>
    <row r="20" spans="2:5" x14ac:dyDescent="0.25">
      <c r="B20" s="67" t="s">
        <v>96</v>
      </c>
      <c r="C20" s="82">
        <v>25.66</v>
      </c>
      <c r="D20" s="83"/>
      <c r="E20" s="84"/>
    </row>
    <row r="21" spans="2:5" ht="15.75" thickBot="1" x14ac:dyDescent="0.3">
      <c r="B21" s="63" t="s">
        <v>97</v>
      </c>
      <c r="C21" s="85">
        <v>29.98</v>
      </c>
      <c r="D21" s="83"/>
      <c r="E21" s="84"/>
    </row>
    <row r="22" spans="2:5" x14ac:dyDescent="0.25">
      <c r="B22" s="69" t="s">
        <v>98</v>
      </c>
      <c r="C22" s="86">
        <v>320</v>
      </c>
      <c r="D22" s="83"/>
      <c r="E22" s="84"/>
    </row>
    <row r="23" spans="2:5" x14ac:dyDescent="0.25">
      <c r="B23" s="69" t="s">
        <v>99</v>
      </c>
      <c r="C23" s="86">
        <v>85</v>
      </c>
      <c r="D23" s="83"/>
      <c r="E23" s="84"/>
    </row>
    <row r="24" spans="2:5" x14ac:dyDescent="0.25">
      <c r="B24" s="69" t="s">
        <v>100</v>
      </c>
      <c r="C24" s="86">
        <v>67.02</v>
      </c>
      <c r="D24" s="83"/>
      <c r="E24" s="84"/>
    </row>
    <row r="25" spans="2:5" ht="15.75" thickBot="1" x14ac:dyDescent="0.3">
      <c r="B25" s="72" t="s">
        <v>101</v>
      </c>
      <c r="C25" s="73">
        <v>21.32</v>
      </c>
      <c r="D25" s="83"/>
      <c r="E25" s="84"/>
    </row>
    <row r="26" spans="2:5" x14ac:dyDescent="0.25">
      <c r="B26" s="69" t="s">
        <v>102</v>
      </c>
      <c r="C26" s="86">
        <v>40</v>
      </c>
      <c r="D26" s="83"/>
      <c r="E26" s="84"/>
    </row>
    <row r="27" spans="2:5" x14ac:dyDescent="0.25">
      <c r="B27" s="80"/>
      <c r="C27" s="81"/>
      <c r="D27" s="83"/>
      <c r="E27" s="84"/>
    </row>
    <row r="28" spans="2:5" x14ac:dyDescent="0.25">
      <c r="B28" s="80"/>
      <c r="C28" s="81"/>
      <c r="D28" s="83"/>
      <c r="E28" s="84"/>
    </row>
    <row r="29" spans="2:5" x14ac:dyDescent="0.25">
      <c r="B29" s="80"/>
      <c r="C29" s="81"/>
      <c r="D29" s="83"/>
      <c r="E29" s="84"/>
    </row>
    <row r="30" spans="2:5" x14ac:dyDescent="0.25">
      <c r="B30" s="80"/>
      <c r="C30" s="81"/>
      <c r="D30" s="83"/>
      <c r="E30" s="84"/>
    </row>
    <row r="31" spans="2:5" x14ac:dyDescent="0.25">
      <c r="B31" s="80"/>
      <c r="C31" s="81"/>
      <c r="D31" s="83"/>
      <c r="E31" s="84"/>
    </row>
    <row r="32" spans="2:5" x14ac:dyDescent="0.25">
      <c r="B32" s="80"/>
      <c r="C32" s="81"/>
      <c r="D32" s="83"/>
      <c r="E32" s="84"/>
    </row>
    <row r="33" spans="2:5" x14ac:dyDescent="0.25">
      <c r="B33" s="83"/>
      <c r="C33" s="84"/>
      <c r="D33" s="83"/>
      <c r="E33" s="84"/>
    </row>
    <row r="34" spans="2:5" ht="15.75" thickBot="1" x14ac:dyDescent="0.3">
      <c r="B34" s="87"/>
      <c r="C34" s="88"/>
      <c r="D34" s="87"/>
      <c r="E34" s="88"/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733E-C8FC-4EA7-B269-1D674EA37C57}">
  <sheetPr>
    <tabColor rgb="FF002060"/>
    <pageSetUpPr fitToPage="1"/>
  </sheetPr>
  <dimension ref="A1:I84"/>
  <sheetViews>
    <sheetView tabSelected="1" view="pageBreakPreview" zoomScale="85" zoomScaleNormal="80" zoomScaleSheetLayoutView="85" workbookViewId="0">
      <selection activeCell="C9" sqref="C9"/>
    </sheetView>
  </sheetViews>
  <sheetFormatPr baseColWidth="10" defaultRowHeight="15" x14ac:dyDescent="0.25"/>
  <cols>
    <col min="1" max="1" width="32.140625" bestFit="1" customWidth="1"/>
    <col min="3" max="3" width="17.140625" bestFit="1" customWidth="1"/>
    <col min="4" max="4" width="11.42578125" style="15"/>
    <col min="5" max="5" width="13.7109375" bestFit="1" customWidth="1"/>
  </cols>
  <sheetData>
    <row r="1" spans="1:9" ht="15.75" thickBot="1" x14ac:dyDescent="0.3">
      <c r="A1" s="48" t="s">
        <v>103</v>
      </c>
      <c r="B1" s="89"/>
      <c r="C1" s="89"/>
      <c r="D1" s="89"/>
      <c r="E1" s="89"/>
      <c r="F1" s="49"/>
    </row>
    <row r="2" spans="1:9" ht="16.5" thickBot="1" x14ac:dyDescent="0.3">
      <c r="A2" s="90" t="s">
        <v>104</v>
      </c>
      <c r="B2" s="91"/>
      <c r="C2" s="92" t="s">
        <v>105</v>
      </c>
      <c r="D2" s="93"/>
      <c r="E2" s="90" t="s">
        <v>106</v>
      </c>
      <c r="F2" s="91"/>
    </row>
    <row r="3" spans="1:9" ht="15.75" thickBot="1" x14ac:dyDescent="0.3">
      <c r="A3" s="94" t="s">
        <v>107</v>
      </c>
      <c r="B3" s="95" t="s">
        <v>108</v>
      </c>
      <c r="C3" s="94" t="s">
        <v>107</v>
      </c>
      <c r="D3" s="96" t="s">
        <v>109</v>
      </c>
      <c r="E3" s="94" t="s">
        <v>107</v>
      </c>
      <c r="F3" s="95" t="s">
        <v>108</v>
      </c>
      <c r="I3" s="97"/>
    </row>
    <row r="4" spans="1:9" x14ac:dyDescent="0.25">
      <c r="A4" s="80" t="s">
        <v>110</v>
      </c>
      <c r="B4" s="98">
        <f>'INVENTAIRE 06-12-2021'!B4-'Chiffres Ventes FAG 21'!E4</f>
        <v>9</v>
      </c>
      <c r="C4" s="80" t="s">
        <v>110</v>
      </c>
      <c r="D4" s="98">
        <f>'INVENTAIRE 06-12-2021'!D4-'Chiffres Ventes FAG 21'!J4</f>
        <v>34</v>
      </c>
      <c r="E4" s="80" t="s">
        <v>111</v>
      </c>
      <c r="F4" s="99">
        <f>'[1]INVENTAIRE 28-10-2021'!F4-'[1]Chiffres Ventes DO 2021'!O4</f>
        <v>52</v>
      </c>
      <c r="I4" s="97"/>
    </row>
    <row r="5" spans="1:9" x14ac:dyDescent="0.25">
      <c r="A5" s="83" t="s">
        <v>112</v>
      </c>
      <c r="B5" s="98">
        <f>'INVENTAIRE 06-12-2021'!B5-'Chiffres Ventes FAG 21'!E5</f>
        <v>9</v>
      </c>
      <c r="C5" s="83" t="s">
        <v>113</v>
      </c>
      <c r="D5" s="98">
        <f>'INVENTAIRE 06-12-2021'!D5-'Chiffres Ventes FAG 21'!J5</f>
        <v>22</v>
      </c>
      <c r="E5" s="83" t="s">
        <v>114</v>
      </c>
      <c r="F5" s="99">
        <f>'[1]INVENTAIRE 28-10-2021'!F5-'[1]Chiffres Ventes DO 2021'!O5</f>
        <v>54</v>
      </c>
    </row>
    <row r="6" spans="1:9" x14ac:dyDescent="0.25">
      <c r="A6" s="83" t="s">
        <v>115</v>
      </c>
      <c r="B6" s="98">
        <f>'INVENTAIRE 06-12-2021'!B6-'Chiffres Ventes FAG 21'!E6</f>
        <v>7</v>
      </c>
      <c r="C6" s="83" t="s">
        <v>116</v>
      </c>
      <c r="D6" s="98">
        <f>'INVENTAIRE 06-12-2021'!D6-'Chiffres Ventes FAG 21'!J6</f>
        <v>34</v>
      </c>
      <c r="E6" s="83" t="s">
        <v>117</v>
      </c>
      <c r="F6" s="99">
        <f>'[1]INVENTAIRE 28-10-2021'!F6-'[1]Chiffres Ventes DO 2021'!O6</f>
        <v>75</v>
      </c>
    </row>
    <row r="7" spans="1:9" x14ac:dyDescent="0.25">
      <c r="A7" s="83" t="s">
        <v>118</v>
      </c>
      <c r="B7" s="98">
        <f>'INVENTAIRE 06-12-2021'!B7-'Chiffres Ventes FAG 21'!E7</f>
        <v>6</v>
      </c>
      <c r="C7" s="83" t="s">
        <v>119</v>
      </c>
      <c r="D7" s="98">
        <f>'INVENTAIRE 06-12-2021'!D7-'Chiffres Ventes FAG 21'!J7</f>
        <v>31</v>
      </c>
      <c r="E7" s="83" t="s">
        <v>120</v>
      </c>
      <c r="F7" s="99">
        <f>'[1]INVENTAIRE 28-10-2021'!F7-'[1]Chiffres Ventes DO 2021'!O7</f>
        <v>77</v>
      </c>
    </row>
    <row r="8" spans="1:9" x14ac:dyDescent="0.25">
      <c r="A8" s="83" t="s">
        <v>121</v>
      </c>
      <c r="B8" s="98">
        <f>'INVENTAIRE 06-12-2021'!B8-'Chiffres Ventes FAG 21'!E8</f>
        <v>4</v>
      </c>
      <c r="C8" s="83" t="s">
        <v>122</v>
      </c>
      <c r="D8" s="98">
        <f>'INVENTAIRE 06-12-2021'!D8-'Chiffres Ventes FAG 21'!J8</f>
        <v>34</v>
      </c>
      <c r="E8" s="83" t="s">
        <v>123</v>
      </c>
      <c r="F8" s="99">
        <v>286</v>
      </c>
    </row>
    <row r="9" spans="1:9" x14ac:dyDescent="0.25">
      <c r="A9" s="83" t="s">
        <v>119</v>
      </c>
      <c r="B9" s="98">
        <f>'INVENTAIRE 06-12-2021'!B9-'Chiffres Ventes FAG 21'!E9</f>
        <v>8</v>
      </c>
      <c r="C9" s="83" t="s">
        <v>124</v>
      </c>
      <c r="D9" s="98">
        <f>'INVENTAIRE 06-12-2021'!D9-'Chiffres Ventes FAG 21'!J9</f>
        <v>34</v>
      </c>
      <c r="E9" s="83"/>
      <c r="F9" s="100"/>
    </row>
    <row r="10" spans="1:9" x14ac:dyDescent="0.25">
      <c r="A10" s="83" t="s">
        <v>122</v>
      </c>
      <c r="B10" s="98">
        <f>'INVENTAIRE 06-12-2021'!B10-'Chiffres Ventes FAG 21'!E10</f>
        <v>8</v>
      </c>
      <c r="C10" s="83" t="s">
        <v>125</v>
      </c>
      <c r="D10" s="98">
        <f>'INVENTAIRE 06-12-2021'!D10-'Chiffres Ventes FAG 21'!J10</f>
        <v>33</v>
      </c>
      <c r="E10" s="83"/>
      <c r="F10" s="100"/>
    </row>
    <row r="11" spans="1:9" ht="15.75" thickBot="1" x14ac:dyDescent="0.3">
      <c r="A11" s="83" t="s">
        <v>126</v>
      </c>
      <c r="B11" s="98">
        <f>'INVENTAIRE 06-12-2021'!B11-'Chiffres Ventes FAG 21'!E11-1</f>
        <v>8</v>
      </c>
      <c r="C11" s="83" t="s">
        <v>127</v>
      </c>
      <c r="D11" s="98">
        <f>'INVENTAIRE 06-12-2021'!D11-'Chiffres Ventes FAG 21'!J11</f>
        <v>33</v>
      </c>
      <c r="E11" s="101"/>
      <c r="F11" s="102"/>
    </row>
    <row r="12" spans="1:9" ht="15.75" thickBot="1" x14ac:dyDescent="0.3">
      <c r="A12" s="83" t="s">
        <v>128</v>
      </c>
      <c r="B12" s="98">
        <f>'INVENTAIRE 06-12-2021'!B12-'Chiffres Ventes FAG 21'!E12</f>
        <v>9</v>
      </c>
      <c r="C12" s="83" t="s">
        <v>129</v>
      </c>
      <c r="D12" s="98">
        <f>'INVENTAIRE 06-12-2021'!D12-'Chiffres Ventes FAG 21'!J12</f>
        <v>31</v>
      </c>
      <c r="E12" s="103" t="s">
        <v>94</v>
      </c>
      <c r="F12" s="104"/>
    </row>
    <row r="13" spans="1:9" x14ac:dyDescent="0.25">
      <c r="A13" s="83" t="s">
        <v>127</v>
      </c>
      <c r="B13" s="98">
        <f>'INVENTAIRE 06-12-2021'!B13-'Chiffres Ventes FAG 21'!E13</f>
        <v>9</v>
      </c>
      <c r="C13" s="83" t="s">
        <v>130</v>
      </c>
      <c r="D13" s="98">
        <f>'INVENTAIRE 06-12-2021'!D13-'Chiffres Ventes FAG 21'!J13</f>
        <v>35</v>
      </c>
      <c r="E13" s="105" t="s">
        <v>131</v>
      </c>
      <c r="F13" s="106"/>
    </row>
    <row r="14" spans="1:9" x14ac:dyDescent="0.25">
      <c r="A14" s="83" t="s">
        <v>132</v>
      </c>
      <c r="B14" s="98">
        <f>'INVENTAIRE 06-12-2021'!B14-'Chiffres Ventes FAG 21'!E14</f>
        <v>9</v>
      </c>
      <c r="C14" s="83" t="s">
        <v>133</v>
      </c>
      <c r="D14" s="98">
        <f>'INVENTAIRE 06-12-2021'!D14-'Chiffres Ventes FAG 21'!J14</f>
        <v>25</v>
      </c>
      <c r="E14" s="83" t="s">
        <v>134</v>
      </c>
      <c r="F14" s="100" t="s">
        <v>135</v>
      </c>
    </row>
    <row r="15" spans="1:9" x14ac:dyDescent="0.25">
      <c r="A15" s="83" t="s">
        <v>130</v>
      </c>
      <c r="B15" s="98">
        <f>'INVENTAIRE 06-12-2021'!B15-'Chiffres Ventes FAG 21'!E15</f>
        <v>9</v>
      </c>
      <c r="C15" s="83" t="s">
        <v>136</v>
      </c>
      <c r="D15" s="98">
        <f>'INVENTAIRE 06-12-2021'!D15-'Chiffres Ventes FAG 21'!J15</f>
        <v>34</v>
      </c>
      <c r="E15" s="83" t="s">
        <v>137</v>
      </c>
      <c r="F15" s="100" t="s">
        <v>138</v>
      </c>
    </row>
    <row r="16" spans="1:9" x14ac:dyDescent="0.25">
      <c r="A16" s="83" t="s">
        <v>133</v>
      </c>
      <c r="B16" s="98">
        <f>'INVENTAIRE 06-12-2021'!B16-'Chiffres Ventes FAG 21'!E16</f>
        <v>9</v>
      </c>
      <c r="C16" s="83" t="s">
        <v>139</v>
      </c>
      <c r="D16" s="98">
        <f>'INVENTAIRE 06-12-2021'!D16-'Chiffres Ventes FAG 21'!J16</f>
        <v>34</v>
      </c>
      <c r="E16" s="83" t="s">
        <v>140</v>
      </c>
      <c r="F16" s="100" t="s">
        <v>141</v>
      </c>
    </row>
    <row r="17" spans="1:6" x14ac:dyDescent="0.25">
      <c r="A17" s="83" t="s">
        <v>136</v>
      </c>
      <c r="B17" s="98">
        <f>'INVENTAIRE 06-12-2021'!B17-'Chiffres Ventes FAG 21'!E17</f>
        <v>9</v>
      </c>
      <c r="C17" s="83" t="s">
        <v>142</v>
      </c>
      <c r="D17" s="98">
        <f>'INVENTAIRE 06-12-2021'!D17-'Chiffres Ventes FAG 21'!J17</f>
        <v>32</v>
      </c>
      <c r="E17" s="83" t="s">
        <v>142</v>
      </c>
      <c r="F17" s="100" t="s">
        <v>143</v>
      </c>
    </row>
    <row r="18" spans="1:6" x14ac:dyDescent="0.25">
      <c r="A18" s="83" t="s">
        <v>144</v>
      </c>
      <c r="B18" s="98">
        <f>'INVENTAIRE 06-12-2021'!B18-'Chiffres Ventes FAG 21'!E18</f>
        <v>9</v>
      </c>
      <c r="C18" s="83" t="s">
        <v>145</v>
      </c>
      <c r="D18" s="98">
        <f>'INVENTAIRE 06-12-2021'!D18-'Chiffres Ventes FAG 21'!J18</f>
        <v>33</v>
      </c>
      <c r="E18" s="107" t="s">
        <v>146</v>
      </c>
      <c r="F18" s="108"/>
    </row>
    <row r="19" spans="1:6" x14ac:dyDescent="0.25">
      <c r="A19" s="83" t="s">
        <v>147</v>
      </c>
      <c r="B19" s="98">
        <f>'INVENTAIRE 06-12-2021'!B19-'Chiffres Ventes FAG 21'!E19</f>
        <v>4</v>
      </c>
      <c r="C19" s="83" t="s">
        <v>148</v>
      </c>
      <c r="D19" s="98">
        <f>'INVENTAIRE 06-12-2021'!D19-'Chiffres Ventes FAG 21'!J19</f>
        <v>34</v>
      </c>
      <c r="E19" s="83" t="s">
        <v>149</v>
      </c>
      <c r="F19" s="100" t="s">
        <v>135</v>
      </c>
    </row>
    <row r="20" spans="1:6" x14ac:dyDescent="0.25">
      <c r="A20" s="83" t="s">
        <v>150</v>
      </c>
      <c r="B20" s="98">
        <f>'INVENTAIRE 06-12-2021'!B20-'Chiffres Ventes FAG 21'!E20</f>
        <v>8</v>
      </c>
      <c r="C20" s="83" t="s">
        <v>151</v>
      </c>
      <c r="D20" s="98">
        <f>'INVENTAIRE 06-12-2021'!D20-'Chiffres Ventes FAG 21'!J20</f>
        <v>38</v>
      </c>
      <c r="E20" s="83" t="s">
        <v>152</v>
      </c>
      <c r="F20" s="100" t="s">
        <v>138</v>
      </c>
    </row>
    <row r="21" spans="1:6" x14ac:dyDescent="0.25">
      <c r="A21" s="83" t="s">
        <v>153</v>
      </c>
      <c r="B21" s="98">
        <f>'INVENTAIRE 06-12-2021'!B21-'Chiffres Ventes FAG 21'!E21</f>
        <v>9</v>
      </c>
      <c r="C21" s="83" t="s">
        <v>154</v>
      </c>
      <c r="D21" s="98">
        <f>'INVENTAIRE 06-12-2021'!D21-'Chiffres Ventes FAG 21'!J21</f>
        <v>24</v>
      </c>
      <c r="E21" s="83" t="s">
        <v>155</v>
      </c>
      <c r="F21" s="100" t="s">
        <v>141</v>
      </c>
    </row>
    <row r="22" spans="1:6" x14ac:dyDescent="0.25">
      <c r="A22" s="83" t="s">
        <v>156</v>
      </c>
      <c r="B22" s="98">
        <f>'INVENTAIRE 06-12-2021'!B22-'Chiffres Ventes FAG 21'!E22</f>
        <v>5</v>
      </c>
      <c r="C22" s="83" t="s">
        <v>157</v>
      </c>
      <c r="D22" s="98">
        <f>'INVENTAIRE 06-12-2021'!D22-'Chiffres Ventes FAG 21'!J22</f>
        <v>37</v>
      </c>
      <c r="E22" s="83" t="s">
        <v>158</v>
      </c>
      <c r="F22" s="100" t="s">
        <v>143</v>
      </c>
    </row>
    <row r="23" spans="1:6" x14ac:dyDescent="0.25">
      <c r="A23" s="83" t="s">
        <v>159</v>
      </c>
      <c r="B23" s="98">
        <f>'INVENTAIRE 06-12-2021'!B23-'Chiffres Ventes FAG 21'!E23</f>
        <v>4</v>
      </c>
      <c r="C23" s="83" t="s">
        <v>160</v>
      </c>
      <c r="D23" s="98">
        <f>'INVENTAIRE 06-12-2021'!D23-'Chiffres Ventes FAG 21'!J23</f>
        <v>38</v>
      </c>
      <c r="E23" s="101"/>
      <c r="F23" s="102"/>
    </row>
    <row r="24" spans="1:6" x14ac:dyDescent="0.25">
      <c r="A24" s="83" t="s">
        <v>161</v>
      </c>
      <c r="B24" s="98">
        <f>'INVENTAIRE 06-12-2021'!B24-'Chiffres Ventes FAG 21'!E24</f>
        <v>9</v>
      </c>
      <c r="C24" s="83" t="s">
        <v>162</v>
      </c>
      <c r="D24" s="98">
        <f>'INVENTAIRE 06-12-2021'!D24-'Chiffres Ventes FAG 21'!J24</f>
        <v>34</v>
      </c>
      <c r="E24" s="101"/>
      <c r="F24" s="102"/>
    </row>
    <row r="25" spans="1:6" ht="15.75" thickBot="1" x14ac:dyDescent="0.3">
      <c r="A25" s="83" t="s">
        <v>163</v>
      </c>
      <c r="B25" s="98">
        <f>'INVENTAIRE 06-12-2021'!B25-'Chiffres Ventes FAG 21'!E25</f>
        <v>5</v>
      </c>
      <c r="C25" s="83" t="s">
        <v>164</v>
      </c>
      <c r="D25" s="98">
        <f>'INVENTAIRE 06-12-2021'!D25-'Chiffres Ventes FAG 21'!J25</f>
        <v>25</v>
      </c>
      <c r="E25" s="101"/>
      <c r="F25" s="102"/>
    </row>
    <row r="26" spans="1:6" ht="15.75" thickBot="1" x14ac:dyDescent="0.3">
      <c r="A26" s="83" t="s">
        <v>165</v>
      </c>
      <c r="B26" s="98">
        <f>'INVENTAIRE 06-12-2021'!B26-'Chiffres Ventes FAG 21'!E26</f>
        <v>4</v>
      </c>
      <c r="C26" s="83" t="s">
        <v>166</v>
      </c>
      <c r="D26" s="98">
        <f>'INVENTAIRE 06-12-2021'!D26-'Chiffres Ventes FAG 21'!J26</f>
        <v>38</v>
      </c>
      <c r="E26" s="103" t="s">
        <v>95</v>
      </c>
      <c r="F26" s="104"/>
    </row>
    <row r="27" spans="1:6" x14ac:dyDescent="0.25">
      <c r="A27" s="83" t="s">
        <v>167</v>
      </c>
      <c r="B27" s="98">
        <f>'INVENTAIRE 06-12-2021'!B27-'Chiffres Ventes FAG 21'!E27</f>
        <v>4</v>
      </c>
      <c r="C27" s="83" t="s">
        <v>168</v>
      </c>
      <c r="D27" s="98">
        <f>'INVENTAIRE 06-12-2021'!D27-'Chiffres Ventes FAG 21'!J27</f>
        <v>33</v>
      </c>
      <c r="E27" s="83" t="s">
        <v>137</v>
      </c>
      <c r="F27" s="100">
        <v>1</v>
      </c>
    </row>
    <row r="28" spans="1:6" x14ac:dyDescent="0.25">
      <c r="A28" s="83" t="s">
        <v>169</v>
      </c>
      <c r="B28" s="98">
        <f>'INVENTAIRE 06-12-2021'!B28-'Chiffres Ventes FAG 21'!E28</f>
        <v>4</v>
      </c>
      <c r="C28" s="83" t="s">
        <v>170</v>
      </c>
      <c r="D28" s="98">
        <f>'INVENTAIRE 06-12-2021'!D28-'Chiffres Ventes FAG 21'!J28</f>
        <v>33</v>
      </c>
      <c r="E28" s="83" t="s">
        <v>155</v>
      </c>
      <c r="F28" s="100">
        <v>1</v>
      </c>
    </row>
    <row r="29" spans="1:6" x14ac:dyDescent="0.25">
      <c r="A29" s="83" t="s">
        <v>151</v>
      </c>
      <c r="B29" s="98">
        <f>'INVENTAIRE 06-12-2021'!B29-'Chiffres Ventes FAG 21'!E29</f>
        <v>9</v>
      </c>
      <c r="C29" s="83" t="s">
        <v>171</v>
      </c>
      <c r="D29" s="98">
        <f>'INVENTAIRE 06-12-2021'!D29-'Chiffres Ventes FAG 21'!J29</f>
        <v>29</v>
      </c>
      <c r="E29" s="83" t="s">
        <v>172</v>
      </c>
      <c r="F29" s="100">
        <v>1</v>
      </c>
    </row>
    <row r="30" spans="1:6" x14ac:dyDescent="0.25">
      <c r="A30" s="83" t="s">
        <v>173</v>
      </c>
      <c r="B30" s="98">
        <f>'INVENTAIRE 06-12-2021'!B30-'Chiffres Ventes FAG 21'!E30</f>
        <v>8</v>
      </c>
      <c r="C30" s="83" t="s">
        <v>174</v>
      </c>
      <c r="D30" s="98">
        <f>'INVENTAIRE 06-12-2021'!D30-'Chiffres Ventes FAG 21'!J30-1</f>
        <v>34</v>
      </c>
      <c r="E30" s="83" t="s">
        <v>116</v>
      </c>
      <c r="F30" s="100">
        <v>1</v>
      </c>
    </row>
    <row r="31" spans="1:6" x14ac:dyDescent="0.25">
      <c r="A31" s="83" t="s">
        <v>175</v>
      </c>
      <c r="B31" s="98">
        <f>'INVENTAIRE 06-12-2021'!B31-'Chiffres Ventes FAG 21'!E31</f>
        <v>4</v>
      </c>
      <c r="C31" s="83" t="s">
        <v>176</v>
      </c>
      <c r="D31" s="98">
        <f>'INVENTAIRE 06-12-2021'!D31-'Chiffres Ventes FAG 21'!J31</f>
        <v>14</v>
      </c>
      <c r="E31" s="83" t="s">
        <v>152</v>
      </c>
      <c r="F31" s="100">
        <v>1</v>
      </c>
    </row>
    <row r="32" spans="1:6" x14ac:dyDescent="0.25">
      <c r="A32" s="83" t="s">
        <v>177</v>
      </c>
      <c r="B32" s="98">
        <f>'INVENTAIRE 06-12-2021'!B32-'Chiffres Ventes FAG 21'!E32</f>
        <v>6</v>
      </c>
      <c r="C32" s="83" t="s">
        <v>140</v>
      </c>
      <c r="D32" s="98">
        <f>'INVENTAIRE 06-12-2021'!D32-'Chiffres Ventes FAG 21'!J32</f>
        <v>28</v>
      </c>
      <c r="E32" s="83" t="s">
        <v>149</v>
      </c>
      <c r="F32" s="100">
        <v>1</v>
      </c>
    </row>
    <row r="33" spans="1:6" x14ac:dyDescent="0.25">
      <c r="A33" s="83" t="s">
        <v>178</v>
      </c>
      <c r="B33" s="98">
        <f>'INVENTAIRE 06-12-2021'!B33-'Chiffres Ventes FAG 21'!E33</f>
        <v>9</v>
      </c>
      <c r="C33" s="83" t="s">
        <v>179</v>
      </c>
      <c r="D33" s="98">
        <f>'INVENTAIRE 06-12-2021'!D33-'Chiffres Ventes FAG 21'!J33</f>
        <v>11</v>
      </c>
      <c r="E33" s="83" t="s">
        <v>142</v>
      </c>
      <c r="F33" s="100">
        <v>1</v>
      </c>
    </row>
    <row r="34" spans="1:6" x14ac:dyDescent="0.25">
      <c r="A34" s="83" t="s">
        <v>180</v>
      </c>
      <c r="B34" s="98">
        <f>'INVENTAIRE 06-12-2021'!B34-'Chiffres Ventes FAG 21'!E34</f>
        <v>3</v>
      </c>
      <c r="C34" s="83" t="s">
        <v>155</v>
      </c>
      <c r="D34" s="98">
        <f>'INVENTAIRE 06-12-2021'!D34-'Chiffres Ventes FAG 21'!J34</f>
        <v>18</v>
      </c>
      <c r="E34" s="83" t="s">
        <v>139</v>
      </c>
      <c r="F34" s="100">
        <v>1</v>
      </c>
    </row>
    <row r="35" spans="1:6" x14ac:dyDescent="0.25">
      <c r="A35" s="83" t="s">
        <v>181</v>
      </c>
      <c r="B35" s="98">
        <f>'INVENTAIRE 06-12-2021'!B35-'Chiffres Ventes FAG 21'!E35</f>
        <v>4</v>
      </c>
      <c r="C35" s="83" t="s">
        <v>182</v>
      </c>
      <c r="D35" s="98">
        <f>'INVENTAIRE 06-12-2021'!D35-'Chiffres Ventes FAG 21'!J35</f>
        <v>24</v>
      </c>
      <c r="E35" s="83" t="s">
        <v>183</v>
      </c>
      <c r="F35" s="100">
        <v>1</v>
      </c>
    </row>
    <row r="36" spans="1:6" x14ac:dyDescent="0.25">
      <c r="A36" s="83" t="s">
        <v>184</v>
      </c>
      <c r="B36" s="98">
        <f>'INVENTAIRE 06-12-2021'!B36-'Chiffres Ventes FAG 21'!E36</f>
        <v>13</v>
      </c>
      <c r="C36" s="83" t="s">
        <v>185</v>
      </c>
      <c r="D36" s="98">
        <f>'INVENTAIRE 06-12-2021'!D36-'Chiffres Ventes FAG 21'!J36</f>
        <v>19</v>
      </c>
      <c r="E36" s="83"/>
      <c r="F36" s="100"/>
    </row>
    <row r="37" spans="1:6" x14ac:dyDescent="0.25">
      <c r="A37" s="83" t="s">
        <v>186</v>
      </c>
      <c r="B37" s="98">
        <f>'INVENTAIRE 06-12-2021'!B37-'Chiffres Ventes FAG 21'!E37</f>
        <v>9</v>
      </c>
      <c r="C37" s="83" t="s">
        <v>187</v>
      </c>
      <c r="D37" s="98">
        <f>'INVENTAIRE 06-12-2021'!D37-'Chiffres Ventes FAG 21'!J37</f>
        <v>38</v>
      </c>
      <c r="E37" s="83"/>
      <c r="F37" s="100"/>
    </row>
    <row r="38" spans="1:6" x14ac:dyDescent="0.25">
      <c r="A38" s="83" t="s">
        <v>188</v>
      </c>
      <c r="B38" s="98">
        <f>'INVENTAIRE 06-12-2021'!B38-'Chiffres Ventes FAG 21'!E38</f>
        <v>3</v>
      </c>
      <c r="C38" s="83" t="s">
        <v>189</v>
      </c>
      <c r="D38" s="98">
        <f>'INVENTAIRE 06-12-2021'!D38-'Chiffres Ventes FAG 21'!J38</f>
        <v>25</v>
      </c>
      <c r="E38" s="83"/>
      <c r="F38" s="100"/>
    </row>
    <row r="39" spans="1:6" x14ac:dyDescent="0.25">
      <c r="A39" s="83" t="s">
        <v>190</v>
      </c>
      <c r="B39" s="98">
        <f>'INVENTAIRE 06-12-2021'!B39-'Chiffres Ventes FAG 21'!E39</f>
        <v>9</v>
      </c>
      <c r="C39" s="83" t="s">
        <v>191</v>
      </c>
      <c r="D39" s="98">
        <f>'INVENTAIRE 06-12-2021'!D39-'Chiffres Ventes FAG 21'!J39</f>
        <v>35</v>
      </c>
      <c r="E39" s="83"/>
      <c r="F39" s="100"/>
    </row>
    <row r="40" spans="1:6" x14ac:dyDescent="0.25">
      <c r="A40" s="83" t="s">
        <v>192</v>
      </c>
      <c r="B40" s="98">
        <f>'INVENTAIRE 06-12-2021'!B40-'Chiffres Ventes FAG 21'!E40</f>
        <v>7</v>
      </c>
      <c r="C40" s="83" t="s">
        <v>193</v>
      </c>
      <c r="D40" s="98">
        <f>'INVENTAIRE 06-12-2021'!D40-'Chiffres Ventes FAG 21'!J40</f>
        <v>24</v>
      </c>
      <c r="E40" s="83"/>
      <c r="F40" s="100"/>
    </row>
    <row r="41" spans="1:6" x14ac:dyDescent="0.25">
      <c r="A41" s="83" t="s">
        <v>194</v>
      </c>
      <c r="B41" s="98">
        <f>'INVENTAIRE 06-12-2021'!B41-'Chiffres Ventes FAG 21'!E41</f>
        <v>10</v>
      </c>
      <c r="C41" s="83" t="s">
        <v>195</v>
      </c>
      <c r="D41" s="98">
        <f>'INVENTAIRE 06-12-2021'!D41-'Chiffres Ventes FAG 21'!J41</f>
        <v>12</v>
      </c>
      <c r="E41" s="83"/>
      <c r="F41" s="100"/>
    </row>
    <row r="42" spans="1:6" x14ac:dyDescent="0.25">
      <c r="A42" s="83" t="s">
        <v>196</v>
      </c>
      <c r="B42" s="98">
        <f>'INVENTAIRE 06-12-2021'!B42-'Chiffres Ventes FAG 21'!E42</f>
        <v>9</v>
      </c>
      <c r="C42" s="83" t="s">
        <v>197</v>
      </c>
      <c r="D42" s="98">
        <f>'INVENTAIRE 06-12-2021'!D42-'Chiffres Ventes FAG 21'!J42</f>
        <v>32</v>
      </c>
      <c r="E42" s="83"/>
      <c r="F42" s="100"/>
    </row>
    <row r="43" spans="1:6" x14ac:dyDescent="0.25">
      <c r="A43" s="83" t="s">
        <v>198</v>
      </c>
      <c r="B43" s="98">
        <f>'INVENTAIRE 06-12-2021'!B43-'Chiffres Ventes FAG 21'!E43</f>
        <v>14</v>
      </c>
      <c r="C43" s="83" t="s">
        <v>158</v>
      </c>
      <c r="D43" s="98">
        <f>'INVENTAIRE 06-12-2021'!D43-'Chiffres Ventes FAG 21'!J43</f>
        <v>17</v>
      </c>
      <c r="E43" s="83"/>
      <c r="F43" s="100"/>
    </row>
    <row r="44" spans="1:6" x14ac:dyDescent="0.25">
      <c r="A44" s="83" t="s">
        <v>199</v>
      </c>
      <c r="B44" s="98">
        <f>'INVENTAIRE 06-12-2021'!B44-'Chiffres Ventes FAG 21'!E44</f>
        <v>4</v>
      </c>
      <c r="C44" s="83" t="s">
        <v>137</v>
      </c>
      <c r="D44" s="98">
        <f>'INVENTAIRE 06-12-2021'!D44-'Chiffres Ventes FAG 21'!J44</f>
        <v>33</v>
      </c>
      <c r="E44" s="83"/>
      <c r="F44" s="100"/>
    </row>
    <row r="45" spans="1:6" x14ac:dyDescent="0.25">
      <c r="A45" s="83" t="s">
        <v>200</v>
      </c>
      <c r="B45" s="98">
        <f>'INVENTAIRE 06-12-2021'!B45-'Chiffres Ventes FAG 21'!E45</f>
        <v>5</v>
      </c>
      <c r="C45" s="83" t="s">
        <v>172</v>
      </c>
      <c r="D45" s="98">
        <f>'INVENTAIRE 06-12-2021'!D45-'Chiffres Ventes FAG 21'!J45</f>
        <v>32</v>
      </c>
      <c r="E45" s="83"/>
      <c r="F45" s="100"/>
    </row>
    <row r="46" spans="1:6" x14ac:dyDescent="0.25">
      <c r="A46" s="83" t="s">
        <v>201</v>
      </c>
      <c r="B46" s="98">
        <f>'INVENTAIRE 06-12-2021'!B46-'Chiffres Ventes FAG 21'!E46</f>
        <v>3</v>
      </c>
      <c r="C46" s="83" t="s">
        <v>202</v>
      </c>
      <c r="D46" s="98">
        <f>'INVENTAIRE 06-12-2021'!D46-'Chiffres Ventes FAG 21'!J46</f>
        <v>32</v>
      </c>
      <c r="E46" s="83"/>
      <c r="F46" s="100"/>
    </row>
    <row r="47" spans="1:6" x14ac:dyDescent="0.25">
      <c r="A47" s="83" t="s">
        <v>203</v>
      </c>
      <c r="B47" s="98">
        <f>'INVENTAIRE 06-12-2021'!B47-'Chiffres Ventes FAG 21'!E47</f>
        <v>5</v>
      </c>
      <c r="C47" s="83" t="s">
        <v>134</v>
      </c>
      <c r="D47" s="98">
        <f>'INVENTAIRE 06-12-2021'!D47-'Chiffres Ventes FAG 21'!J47</f>
        <v>32</v>
      </c>
      <c r="E47" s="83"/>
      <c r="F47" s="100"/>
    </row>
    <row r="48" spans="1:6" x14ac:dyDescent="0.25">
      <c r="A48" s="83" t="s">
        <v>170</v>
      </c>
      <c r="B48" s="98">
        <f>'INVENTAIRE 06-12-2021'!B48-'Chiffres Ventes FAG 21'!E48</f>
        <v>9</v>
      </c>
      <c r="C48" s="83"/>
      <c r="D48" s="98"/>
      <c r="E48" s="83"/>
      <c r="F48" s="100"/>
    </row>
    <row r="49" spans="1:6" x14ac:dyDescent="0.25">
      <c r="A49" s="83" t="s">
        <v>171</v>
      </c>
      <c r="B49" s="98">
        <f>'INVENTAIRE 06-12-2021'!B49-'Chiffres Ventes FAG 21'!E49</f>
        <v>11</v>
      </c>
      <c r="C49" s="83"/>
      <c r="D49" s="98"/>
      <c r="E49" s="83"/>
      <c r="F49" s="100"/>
    </row>
    <row r="50" spans="1:6" x14ac:dyDescent="0.25">
      <c r="A50" s="83" t="s">
        <v>176</v>
      </c>
      <c r="B50" s="98">
        <f>'INVENTAIRE 06-12-2021'!B50-'Chiffres Ventes FAG 21'!E50</f>
        <v>9</v>
      </c>
      <c r="C50" s="83"/>
      <c r="D50" s="98"/>
      <c r="E50" s="83"/>
      <c r="F50" s="100"/>
    </row>
    <row r="51" spans="1:6" x14ac:dyDescent="0.25">
      <c r="A51" s="83" t="s">
        <v>204</v>
      </c>
      <c r="B51" s="98">
        <f>'INVENTAIRE 06-12-2021'!B51-'Chiffres Ventes FAG 21'!E51</f>
        <v>3</v>
      </c>
      <c r="C51" s="83"/>
      <c r="D51" s="98"/>
      <c r="E51" s="83"/>
      <c r="F51" s="100"/>
    </row>
    <row r="52" spans="1:6" x14ac:dyDescent="0.25">
      <c r="A52" s="83" t="s">
        <v>205</v>
      </c>
      <c r="B52" s="98">
        <f>'INVENTAIRE 06-12-2021'!B52-'Chiffres Ventes FAG 21'!E52</f>
        <v>9</v>
      </c>
      <c r="C52" s="83"/>
      <c r="D52" s="98"/>
      <c r="E52" s="83"/>
      <c r="F52" s="100"/>
    </row>
    <row r="53" spans="1:6" x14ac:dyDescent="0.25">
      <c r="A53" s="83" t="s">
        <v>206</v>
      </c>
      <c r="B53" s="98">
        <f>'INVENTAIRE 06-12-2021'!B53-'Chiffres Ventes FAG 21'!E53</f>
        <v>9</v>
      </c>
      <c r="C53" s="83"/>
      <c r="D53" s="98"/>
      <c r="E53" s="83"/>
      <c r="F53" s="100"/>
    </row>
    <row r="54" spans="1:6" x14ac:dyDescent="0.25">
      <c r="A54" s="83" t="s">
        <v>207</v>
      </c>
      <c r="B54" s="98">
        <f>'INVENTAIRE 06-12-2021'!B54-'Chiffres Ventes FAG 21'!E54</f>
        <v>9</v>
      </c>
      <c r="C54" s="83"/>
      <c r="D54" s="98"/>
      <c r="E54" s="83"/>
      <c r="F54" s="100"/>
    </row>
    <row r="55" spans="1:6" x14ac:dyDescent="0.25">
      <c r="A55" s="83" t="s">
        <v>208</v>
      </c>
      <c r="B55" s="98">
        <f>'INVENTAIRE 06-12-2021'!B55-'Chiffres Ventes FAG 21'!E55</f>
        <v>4</v>
      </c>
      <c r="C55" s="83"/>
      <c r="D55" s="98"/>
      <c r="E55" s="83"/>
      <c r="F55" s="100"/>
    </row>
    <row r="56" spans="1:6" x14ac:dyDescent="0.25">
      <c r="A56" s="83" t="s">
        <v>209</v>
      </c>
      <c r="B56" s="98">
        <f>'INVENTAIRE 06-12-2021'!B56-'Chiffres Ventes FAG 21'!E56</f>
        <v>7</v>
      </c>
      <c r="C56" s="83"/>
      <c r="D56" s="98"/>
      <c r="E56" s="83"/>
      <c r="F56" s="100"/>
    </row>
    <row r="57" spans="1:6" x14ac:dyDescent="0.25">
      <c r="A57" s="83" t="s">
        <v>210</v>
      </c>
      <c r="B57" s="98">
        <f>'INVENTAIRE 06-12-2021'!B57-'Chiffres Ventes FAG 21'!E57</f>
        <v>4</v>
      </c>
      <c r="C57" s="83"/>
      <c r="D57" s="98"/>
      <c r="E57" s="83"/>
      <c r="F57" s="100"/>
    </row>
    <row r="58" spans="1:6" x14ac:dyDescent="0.25">
      <c r="A58" s="83" t="s">
        <v>140</v>
      </c>
      <c r="B58" s="98">
        <f>'INVENTAIRE 06-12-2021'!B58-'Chiffres Ventes FAG 21'!E58</f>
        <v>4</v>
      </c>
      <c r="C58" s="83"/>
      <c r="D58" s="98"/>
      <c r="E58" s="83"/>
      <c r="F58" s="100"/>
    </row>
    <row r="59" spans="1:6" x14ac:dyDescent="0.25">
      <c r="A59" s="83" t="s">
        <v>179</v>
      </c>
      <c r="B59" s="98">
        <f>'INVENTAIRE 06-12-2021'!B59-'Chiffres Ventes FAG 21'!E59</f>
        <v>6</v>
      </c>
      <c r="C59" s="83"/>
      <c r="D59" s="98"/>
      <c r="E59" s="83"/>
      <c r="F59" s="100"/>
    </row>
    <row r="60" spans="1:6" x14ac:dyDescent="0.25">
      <c r="A60" s="83" t="s">
        <v>211</v>
      </c>
      <c r="B60" s="98">
        <f>'INVENTAIRE 06-12-2021'!B60-'Chiffres Ventes FAG 21'!E60</f>
        <v>8</v>
      </c>
      <c r="C60" s="83"/>
      <c r="D60" s="98"/>
      <c r="E60" s="83"/>
      <c r="F60" s="100"/>
    </row>
    <row r="61" spans="1:6" x14ac:dyDescent="0.25">
      <c r="A61" s="83" t="s">
        <v>212</v>
      </c>
      <c r="B61" s="98">
        <f>'INVENTAIRE 06-12-2021'!B61-'Chiffres Ventes FAG 21'!E61</f>
        <v>6</v>
      </c>
      <c r="C61" s="83"/>
      <c r="D61" s="98"/>
      <c r="E61" s="83"/>
      <c r="F61" s="100"/>
    </row>
    <row r="62" spans="1:6" x14ac:dyDescent="0.25">
      <c r="A62" s="83" t="s">
        <v>213</v>
      </c>
      <c r="B62" s="98">
        <f>'INVENTAIRE 06-12-2021'!B62-'Chiffres Ventes FAG 21'!E62</f>
        <v>5</v>
      </c>
      <c r="C62" s="83"/>
      <c r="D62" s="98"/>
      <c r="E62" s="83"/>
      <c r="F62" s="100"/>
    </row>
    <row r="63" spans="1:6" x14ac:dyDescent="0.25">
      <c r="A63" s="83" t="s">
        <v>214</v>
      </c>
      <c r="B63" s="98">
        <f>'INVENTAIRE 06-12-2021'!B63-'Chiffres Ventes FAG 21'!E63</f>
        <v>5</v>
      </c>
      <c r="C63" s="83"/>
      <c r="D63" s="98"/>
      <c r="E63" s="83"/>
      <c r="F63" s="100"/>
    </row>
    <row r="64" spans="1:6" x14ac:dyDescent="0.25">
      <c r="A64" s="83" t="s">
        <v>215</v>
      </c>
      <c r="B64" s="98">
        <f>'INVENTAIRE 06-12-2021'!B64-'Chiffres Ventes FAG 21'!E64</f>
        <v>4</v>
      </c>
      <c r="C64" s="83"/>
      <c r="D64" s="98"/>
      <c r="E64" s="83"/>
      <c r="F64" s="100"/>
    </row>
    <row r="65" spans="1:6" x14ac:dyDescent="0.25">
      <c r="A65" s="83" t="s">
        <v>155</v>
      </c>
      <c r="B65" s="98">
        <f>'INVENTAIRE 06-12-2021'!B65-'Chiffres Ventes FAG 21'!E65</f>
        <v>8</v>
      </c>
      <c r="C65" s="83"/>
      <c r="D65" s="98"/>
      <c r="E65" s="83"/>
      <c r="F65" s="100"/>
    </row>
    <row r="66" spans="1:6" x14ac:dyDescent="0.25">
      <c r="A66" s="83" t="s">
        <v>216</v>
      </c>
      <c r="B66" s="98">
        <f>'INVENTAIRE 06-12-2021'!B66-'Chiffres Ventes FAG 21'!E66</f>
        <v>14</v>
      </c>
      <c r="C66" s="83"/>
      <c r="D66" s="98"/>
      <c r="E66" s="83"/>
      <c r="F66" s="100"/>
    </row>
    <row r="67" spans="1:6" x14ac:dyDescent="0.25">
      <c r="A67" s="83" t="s">
        <v>185</v>
      </c>
      <c r="B67" s="98">
        <f>'INVENTAIRE 06-12-2021'!B67-'Chiffres Ventes FAG 21'!E67</f>
        <v>14</v>
      </c>
      <c r="C67" s="83"/>
      <c r="D67" s="98"/>
      <c r="E67" s="83"/>
      <c r="F67" s="100"/>
    </row>
    <row r="68" spans="1:6" x14ac:dyDescent="0.25">
      <c r="A68" s="83" t="s">
        <v>187</v>
      </c>
      <c r="B68" s="98">
        <f>'INVENTAIRE 06-12-2021'!B68-'Chiffres Ventes FAG 21'!E68</f>
        <v>9</v>
      </c>
      <c r="C68" s="83"/>
      <c r="D68" s="98"/>
      <c r="E68" s="83"/>
      <c r="F68" s="100"/>
    </row>
    <row r="69" spans="1:6" x14ac:dyDescent="0.25">
      <c r="A69" s="83" t="s">
        <v>189</v>
      </c>
      <c r="B69" s="98">
        <f>'INVENTAIRE 06-12-2021'!B69-'Chiffres Ventes FAG 21'!E69</f>
        <v>9</v>
      </c>
      <c r="C69" s="83"/>
      <c r="D69" s="98"/>
      <c r="E69" s="83"/>
      <c r="F69" s="100"/>
    </row>
    <row r="70" spans="1:6" x14ac:dyDescent="0.25">
      <c r="A70" s="83" t="s">
        <v>217</v>
      </c>
      <c r="B70" s="98">
        <f>'INVENTAIRE 06-12-2021'!B70-'Chiffres Ventes FAG 21'!E70</f>
        <v>9</v>
      </c>
      <c r="C70" s="83"/>
      <c r="D70" s="98"/>
      <c r="E70" s="83"/>
      <c r="F70" s="100"/>
    </row>
    <row r="71" spans="1:6" x14ac:dyDescent="0.25">
      <c r="A71" s="83" t="s">
        <v>218</v>
      </c>
      <c r="B71" s="98">
        <f>'INVENTAIRE 06-12-2021'!B71-'Chiffres Ventes FAG 21'!E71</f>
        <v>9</v>
      </c>
      <c r="C71" s="83"/>
      <c r="D71" s="98"/>
      <c r="E71" s="83"/>
      <c r="F71" s="100"/>
    </row>
    <row r="72" spans="1:6" x14ac:dyDescent="0.25">
      <c r="A72" s="83" t="s">
        <v>195</v>
      </c>
      <c r="B72" s="98">
        <f>'INVENTAIRE 06-12-2021'!B72-'Chiffres Ventes FAG 21'!E72</f>
        <v>9</v>
      </c>
      <c r="C72" s="83"/>
      <c r="D72" s="98"/>
      <c r="E72" s="83"/>
      <c r="F72" s="100"/>
    </row>
    <row r="73" spans="1:6" x14ac:dyDescent="0.25">
      <c r="A73" s="83" t="s">
        <v>197</v>
      </c>
      <c r="B73" s="98">
        <f>'INVENTAIRE 06-12-2021'!B73-'Chiffres Ventes FAG 21'!E73</f>
        <v>8</v>
      </c>
      <c r="C73" s="83"/>
      <c r="D73" s="98"/>
      <c r="E73" s="83"/>
      <c r="F73" s="100"/>
    </row>
    <row r="74" spans="1:6" x14ac:dyDescent="0.25">
      <c r="A74" s="83" t="s">
        <v>219</v>
      </c>
      <c r="B74" s="98">
        <f>'INVENTAIRE 06-12-2021'!B74-'Chiffres Ventes FAG 21'!E74</f>
        <v>8</v>
      </c>
      <c r="C74" s="83"/>
      <c r="D74" s="98"/>
      <c r="E74" s="83"/>
      <c r="F74" s="100"/>
    </row>
    <row r="75" spans="1:6" x14ac:dyDescent="0.25">
      <c r="A75" s="83" t="s">
        <v>220</v>
      </c>
      <c r="B75" s="98">
        <f>'INVENTAIRE 06-12-2021'!B75-'Chiffres Ventes FAG 21'!E75</f>
        <v>4</v>
      </c>
      <c r="C75" s="83"/>
      <c r="D75" s="98"/>
      <c r="E75" s="83"/>
      <c r="F75" s="100"/>
    </row>
    <row r="76" spans="1:6" x14ac:dyDescent="0.25">
      <c r="A76" s="83" t="s">
        <v>158</v>
      </c>
      <c r="B76" s="98">
        <f>'INVENTAIRE 06-12-2021'!B76-'Chiffres Ventes FAG 21'!E76</f>
        <v>9</v>
      </c>
      <c r="C76" s="83"/>
      <c r="D76" s="98"/>
      <c r="E76" s="83"/>
      <c r="F76" s="100"/>
    </row>
    <row r="77" spans="1:6" x14ac:dyDescent="0.25">
      <c r="A77" s="83" t="s">
        <v>137</v>
      </c>
      <c r="B77" s="98">
        <f>'INVENTAIRE 06-12-2021'!B77-'Chiffres Ventes FAG 21'!E77</f>
        <v>8</v>
      </c>
      <c r="C77" s="83"/>
      <c r="D77" s="98"/>
      <c r="E77" s="83"/>
      <c r="F77" s="100"/>
    </row>
    <row r="78" spans="1:6" x14ac:dyDescent="0.25">
      <c r="A78" s="83" t="s">
        <v>221</v>
      </c>
      <c r="B78" s="98">
        <f>'INVENTAIRE 06-12-2021'!B78-'Chiffres Ventes FAG 21'!E78</f>
        <v>5</v>
      </c>
      <c r="C78" s="83"/>
      <c r="D78" s="98"/>
      <c r="E78" s="83"/>
      <c r="F78" s="100"/>
    </row>
    <row r="79" spans="1:6" ht="15.75" thickBot="1" x14ac:dyDescent="0.3">
      <c r="A79" s="83" t="s">
        <v>202</v>
      </c>
      <c r="B79" s="98">
        <f>'INVENTAIRE 06-12-2021'!B79-'Chiffres Ventes FAG 21'!E79</f>
        <v>8</v>
      </c>
      <c r="C79" s="83"/>
      <c r="D79" s="98"/>
      <c r="E79" s="87"/>
      <c r="F79" s="109"/>
    </row>
    <row r="80" spans="1:6" ht="15.75" thickBot="1" x14ac:dyDescent="0.3">
      <c r="A80" s="83" t="s">
        <v>222</v>
      </c>
      <c r="B80" s="98">
        <f>'INVENTAIRE 06-12-2021'!B80-'Chiffres Ventes FAG 21'!E80</f>
        <v>7</v>
      </c>
      <c r="C80" s="83"/>
      <c r="D80" s="98"/>
      <c r="E80" s="110"/>
      <c r="F80" s="111">
        <f>SUM(F4:F8)</f>
        <v>544</v>
      </c>
    </row>
    <row r="81" spans="1:4" x14ac:dyDescent="0.25">
      <c r="A81" s="83"/>
      <c r="B81" s="100"/>
      <c r="C81" s="83"/>
      <c r="D81" s="98"/>
    </row>
    <row r="82" spans="1:4" ht="15.75" thickBot="1" x14ac:dyDescent="0.3">
      <c r="A82" s="87"/>
      <c r="B82" s="109"/>
      <c r="C82" s="87"/>
      <c r="D82" s="98"/>
    </row>
    <row r="83" spans="1:4" ht="15.75" thickBot="1" x14ac:dyDescent="0.3">
      <c r="A83" s="112" t="s">
        <v>223</v>
      </c>
      <c r="B83" s="110">
        <f>SUM(B4:B82)</f>
        <v>562</v>
      </c>
      <c r="C83" s="110"/>
      <c r="D83" s="113">
        <f>SUM(D4:D49)</f>
        <v>1302</v>
      </c>
    </row>
    <row r="84" spans="1:4" x14ac:dyDescent="0.25">
      <c r="A84">
        <f>COUNTA(A4:A80)</f>
        <v>77</v>
      </c>
      <c r="C84">
        <f t="shared" ref="C84" si="0">COUNTA(C4:C70)</f>
        <v>44</v>
      </c>
    </row>
  </sheetData>
  <mergeCells count="8">
    <mergeCell ref="E18:F18"/>
    <mergeCell ref="E26:F26"/>
    <mergeCell ref="A1:F1"/>
    <mergeCell ref="A2:B2"/>
    <mergeCell ref="C2:D2"/>
    <mergeCell ref="E2:F2"/>
    <mergeCell ref="E12:F12"/>
    <mergeCell ref="E13:F13"/>
  </mergeCells>
  <conditionalFormatting sqref="B4:B8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{E59D6897-C264-490F-83CD-0CB14B93D12C}</x14:id>
        </ext>
      </extLst>
    </cfRule>
  </conditionalFormatting>
  <conditionalFormatting sqref="D4:D8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{BD6432E0-0C96-438C-B297-1E1DD69DCD61}</x14:id>
        </ext>
      </extLst>
    </cfRule>
  </conditionalFormatting>
  <conditionalFormatting sqref="F4:F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{A7A4C3BD-AEC8-4214-A49C-F4F13F18402C}</x14:id>
        </ext>
      </extLst>
    </cfRule>
  </conditionalFormatting>
  <pageMargins left="0.7" right="0.7" top="0.75" bottom="0.75" header="0.3" footer="0.3"/>
  <pageSetup paperSize="9" scale="59" fitToWidth="0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D6897-C264-490F-83CD-0CB14B93D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B4:B80</xm:sqref>
        </x14:conditionalFormatting>
        <x14:conditionalFormatting xmlns:xm="http://schemas.microsoft.com/office/excel/2006/main">
          <x14:cfRule type="dataBar" id="{BD6432E0-0C96-438C-B297-1E1DD69DC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D4:D82</xm:sqref>
        </x14:conditionalFormatting>
        <x14:conditionalFormatting xmlns:xm="http://schemas.microsoft.com/office/excel/2006/main">
          <x14:cfRule type="dataBar" id="{A7A4C3BD-AEC8-4214-A49C-F4F13F184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62DA-F8B0-4B3C-86D8-8041C9173FC2}">
  <sheetPr>
    <tabColor theme="9" tint="-0.499984740745262"/>
    <pageSetUpPr fitToPage="1"/>
  </sheetPr>
  <dimension ref="A1:C105"/>
  <sheetViews>
    <sheetView zoomScale="85" zoomScaleNormal="85" workbookViewId="0">
      <pane xSplit="1" ySplit="2" topLeftCell="B3" activePane="bottomRight" state="frozenSplit"/>
      <selection activeCell="F4" sqref="F4:F8"/>
      <selection pane="topRight" activeCell="F4" sqref="F4:F8"/>
      <selection pane="bottomLeft" activeCell="F4" sqref="F4:F8"/>
      <selection pane="bottomRight" activeCell="F4" sqref="F4:F8"/>
    </sheetView>
  </sheetViews>
  <sheetFormatPr baseColWidth="10" defaultRowHeight="15" x14ac:dyDescent="0.25"/>
  <cols>
    <col min="1" max="1" width="9.7109375" style="15" bestFit="1" customWidth="1"/>
    <col min="2" max="2" width="93.5703125" customWidth="1"/>
    <col min="3" max="3" width="11.42578125" style="15"/>
    <col min="6" max="6" width="27.42578125" bestFit="1" customWidth="1"/>
  </cols>
  <sheetData>
    <row r="1" spans="1:3" ht="19.5" thickBot="1" x14ac:dyDescent="0.3">
      <c r="A1" s="1" t="s">
        <v>224</v>
      </c>
      <c r="B1" s="2"/>
      <c r="C1" s="3"/>
    </row>
    <row r="2" spans="1:3" s="6" customFormat="1" ht="15.75" thickBot="1" x14ac:dyDescent="0.3">
      <c r="A2" s="4" t="s">
        <v>1</v>
      </c>
      <c r="B2" s="5" t="s">
        <v>2</v>
      </c>
    </row>
    <row r="3" spans="1:3" x14ac:dyDescent="0.25">
      <c r="A3" s="7">
        <v>1</v>
      </c>
      <c r="B3" s="8" t="s">
        <v>225</v>
      </c>
      <c r="C3"/>
    </row>
    <row r="4" spans="1:3" x14ac:dyDescent="0.25">
      <c r="A4" s="9">
        <v>2</v>
      </c>
      <c r="B4" s="10" t="s">
        <v>226</v>
      </c>
      <c r="C4" t="s">
        <v>3</v>
      </c>
    </row>
    <row r="5" spans="1:3" x14ac:dyDescent="0.25">
      <c r="A5" s="9">
        <v>3</v>
      </c>
      <c r="B5" s="10" t="s">
        <v>227</v>
      </c>
      <c r="C5" t="s">
        <v>4</v>
      </c>
    </row>
    <row r="6" spans="1:3" x14ac:dyDescent="0.25">
      <c r="A6" s="9">
        <v>4</v>
      </c>
      <c r="B6" s="10" t="s">
        <v>228</v>
      </c>
      <c r="C6" t="s">
        <v>5</v>
      </c>
    </row>
    <row r="7" spans="1:3" x14ac:dyDescent="0.25">
      <c r="A7" s="9">
        <v>5</v>
      </c>
      <c r="B7" s="10" t="s">
        <v>229</v>
      </c>
      <c r="C7" t="s">
        <v>6</v>
      </c>
    </row>
    <row r="8" spans="1:3" x14ac:dyDescent="0.25">
      <c r="A8" s="9">
        <v>6</v>
      </c>
      <c r="B8" s="10" t="s">
        <v>230</v>
      </c>
      <c r="C8" t="s">
        <v>7</v>
      </c>
    </row>
    <row r="9" spans="1:3" x14ac:dyDescent="0.25">
      <c r="A9" s="9">
        <v>7</v>
      </c>
      <c r="B9" s="10" t="s">
        <v>231</v>
      </c>
      <c r="C9" t="s">
        <v>8</v>
      </c>
    </row>
    <row r="10" spans="1:3" x14ac:dyDescent="0.25">
      <c r="A10" s="9">
        <v>8</v>
      </c>
      <c r="B10" s="10" t="s">
        <v>232</v>
      </c>
      <c r="C10" t="s">
        <v>9</v>
      </c>
    </row>
    <row r="11" spans="1:3" x14ac:dyDescent="0.25">
      <c r="A11" s="9">
        <v>9</v>
      </c>
      <c r="B11" s="10"/>
      <c r="C11"/>
    </row>
    <row r="12" spans="1:3" x14ac:dyDescent="0.25">
      <c r="A12" s="9">
        <v>10</v>
      </c>
      <c r="B12" s="10"/>
      <c r="C12"/>
    </row>
    <row r="13" spans="1:3" x14ac:dyDescent="0.25">
      <c r="A13" s="9">
        <v>11</v>
      </c>
      <c r="B13" s="10"/>
      <c r="C13"/>
    </row>
    <row r="14" spans="1:3" x14ac:dyDescent="0.25">
      <c r="A14" s="9">
        <v>12</v>
      </c>
      <c r="B14" s="10"/>
      <c r="C14"/>
    </row>
    <row r="15" spans="1:3" x14ac:dyDescent="0.25">
      <c r="A15" s="9">
        <v>13</v>
      </c>
      <c r="B15" s="10"/>
      <c r="C15"/>
    </row>
    <row r="16" spans="1:3" x14ac:dyDescent="0.25">
      <c r="A16" s="9">
        <v>14</v>
      </c>
      <c r="B16" s="10"/>
      <c r="C16"/>
    </row>
    <row r="17" spans="1:3" x14ac:dyDescent="0.25">
      <c r="A17" s="9">
        <v>15</v>
      </c>
      <c r="B17" s="10"/>
      <c r="C17"/>
    </row>
    <row r="18" spans="1:3" x14ac:dyDescent="0.25">
      <c r="A18" s="9">
        <v>16</v>
      </c>
      <c r="B18" s="10"/>
      <c r="C18"/>
    </row>
    <row r="19" spans="1:3" x14ac:dyDescent="0.25">
      <c r="A19" s="9">
        <v>17</v>
      </c>
      <c r="B19" s="10"/>
      <c r="C19"/>
    </row>
    <row r="20" spans="1:3" x14ac:dyDescent="0.25">
      <c r="A20" s="9">
        <v>18</v>
      </c>
      <c r="B20" s="10"/>
      <c r="C20"/>
    </row>
    <row r="21" spans="1:3" x14ac:dyDescent="0.25">
      <c r="A21" s="9">
        <v>19</v>
      </c>
      <c r="B21" s="10"/>
      <c r="C21"/>
    </row>
    <row r="22" spans="1:3" x14ac:dyDescent="0.25">
      <c r="A22" s="9">
        <v>20</v>
      </c>
      <c r="B22" s="10"/>
      <c r="C22"/>
    </row>
    <row r="23" spans="1:3" x14ac:dyDescent="0.25">
      <c r="A23" s="9">
        <v>21</v>
      </c>
      <c r="B23" s="8"/>
      <c r="C23"/>
    </row>
    <row r="24" spans="1:3" x14ac:dyDescent="0.25">
      <c r="A24" s="9">
        <v>22</v>
      </c>
      <c r="B24" s="11"/>
      <c r="C24"/>
    </row>
    <row r="25" spans="1:3" x14ac:dyDescent="0.25">
      <c r="A25" s="9">
        <v>23</v>
      </c>
      <c r="B25" s="10"/>
      <c r="C25"/>
    </row>
    <row r="26" spans="1:3" x14ac:dyDescent="0.25">
      <c r="A26" s="9">
        <v>24</v>
      </c>
      <c r="B26" s="10"/>
      <c r="C26"/>
    </row>
    <row r="27" spans="1:3" x14ac:dyDescent="0.25">
      <c r="A27" s="9">
        <v>25</v>
      </c>
      <c r="B27" s="10"/>
      <c r="C27"/>
    </row>
    <row r="28" spans="1:3" x14ac:dyDescent="0.25">
      <c r="A28" s="9">
        <v>26</v>
      </c>
      <c r="B28" s="10"/>
      <c r="C28"/>
    </row>
    <row r="29" spans="1:3" x14ac:dyDescent="0.25">
      <c r="A29" s="9">
        <v>27</v>
      </c>
      <c r="B29" s="10"/>
      <c r="C29"/>
    </row>
    <row r="30" spans="1:3" x14ac:dyDescent="0.25">
      <c r="A30" s="9">
        <v>28</v>
      </c>
      <c r="B30" s="10"/>
      <c r="C30"/>
    </row>
    <row r="31" spans="1:3" x14ac:dyDescent="0.25">
      <c r="A31" s="9">
        <v>29</v>
      </c>
      <c r="B31" s="10"/>
      <c r="C31"/>
    </row>
    <row r="32" spans="1:3" x14ac:dyDescent="0.25">
      <c r="A32" s="9">
        <v>30</v>
      </c>
      <c r="B32" s="10"/>
      <c r="C32"/>
    </row>
    <row r="33" spans="1:3" x14ac:dyDescent="0.25">
      <c r="A33" s="9">
        <v>31</v>
      </c>
      <c r="B33" s="10"/>
      <c r="C33"/>
    </row>
    <row r="34" spans="1:3" x14ac:dyDescent="0.25">
      <c r="A34" s="9">
        <v>32</v>
      </c>
      <c r="B34" s="10"/>
      <c r="C34"/>
    </row>
    <row r="35" spans="1:3" x14ac:dyDescent="0.25">
      <c r="A35" s="9">
        <v>33</v>
      </c>
      <c r="B35" s="10"/>
      <c r="C35"/>
    </row>
    <row r="36" spans="1:3" x14ac:dyDescent="0.25">
      <c r="A36" s="9">
        <v>34</v>
      </c>
      <c r="B36" s="10"/>
      <c r="C36"/>
    </row>
    <row r="37" spans="1:3" x14ac:dyDescent="0.25">
      <c r="A37" s="9">
        <v>35</v>
      </c>
      <c r="B37" s="10"/>
      <c r="C37"/>
    </row>
    <row r="38" spans="1:3" x14ac:dyDescent="0.25">
      <c r="A38" s="9">
        <v>36</v>
      </c>
      <c r="B38" s="10"/>
      <c r="C38"/>
    </row>
    <row r="39" spans="1:3" x14ac:dyDescent="0.25">
      <c r="A39" s="9">
        <v>37</v>
      </c>
      <c r="B39" s="10"/>
      <c r="C39"/>
    </row>
    <row r="40" spans="1:3" x14ac:dyDescent="0.25">
      <c r="A40" s="9">
        <v>38</v>
      </c>
      <c r="B40" s="10"/>
      <c r="C40"/>
    </row>
    <row r="41" spans="1:3" x14ac:dyDescent="0.25">
      <c r="A41" s="9">
        <v>39</v>
      </c>
      <c r="B41" s="10"/>
      <c r="C41"/>
    </row>
    <row r="42" spans="1:3" x14ac:dyDescent="0.25">
      <c r="A42" s="9">
        <v>40</v>
      </c>
      <c r="B42" s="10"/>
      <c r="C42"/>
    </row>
    <row r="43" spans="1:3" x14ac:dyDescent="0.25">
      <c r="A43" s="9">
        <v>41</v>
      </c>
      <c r="B43" s="10"/>
      <c r="C43"/>
    </row>
    <row r="44" spans="1:3" x14ac:dyDescent="0.25">
      <c r="A44" s="9">
        <v>42</v>
      </c>
      <c r="B44" s="10"/>
      <c r="C44"/>
    </row>
    <row r="45" spans="1:3" x14ac:dyDescent="0.25">
      <c r="A45" s="9">
        <v>43</v>
      </c>
      <c r="B45" s="10"/>
      <c r="C45"/>
    </row>
    <row r="46" spans="1:3" x14ac:dyDescent="0.25">
      <c r="A46" s="9">
        <v>44</v>
      </c>
      <c r="B46" s="10"/>
      <c r="C46"/>
    </row>
    <row r="47" spans="1:3" x14ac:dyDescent="0.25">
      <c r="A47" s="9">
        <v>45</v>
      </c>
      <c r="B47" s="10"/>
      <c r="C47"/>
    </row>
    <row r="48" spans="1:3" x14ac:dyDescent="0.25">
      <c r="A48" s="9">
        <v>46</v>
      </c>
      <c r="B48" s="10"/>
      <c r="C48"/>
    </row>
    <row r="49" spans="1:3" x14ac:dyDescent="0.25">
      <c r="A49" s="9">
        <v>47</v>
      </c>
      <c r="B49" s="10"/>
      <c r="C49"/>
    </row>
    <row r="50" spans="1:3" x14ac:dyDescent="0.25">
      <c r="A50" s="9">
        <v>48</v>
      </c>
      <c r="B50" s="10"/>
      <c r="C50"/>
    </row>
    <row r="51" spans="1:3" x14ac:dyDescent="0.25">
      <c r="A51" s="9">
        <v>49</v>
      </c>
      <c r="B51" s="10"/>
      <c r="C51"/>
    </row>
    <row r="52" spans="1:3" x14ac:dyDescent="0.25">
      <c r="A52" s="9">
        <v>50</v>
      </c>
      <c r="B52" s="10"/>
      <c r="C52"/>
    </row>
    <row r="53" spans="1:3" x14ac:dyDescent="0.25">
      <c r="A53" s="9">
        <v>51</v>
      </c>
      <c r="B53" s="10"/>
      <c r="C53"/>
    </row>
    <row r="54" spans="1:3" x14ac:dyDescent="0.25">
      <c r="A54" s="9">
        <v>52</v>
      </c>
      <c r="B54" s="10"/>
      <c r="C54"/>
    </row>
    <row r="55" spans="1:3" x14ac:dyDescent="0.25">
      <c r="A55" s="9">
        <v>53</v>
      </c>
      <c r="B55" s="10"/>
      <c r="C55"/>
    </row>
    <row r="56" spans="1:3" x14ac:dyDescent="0.25">
      <c r="A56" s="9">
        <v>54</v>
      </c>
      <c r="B56" s="10"/>
      <c r="C56"/>
    </row>
    <row r="57" spans="1:3" x14ac:dyDescent="0.25">
      <c r="A57" s="9">
        <v>55</v>
      </c>
      <c r="B57" s="10"/>
      <c r="C57"/>
    </row>
    <row r="58" spans="1:3" x14ac:dyDescent="0.25">
      <c r="A58" s="9">
        <v>56</v>
      </c>
      <c r="B58" s="10"/>
      <c r="C58"/>
    </row>
    <row r="59" spans="1:3" x14ac:dyDescent="0.25">
      <c r="A59" s="9">
        <v>57</v>
      </c>
      <c r="B59" s="10"/>
      <c r="C59"/>
    </row>
    <row r="60" spans="1:3" x14ac:dyDescent="0.25">
      <c r="A60" s="9">
        <v>58</v>
      </c>
      <c r="B60" s="10"/>
      <c r="C60"/>
    </row>
    <row r="61" spans="1:3" x14ac:dyDescent="0.25">
      <c r="A61" s="9">
        <v>59</v>
      </c>
      <c r="B61" s="10"/>
      <c r="C61"/>
    </row>
    <row r="62" spans="1:3" x14ac:dyDescent="0.25">
      <c r="A62" s="9">
        <v>60</v>
      </c>
      <c r="B62" s="10"/>
      <c r="C62"/>
    </row>
    <row r="63" spans="1:3" x14ac:dyDescent="0.25">
      <c r="A63" s="9">
        <v>61</v>
      </c>
      <c r="B63" s="10"/>
      <c r="C63"/>
    </row>
    <row r="64" spans="1:3" x14ac:dyDescent="0.25">
      <c r="A64" s="9">
        <v>62</v>
      </c>
      <c r="B64" s="10"/>
      <c r="C64"/>
    </row>
    <row r="65" spans="1:3" x14ac:dyDescent="0.25">
      <c r="A65" s="9">
        <v>63</v>
      </c>
      <c r="B65" s="10"/>
      <c r="C65"/>
    </row>
    <row r="66" spans="1:3" x14ac:dyDescent="0.25">
      <c r="A66" s="9">
        <v>64</v>
      </c>
      <c r="B66" s="10"/>
      <c r="C66"/>
    </row>
    <row r="67" spans="1:3" x14ac:dyDescent="0.25">
      <c r="A67" s="9">
        <v>65</v>
      </c>
      <c r="B67" s="10"/>
      <c r="C67"/>
    </row>
    <row r="68" spans="1:3" x14ac:dyDescent="0.25">
      <c r="A68" s="9">
        <v>66</v>
      </c>
      <c r="B68" s="10"/>
      <c r="C68"/>
    </row>
    <row r="69" spans="1:3" x14ac:dyDescent="0.25">
      <c r="A69" s="9">
        <v>67</v>
      </c>
      <c r="B69" s="10"/>
      <c r="C69"/>
    </row>
    <row r="70" spans="1:3" x14ac:dyDescent="0.25">
      <c r="A70" s="9">
        <v>68</v>
      </c>
      <c r="B70" s="10"/>
      <c r="C70"/>
    </row>
    <row r="71" spans="1:3" x14ac:dyDescent="0.25">
      <c r="A71" s="9">
        <v>69</v>
      </c>
      <c r="B71" s="10"/>
      <c r="C71"/>
    </row>
    <row r="72" spans="1:3" x14ac:dyDescent="0.25">
      <c r="A72" s="9">
        <v>70</v>
      </c>
      <c r="B72" s="10"/>
      <c r="C72"/>
    </row>
    <row r="73" spans="1:3" x14ac:dyDescent="0.25">
      <c r="A73" s="9">
        <v>71</v>
      </c>
      <c r="B73" s="10"/>
      <c r="C73"/>
    </row>
    <row r="74" spans="1:3" x14ac:dyDescent="0.25">
      <c r="A74" s="9">
        <v>72</v>
      </c>
      <c r="B74" s="10"/>
      <c r="C74"/>
    </row>
    <row r="75" spans="1:3" x14ac:dyDescent="0.25">
      <c r="A75" s="9">
        <v>73</v>
      </c>
      <c r="B75" s="10"/>
      <c r="C75"/>
    </row>
    <row r="76" spans="1:3" x14ac:dyDescent="0.25">
      <c r="A76" s="9">
        <v>74</v>
      </c>
      <c r="B76" s="10"/>
      <c r="C76"/>
    </row>
    <row r="77" spans="1:3" x14ac:dyDescent="0.25">
      <c r="A77" s="9">
        <v>75</v>
      </c>
      <c r="B77" s="10"/>
      <c r="C77"/>
    </row>
    <row r="78" spans="1:3" x14ac:dyDescent="0.25">
      <c r="A78" s="9">
        <v>76</v>
      </c>
      <c r="B78" s="10"/>
      <c r="C78"/>
    </row>
    <row r="79" spans="1:3" x14ac:dyDescent="0.25">
      <c r="A79" s="9">
        <v>77</v>
      </c>
      <c r="B79" s="10"/>
      <c r="C79"/>
    </row>
    <row r="80" spans="1:3" x14ac:dyDescent="0.25">
      <c r="A80" s="9">
        <v>78</v>
      </c>
      <c r="B80" s="10"/>
      <c r="C80"/>
    </row>
    <row r="81" spans="1:3" x14ac:dyDescent="0.25">
      <c r="A81" s="9">
        <v>79</v>
      </c>
      <c r="B81" s="10"/>
      <c r="C81"/>
    </row>
    <row r="82" spans="1:3" x14ac:dyDescent="0.25">
      <c r="A82" s="9">
        <v>80</v>
      </c>
      <c r="B82" s="10"/>
      <c r="C82"/>
    </row>
    <row r="83" spans="1:3" x14ac:dyDescent="0.25">
      <c r="A83" s="9">
        <v>81</v>
      </c>
      <c r="B83" s="10"/>
      <c r="C83"/>
    </row>
    <row r="84" spans="1:3" x14ac:dyDescent="0.25">
      <c r="A84" s="9">
        <v>82</v>
      </c>
      <c r="B84" s="10"/>
      <c r="C84"/>
    </row>
    <row r="85" spans="1:3" x14ac:dyDescent="0.25">
      <c r="A85" s="9">
        <v>83</v>
      </c>
      <c r="B85" s="10"/>
      <c r="C85"/>
    </row>
    <row r="86" spans="1:3" x14ac:dyDescent="0.25">
      <c r="A86" s="9">
        <v>84</v>
      </c>
      <c r="B86" s="10"/>
      <c r="C86"/>
    </row>
    <row r="87" spans="1:3" x14ac:dyDescent="0.25">
      <c r="A87" s="9">
        <v>85</v>
      </c>
      <c r="B87" s="10"/>
      <c r="C87"/>
    </row>
    <row r="88" spans="1:3" x14ac:dyDescent="0.25">
      <c r="A88" s="9">
        <v>86</v>
      </c>
      <c r="B88" s="10"/>
      <c r="C88"/>
    </row>
    <row r="89" spans="1:3" x14ac:dyDescent="0.25">
      <c r="A89" s="9">
        <v>87</v>
      </c>
      <c r="B89" s="10"/>
      <c r="C89"/>
    </row>
    <row r="90" spans="1:3" x14ac:dyDescent="0.25">
      <c r="A90" s="9">
        <v>88</v>
      </c>
      <c r="B90" s="10"/>
      <c r="C90"/>
    </row>
    <row r="91" spans="1:3" x14ac:dyDescent="0.25">
      <c r="A91" s="9">
        <v>89</v>
      </c>
      <c r="B91" s="10"/>
      <c r="C91"/>
    </row>
    <row r="92" spans="1:3" x14ac:dyDescent="0.25">
      <c r="A92" s="9">
        <v>90</v>
      </c>
      <c r="B92" s="10"/>
      <c r="C92"/>
    </row>
    <row r="93" spans="1:3" x14ac:dyDescent="0.25">
      <c r="A93" s="9">
        <v>91</v>
      </c>
      <c r="B93" s="10"/>
      <c r="C93"/>
    </row>
    <row r="94" spans="1:3" x14ac:dyDescent="0.25">
      <c r="A94" s="9">
        <v>92</v>
      </c>
      <c r="B94" s="10"/>
      <c r="C94"/>
    </row>
    <row r="95" spans="1:3" x14ac:dyDescent="0.25">
      <c r="A95" s="9">
        <v>93</v>
      </c>
      <c r="B95" s="10"/>
      <c r="C95"/>
    </row>
    <row r="96" spans="1:3" x14ac:dyDescent="0.25">
      <c r="A96" s="9">
        <v>94</v>
      </c>
      <c r="B96" s="10"/>
      <c r="C96"/>
    </row>
    <row r="97" spans="1:3" x14ac:dyDescent="0.25">
      <c r="A97" s="9">
        <v>95</v>
      </c>
      <c r="B97" s="10"/>
      <c r="C97"/>
    </row>
    <row r="98" spans="1:3" x14ac:dyDescent="0.25">
      <c r="A98" s="9">
        <v>96</v>
      </c>
      <c r="B98" s="10"/>
      <c r="C98"/>
    </row>
    <row r="99" spans="1:3" x14ac:dyDescent="0.25">
      <c r="A99" s="9">
        <v>97</v>
      </c>
      <c r="B99" s="10"/>
      <c r="C99"/>
    </row>
    <row r="100" spans="1:3" x14ac:dyDescent="0.25">
      <c r="A100" s="9">
        <v>98</v>
      </c>
      <c r="B100" s="10"/>
      <c r="C100"/>
    </row>
    <row r="101" spans="1:3" x14ac:dyDescent="0.25">
      <c r="A101" s="9">
        <v>99</v>
      </c>
      <c r="B101" s="10"/>
      <c r="C101"/>
    </row>
    <row r="102" spans="1:3" ht="15.75" thickBot="1" x14ac:dyDescent="0.3">
      <c r="A102" s="12">
        <v>100</v>
      </c>
      <c r="B102" s="13"/>
      <c r="C102"/>
    </row>
    <row r="103" spans="1:3" ht="21.75" thickBot="1" x14ac:dyDescent="0.3">
      <c r="A103" s="14" t="s">
        <v>11</v>
      </c>
      <c r="B103" s="14">
        <f>COUNTIF(B31:B102,"*")</f>
        <v>0</v>
      </c>
      <c r="C103"/>
    </row>
    <row r="104" spans="1:3" x14ac:dyDescent="0.25">
      <c r="C104"/>
    </row>
    <row r="105" spans="1:3" x14ac:dyDescent="0.25">
      <c r="C105"/>
    </row>
  </sheetData>
  <mergeCells count="1">
    <mergeCell ref="A1:B1"/>
  </mergeCells>
  <pageMargins left="0.7" right="0.7" top="0.75" bottom="0.75" header="0.3" footer="0.3"/>
  <pageSetup paperSize="9" scale="48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400-18DF-4EC4-933D-B00C747EB320}">
  <sheetPr>
    <tabColor theme="9" tint="-0.499984740745262"/>
    <pageSetUpPr fitToPage="1"/>
  </sheetPr>
  <dimension ref="A1:O86"/>
  <sheetViews>
    <sheetView view="pageBreakPreview" zoomScale="85" zoomScaleNormal="70" zoomScaleSheetLayoutView="85" workbookViewId="0">
      <selection activeCell="C6" sqref="C6"/>
    </sheetView>
  </sheetViews>
  <sheetFormatPr baseColWidth="10" defaultRowHeight="15" x14ac:dyDescent="0.25"/>
  <cols>
    <col min="1" max="1" width="30.28515625" bestFit="1" customWidth="1"/>
    <col min="2" max="2" width="8.42578125" customWidth="1"/>
    <col min="3" max="3" width="8" style="6" customWidth="1"/>
    <col min="4" max="4" width="8" customWidth="1"/>
    <col min="5" max="5" width="8.42578125" customWidth="1"/>
    <col min="6" max="6" width="15.42578125" bestFit="1" customWidth="1"/>
    <col min="7" max="7" width="8.42578125" customWidth="1"/>
    <col min="8" max="8" width="8" style="6" customWidth="1"/>
    <col min="9" max="9" width="7.85546875" style="6" customWidth="1"/>
    <col min="10" max="10" width="8" customWidth="1"/>
    <col min="11" max="11" width="15" bestFit="1" customWidth="1"/>
    <col min="12" max="15" width="8" customWidth="1"/>
  </cols>
  <sheetData>
    <row r="1" spans="1:15" ht="15.75" thickBot="1" x14ac:dyDescent="0.3">
      <c r="A1" s="114" t="s">
        <v>233</v>
      </c>
      <c r="B1" s="115"/>
      <c r="C1" s="115"/>
      <c r="D1" s="115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</row>
    <row r="2" spans="1:15" ht="15.75" thickBot="1" x14ac:dyDescent="0.3">
      <c r="A2" s="118" t="s">
        <v>234</v>
      </c>
      <c r="B2" s="116"/>
      <c r="C2" s="116"/>
      <c r="D2" s="116"/>
      <c r="E2" s="117"/>
      <c r="F2" s="115" t="s">
        <v>235</v>
      </c>
      <c r="G2" s="115"/>
      <c r="H2" s="115"/>
      <c r="I2" s="115"/>
      <c r="J2" s="115"/>
      <c r="K2" s="103" t="s">
        <v>236</v>
      </c>
      <c r="L2" s="119"/>
      <c r="M2" s="119"/>
      <c r="N2" s="119"/>
      <c r="O2" s="104"/>
    </row>
    <row r="3" spans="1:15" ht="15.75" thickBot="1" x14ac:dyDescent="0.3">
      <c r="A3" s="120" t="s">
        <v>107</v>
      </c>
      <c r="B3" s="121" t="s">
        <v>237</v>
      </c>
      <c r="C3" s="120" t="s">
        <v>238</v>
      </c>
      <c r="D3" s="120" t="s">
        <v>239</v>
      </c>
      <c r="E3" s="122" t="s">
        <v>240</v>
      </c>
      <c r="F3" s="123" t="s">
        <v>107</v>
      </c>
      <c r="G3" s="124" t="s">
        <v>237</v>
      </c>
      <c r="H3" s="125" t="s">
        <v>238</v>
      </c>
      <c r="I3" s="125" t="s">
        <v>239</v>
      </c>
      <c r="J3" s="126" t="s">
        <v>240</v>
      </c>
      <c r="K3" s="127" t="s">
        <v>107</v>
      </c>
      <c r="L3" s="128" t="str">
        <f>'INVENTAIRE 06-12-2021'!F3</f>
        <v>Nombre</v>
      </c>
      <c r="M3" s="129" t="s">
        <v>238</v>
      </c>
      <c r="N3" s="129" t="s">
        <v>239</v>
      </c>
      <c r="O3" s="129" t="s">
        <v>240</v>
      </c>
    </row>
    <row r="4" spans="1:15" x14ac:dyDescent="0.25">
      <c r="A4" s="83" t="str">
        <f>'[1]INVENTAIRE 04-12-2021'!A4</f>
        <v>Akano</v>
      </c>
      <c r="B4" s="98">
        <f>'INVENTAIRE 06-12-2021'!B4</f>
        <v>9</v>
      </c>
      <c r="C4" s="130"/>
      <c r="D4" s="130"/>
      <c r="E4" s="131">
        <f t="shared" ref="E4:E67" si="0">SUM(C4+D4)</f>
        <v>0</v>
      </c>
      <c r="F4" s="132" t="str">
        <f>'[1]INVENTAIRE 29-09-2021'!C4</f>
        <v>Akano</v>
      </c>
      <c r="G4" s="98">
        <f>'INVENTAIRE 06-12-2021'!D4</f>
        <v>34</v>
      </c>
      <c r="H4" s="133"/>
      <c r="I4" s="134"/>
      <c r="J4" s="135">
        <f>SUM(H4+I4)</f>
        <v>0</v>
      </c>
      <c r="K4" s="136" t="str">
        <f>'[1]INVENTAIRE 28-10-2021'!E4</f>
        <v>ATC 1 - Yuji</v>
      </c>
      <c r="L4" s="99">
        <f>'INVENTAIRE 06-12-2021'!F4</f>
        <v>52</v>
      </c>
      <c r="M4" s="137"/>
      <c r="N4" s="135"/>
      <c r="O4" s="138">
        <f>SUM(M4+N4)</f>
        <v>0</v>
      </c>
    </row>
    <row r="5" spans="1:15" x14ac:dyDescent="0.25">
      <c r="A5" s="83" t="str">
        <f>'[1]INVENTAIRE 04-12-2021'!A5</f>
        <v>Aku-Aku 2.0</v>
      </c>
      <c r="B5" s="98">
        <f>'INVENTAIRE 06-12-2021'!B5</f>
        <v>9</v>
      </c>
      <c r="C5" s="33"/>
      <c r="D5" s="33"/>
      <c r="E5" s="139">
        <f t="shared" si="0"/>
        <v>0</v>
      </c>
      <c r="F5" s="140" t="str">
        <f>'[1]INVENTAIRE 29-09-2021'!C5</f>
        <v>Aku Aku 2.0</v>
      </c>
      <c r="G5" s="98">
        <f>'INVENTAIRE 06-12-2021'!D5</f>
        <v>22</v>
      </c>
      <c r="H5" s="141"/>
      <c r="I5" s="142"/>
      <c r="J5" s="9">
        <f t="shared" ref="J5:J68" si="1">SUM(H5+I5)</f>
        <v>0</v>
      </c>
      <c r="K5" s="83" t="str">
        <f>'[1]INVENTAIRE 28-10-2021'!E5</f>
        <v>ATC 2 - Kaeya</v>
      </c>
      <c r="L5" s="99">
        <f>'INVENTAIRE 06-12-2021'!F5</f>
        <v>54</v>
      </c>
      <c r="M5" s="143"/>
      <c r="N5" s="9"/>
      <c r="O5" s="33">
        <f t="shared" ref="O5:O42" si="2">SUM(M5+N5)</f>
        <v>0</v>
      </c>
    </row>
    <row r="6" spans="1:15" x14ac:dyDescent="0.25">
      <c r="A6" s="83" t="str">
        <f>'[1]INVENTAIRE 04-12-2021'!A6</f>
        <v>Albator - #30 Scar</v>
      </c>
      <c r="B6" s="98">
        <f>'INVENTAIRE 06-12-2021'!B6</f>
        <v>8</v>
      </c>
      <c r="C6" s="33">
        <v>1</v>
      </c>
      <c r="D6" s="33"/>
      <c r="E6" s="139">
        <f t="shared" si="0"/>
        <v>1</v>
      </c>
      <c r="F6" s="140" t="str">
        <f>'[1]INVENTAIRE 29-09-2021'!C6</f>
        <v>Albator</v>
      </c>
      <c r="G6" s="98">
        <f>'INVENTAIRE 06-12-2021'!D6</f>
        <v>34</v>
      </c>
      <c r="H6" s="141"/>
      <c r="I6" s="142"/>
      <c r="J6" s="9">
        <f t="shared" si="1"/>
        <v>0</v>
      </c>
      <c r="K6" s="83" t="str">
        <f>'[1]INVENTAIRE 28-10-2021'!E6</f>
        <v>ATC 3 - Cloud</v>
      </c>
      <c r="L6" s="99">
        <f>'INVENTAIRE 06-12-2021'!F6</f>
        <v>75</v>
      </c>
      <c r="M6" s="143"/>
      <c r="N6" s="9"/>
      <c r="O6" s="33">
        <f>SUM(M6+N6)</f>
        <v>0</v>
      </c>
    </row>
    <row r="7" spans="1:15" x14ac:dyDescent="0.25">
      <c r="A7" s="83" t="str">
        <f>'[1]INVENTAIRE 04-12-2021'!A7</f>
        <v>All Might</v>
      </c>
      <c r="B7" s="98">
        <f>'INVENTAIRE 06-12-2021'!B7</f>
        <v>6</v>
      </c>
      <c r="C7" s="33"/>
      <c r="D7" s="33"/>
      <c r="E7" s="139">
        <f t="shared" si="0"/>
        <v>0</v>
      </c>
      <c r="F7" s="140" t="str">
        <f>'[1]INVENTAIRE 29-09-2021'!C7</f>
        <v>Ash</v>
      </c>
      <c r="G7" s="98">
        <f>'INVENTAIRE 06-12-2021'!D7</f>
        <v>31</v>
      </c>
      <c r="H7" s="141"/>
      <c r="I7" s="142"/>
      <c r="J7" s="9">
        <f t="shared" si="1"/>
        <v>0</v>
      </c>
      <c r="K7" s="83" t="str">
        <f>'[1]INVENTAIRE 28-10-2021'!E7</f>
        <v>ATC 4 - Ursula</v>
      </c>
      <c r="L7" s="99">
        <f>'INVENTAIRE 06-12-2021'!F7</f>
        <v>77</v>
      </c>
      <c r="M7" s="143"/>
      <c r="N7" s="9"/>
      <c r="O7" s="33">
        <f t="shared" si="2"/>
        <v>0</v>
      </c>
    </row>
    <row r="8" spans="1:15" x14ac:dyDescent="0.25">
      <c r="A8" s="83" t="str">
        <f>'[1]INVENTAIRE 04-12-2021'!A8</f>
        <v>Amumu - #12 Curse</v>
      </c>
      <c r="B8" s="98">
        <f>'INVENTAIRE 06-12-2021'!B8</f>
        <v>4</v>
      </c>
      <c r="C8" s="33"/>
      <c r="D8" s="33"/>
      <c r="E8" s="139">
        <f t="shared" si="0"/>
        <v>0</v>
      </c>
      <c r="F8" t="str">
        <f>'[1]INVENTAIRE 29-09-2021'!C8</f>
        <v>Bag Ball Denali</v>
      </c>
      <c r="G8" s="98">
        <f>'INVENTAIRE 06-12-2021'!D8</f>
        <v>34</v>
      </c>
      <c r="H8" s="141"/>
      <c r="I8" s="142"/>
      <c r="J8" s="9">
        <f t="shared" si="1"/>
        <v>0</v>
      </c>
      <c r="K8" s="83" t="s">
        <v>123</v>
      </c>
      <c r="L8" s="99">
        <f>'INVENTAIRE 06-12-2021'!F8</f>
        <v>286</v>
      </c>
      <c r="M8" s="143"/>
      <c r="N8" s="9"/>
      <c r="O8" s="33">
        <f t="shared" si="2"/>
        <v>0</v>
      </c>
    </row>
    <row r="9" spans="1:15" x14ac:dyDescent="0.25">
      <c r="A9" s="83" t="str">
        <f>'[1]INVENTAIRE 04-12-2021'!A9</f>
        <v>Ash</v>
      </c>
      <c r="B9" s="98">
        <f>'INVENTAIRE 06-12-2021'!B9</f>
        <v>8</v>
      </c>
      <c r="C9" s="33"/>
      <c r="D9" s="33"/>
      <c r="E9" s="139">
        <f t="shared" si="0"/>
        <v>0</v>
      </c>
      <c r="F9" s="140" t="str">
        <f>'[1]INVENTAIRE 29-09-2021'!C9</f>
        <v>Blossom 2.0</v>
      </c>
      <c r="G9" s="98">
        <f>'INVENTAIRE 06-12-2021'!D9</f>
        <v>34</v>
      </c>
      <c r="H9" s="141"/>
      <c r="I9" s="142"/>
      <c r="J9" s="9">
        <f t="shared" si="1"/>
        <v>0</v>
      </c>
      <c r="K9" s="83"/>
      <c r="L9" s="84"/>
      <c r="M9" s="143"/>
      <c r="N9" s="9"/>
      <c r="O9" s="33"/>
    </row>
    <row r="10" spans="1:15" x14ac:dyDescent="0.25">
      <c r="A10" s="83" t="str">
        <f>'[1]INVENTAIRE 04-12-2021'!A10</f>
        <v>Bag Ball Denali</v>
      </c>
      <c r="B10" s="98">
        <f>'INVENTAIRE 06-12-2021'!B10</f>
        <v>8</v>
      </c>
      <c r="C10" s="33"/>
      <c r="D10" s="33"/>
      <c r="E10" s="139">
        <f t="shared" si="0"/>
        <v>0</v>
      </c>
      <c r="F10" s="140" t="str">
        <f>'[1]INVENTAIRE 29-09-2021'!C10</f>
        <v>Bubbles 2.0</v>
      </c>
      <c r="G10" s="98">
        <f>'INVENTAIRE 06-12-2021'!D10</f>
        <v>33</v>
      </c>
      <c r="H10" s="141"/>
      <c r="I10" s="142"/>
      <c r="J10" s="9">
        <f t="shared" si="1"/>
        <v>0</v>
      </c>
      <c r="K10" s="83"/>
      <c r="L10" s="84"/>
      <c r="M10" s="143"/>
      <c r="N10" s="9"/>
      <c r="O10" s="33"/>
    </row>
    <row r="11" spans="1:15" ht="15.75" thickBot="1" x14ac:dyDescent="0.3">
      <c r="A11" s="83" t="str">
        <f>'[1]INVENTAIRE 04-12-2021'!A11</f>
        <v>Belle 2.0</v>
      </c>
      <c r="B11" s="98">
        <f>'INVENTAIRE 06-12-2021'!B11</f>
        <v>9</v>
      </c>
      <c r="C11" s="33"/>
      <c r="D11" s="33"/>
      <c r="E11" s="139">
        <f t="shared" si="0"/>
        <v>0</v>
      </c>
      <c r="F11" s="140" t="str">
        <f>'[1]INVENTAIRE 29-09-2021'!C11</f>
        <v>Buttercup 2.0</v>
      </c>
      <c r="G11" s="98">
        <f>'INVENTAIRE 06-12-2021'!D11</f>
        <v>33</v>
      </c>
      <c r="H11" s="141"/>
      <c r="I11" s="142"/>
      <c r="J11" s="9">
        <f t="shared" si="1"/>
        <v>0</v>
      </c>
      <c r="K11" s="101"/>
      <c r="L11" s="144"/>
      <c r="M11" s="143"/>
      <c r="N11" s="9"/>
      <c r="O11" s="145"/>
    </row>
    <row r="12" spans="1:15" ht="15.75" thickBot="1" x14ac:dyDescent="0.3">
      <c r="A12" s="83" t="str">
        <f>'[1]INVENTAIRE 04-12-2021'!A12</f>
        <v>Bulles 2.0</v>
      </c>
      <c r="B12" s="98">
        <f>'INVENTAIRE 06-12-2021'!B12</f>
        <v>9</v>
      </c>
      <c r="C12" s="33"/>
      <c r="D12" s="33"/>
      <c r="E12" s="139">
        <f t="shared" si="0"/>
        <v>0</v>
      </c>
      <c r="F12" s="140" t="str">
        <f>'[1]INVENTAIRE 29-09-2021'!C12</f>
        <v>Celeste</v>
      </c>
      <c r="G12" s="98">
        <f>'INVENTAIRE 06-12-2021'!D12</f>
        <v>31</v>
      </c>
      <c r="H12" s="141"/>
      <c r="I12" s="142"/>
      <c r="J12" s="9">
        <f t="shared" si="1"/>
        <v>0</v>
      </c>
      <c r="K12" s="146" t="str">
        <f>'[1]INVENTAIRE 28-10-2021'!E12</f>
        <v>Tshirts</v>
      </c>
      <c r="L12" s="147"/>
      <c r="M12" s="143"/>
      <c r="N12" s="9"/>
      <c r="O12" s="148">
        <f>SUM(O18+O13)</f>
        <v>2</v>
      </c>
    </row>
    <row r="13" spans="1:15" ht="15.75" thickBot="1" x14ac:dyDescent="0.3">
      <c r="A13" s="83" t="str">
        <f>'[1]INVENTAIRE 04-12-2021'!A13</f>
        <v>Buttercup 2.0</v>
      </c>
      <c r="B13" s="98">
        <f>'INVENTAIRE 06-12-2021'!B13</f>
        <v>9</v>
      </c>
      <c r="C13" s="33"/>
      <c r="D13" s="33"/>
      <c r="E13" s="139">
        <f t="shared" si="0"/>
        <v>0</v>
      </c>
      <c r="F13" s="140" t="str">
        <f>'[1]INVENTAIRE 29-09-2021'!C13</f>
        <v>Coco 2.0</v>
      </c>
      <c r="G13" s="98">
        <f>'INVENTAIRE 06-12-2021'!D13</f>
        <v>35</v>
      </c>
      <c r="H13" s="141"/>
      <c r="I13" s="142"/>
      <c r="J13" s="9">
        <f t="shared" si="1"/>
        <v>0</v>
      </c>
      <c r="K13" s="149" t="str">
        <f>'[1]INVENTAIRE 28-10-2021'!E13</f>
        <v>BLANCS</v>
      </c>
      <c r="L13" s="150"/>
      <c r="M13" s="143"/>
      <c r="N13" s="9"/>
      <c r="O13" s="148">
        <f>SUM(O14:O17)</f>
        <v>0</v>
      </c>
    </row>
    <row r="14" spans="1:15" x14ac:dyDescent="0.25">
      <c r="A14" s="83" t="str">
        <f>'[1]INVENTAIRE 04-12-2021'!A14</f>
        <v>Celeste - #19 Stars</v>
      </c>
      <c r="B14" s="98">
        <f>'INVENTAIRE 06-12-2021'!B14</f>
        <v>9</v>
      </c>
      <c r="C14" s="33"/>
      <c r="D14" s="33"/>
      <c r="E14" s="139">
        <f t="shared" si="0"/>
        <v>0</v>
      </c>
      <c r="F14" s="140" t="str">
        <f>'[1]INVENTAIRE 29-09-2021'!C14</f>
        <v>Cortex 2.0</v>
      </c>
      <c r="G14" s="98">
        <f>'INVENTAIRE 06-12-2021'!D14</f>
        <v>25</v>
      </c>
      <c r="H14" s="141"/>
      <c r="I14" s="142"/>
      <c r="J14" s="9">
        <f t="shared" si="1"/>
        <v>0</v>
      </c>
      <c r="K14" s="80" t="str">
        <f>'[1]INVENTAIRE 01-11-2021'!E14</f>
        <v>Yugi</v>
      </c>
      <c r="L14" s="15" t="s">
        <v>135</v>
      </c>
      <c r="M14" s="80"/>
      <c r="N14" s="9"/>
      <c r="O14" s="130">
        <f>SUM(M14+N14)</f>
        <v>0</v>
      </c>
    </row>
    <row r="15" spans="1:15" x14ac:dyDescent="0.25">
      <c r="A15" s="83" t="str">
        <f>'[1]INVENTAIRE 04-12-2021'!A15</f>
        <v>Coco 2.0</v>
      </c>
      <c r="B15" s="98">
        <f>'INVENTAIRE 06-12-2021'!B15</f>
        <v>9</v>
      </c>
      <c r="C15" s="33"/>
      <c r="D15" s="33"/>
      <c r="E15" s="139">
        <f t="shared" si="0"/>
        <v>0</v>
      </c>
      <c r="F15" s="140" t="str">
        <f>'[1]INVENTAIRE 29-09-2021'!C15</f>
        <v>Crash 2.0</v>
      </c>
      <c r="G15" s="98">
        <f>'INVENTAIRE 06-12-2021'!D15</f>
        <v>34</v>
      </c>
      <c r="H15" s="141"/>
      <c r="I15" s="142"/>
      <c r="J15" s="9">
        <f t="shared" si="1"/>
        <v>0</v>
      </c>
      <c r="K15" s="80" t="str">
        <f>'[1]INVENTAIRE 01-11-2021'!E15</f>
        <v>Wario</v>
      </c>
      <c r="L15" s="84" t="str">
        <f>'[1]INVENTAIRE 01-11-2021'!F15</f>
        <v>M</v>
      </c>
      <c r="M15" s="143"/>
      <c r="N15" s="9"/>
      <c r="O15" s="33">
        <f>SUM(M15+N15)</f>
        <v>0</v>
      </c>
    </row>
    <row r="16" spans="1:15" x14ac:dyDescent="0.25">
      <c r="A16" s="83" t="str">
        <f>'[1]INVENTAIRE 04-12-2021'!A16</f>
        <v>Cortex 2.0</v>
      </c>
      <c r="B16" s="98">
        <f>'INVENTAIRE 06-12-2021'!B16</f>
        <v>9</v>
      </c>
      <c r="C16" s="33"/>
      <c r="D16" s="33"/>
      <c r="E16" s="139">
        <f t="shared" si="0"/>
        <v>0</v>
      </c>
      <c r="F16" s="140" t="str">
        <f>'[1]INVENTAIRE 29-09-2021'!C16</f>
        <v>Daisy</v>
      </c>
      <c r="G16" s="98">
        <f>'INVENTAIRE 06-12-2021'!D16</f>
        <v>34</v>
      </c>
      <c r="H16" s="141"/>
      <c r="I16" s="142"/>
      <c r="J16" s="9">
        <f t="shared" si="1"/>
        <v>0</v>
      </c>
      <c r="K16" s="80" t="str">
        <f>'[1]INVENTAIRE 01-11-2021'!E16</f>
        <v>Retsuko</v>
      </c>
      <c r="L16" s="84" t="str">
        <f>'[1]INVENTAIRE 01-11-2021'!F16</f>
        <v>L</v>
      </c>
      <c r="M16" s="143"/>
      <c r="N16" s="9"/>
      <c r="O16" s="33">
        <f t="shared" si="2"/>
        <v>0</v>
      </c>
    </row>
    <row r="17" spans="1:15" ht="15.75" thickBot="1" x14ac:dyDescent="0.3">
      <c r="A17" s="83" t="str">
        <f>'[1]INVENTAIRE 04-12-2021'!A17</f>
        <v>Crash 2.0</v>
      </c>
      <c r="B17" s="98">
        <f>'INVENTAIRE 06-12-2021'!B17</f>
        <v>9</v>
      </c>
      <c r="C17" s="33"/>
      <c r="D17" s="33"/>
      <c r="E17" s="139">
        <f t="shared" si="0"/>
        <v>0</v>
      </c>
      <c r="F17" t="str">
        <f>'[1]INVENTAIRE 29-09-2021'!C17</f>
        <v>Dracula</v>
      </c>
      <c r="G17" s="98">
        <f>'INVENTAIRE 06-12-2021'!D17</f>
        <v>32</v>
      </c>
      <c r="H17" s="141"/>
      <c r="I17" s="142"/>
      <c r="J17" s="9">
        <f t="shared" si="1"/>
        <v>0</v>
      </c>
      <c r="K17" s="151" t="str">
        <f>'[1]INVENTAIRE 01-11-2021'!E17</f>
        <v>Dracula</v>
      </c>
      <c r="L17" s="144" t="str">
        <f>'[1]INVENTAIRE 01-11-2021'!F17</f>
        <v>XL</v>
      </c>
      <c r="M17" s="143"/>
      <c r="N17" s="9"/>
      <c r="O17" s="145">
        <f t="shared" si="2"/>
        <v>0</v>
      </c>
    </row>
    <row r="18" spans="1:15" ht="15.75" thickBot="1" x14ac:dyDescent="0.3">
      <c r="A18" s="83" t="str">
        <f>'[1]INVENTAIRE 04-12-2021'!A18</f>
        <v xml:space="preserve">Daisy </v>
      </c>
      <c r="B18" s="98">
        <f>'INVENTAIRE 06-12-2021'!B18</f>
        <v>9</v>
      </c>
      <c r="C18" s="33"/>
      <c r="D18" s="33"/>
      <c r="E18" s="139">
        <f t="shared" si="0"/>
        <v>0</v>
      </c>
      <c r="F18" s="140" t="str">
        <f>'[1]INVENTAIRE 29-09-2021'!C18</f>
        <v>Evil Queen</v>
      </c>
      <c r="G18" s="98">
        <f>'INVENTAIRE 06-12-2021'!D18</f>
        <v>33</v>
      </c>
      <c r="H18" s="141"/>
      <c r="I18" s="142"/>
      <c r="J18" s="9">
        <f t="shared" si="1"/>
        <v>0</v>
      </c>
      <c r="K18" s="103" t="str">
        <f>'[1]INVENTAIRE 01-11-2021'!E18</f>
        <v>NOIRS</v>
      </c>
      <c r="L18" s="104"/>
      <c r="M18" s="143"/>
      <c r="N18" s="9"/>
      <c r="O18" s="148">
        <f>SUM(O19:O26)</f>
        <v>2</v>
      </c>
    </row>
    <row r="19" spans="1:15" x14ac:dyDescent="0.25">
      <c r="A19" s="83" t="str">
        <f>'[1]INVENTAIRE 04-12-2021'!A19</f>
        <v>Diana - #6 Moon</v>
      </c>
      <c r="B19" s="98">
        <f>'INVENTAIRE 06-12-2021'!B19</f>
        <v>4</v>
      </c>
      <c r="C19" s="33"/>
      <c r="D19" s="33"/>
      <c r="E19" s="139">
        <f t="shared" si="0"/>
        <v>0</v>
      </c>
      <c r="F19" s="140" t="str">
        <f>'[1]INVENTAIRE 29-09-2021'!C19</f>
        <v>Harmonie</v>
      </c>
      <c r="G19" s="98">
        <f>'INVENTAIRE 06-12-2021'!D19</f>
        <v>34</v>
      </c>
      <c r="H19" s="141"/>
      <c r="I19" s="142"/>
      <c r="J19" s="9">
        <f t="shared" si="1"/>
        <v>0</v>
      </c>
      <c r="K19" s="80" t="str">
        <f>'[1]INVENTAIRE 01-11-2021'!E19</f>
        <v>Woody</v>
      </c>
      <c r="L19" s="81" t="str">
        <f>'[1]INVENTAIRE 01-11-2021'!F19</f>
        <v>S</v>
      </c>
      <c r="M19" s="143"/>
      <c r="N19" s="9"/>
      <c r="O19" s="130">
        <f t="shared" si="2"/>
        <v>0</v>
      </c>
    </row>
    <row r="20" spans="1:15" x14ac:dyDescent="0.25">
      <c r="A20" s="83" t="str">
        <f>'[1]INVENTAIRE 04-12-2021'!A20</f>
        <v>Dracula - #10 Coffin</v>
      </c>
      <c r="B20" s="98">
        <f>'INVENTAIRE 06-12-2021'!B20</f>
        <v>8</v>
      </c>
      <c r="C20" s="33"/>
      <c r="D20" s="33"/>
      <c r="E20" s="139">
        <f t="shared" si="0"/>
        <v>0</v>
      </c>
      <c r="F20" s="140" t="str">
        <f>'[1]INVENTAIRE 29-09-2021'!C20</f>
        <v>Him 2.0</v>
      </c>
      <c r="G20" s="98">
        <f>'INVENTAIRE 06-12-2021'!D20</f>
        <v>38</v>
      </c>
      <c r="H20" s="141"/>
      <c r="I20" s="142"/>
      <c r="J20" s="9">
        <f t="shared" si="1"/>
        <v>0</v>
      </c>
      <c r="K20" s="80" t="str">
        <f>'[1]INVENTAIRE 01-11-2021'!E20</f>
        <v>Retsuko</v>
      </c>
      <c r="L20" s="84" t="str">
        <f>'[1]INVENTAIRE 01-11-2021'!F20</f>
        <v>M</v>
      </c>
      <c r="M20" s="143">
        <v>1</v>
      </c>
      <c r="N20" s="9"/>
      <c r="O20" s="33">
        <f t="shared" si="2"/>
        <v>1</v>
      </c>
    </row>
    <row r="21" spans="1:15" x14ac:dyDescent="0.25">
      <c r="A21" s="83" t="str">
        <f>'[1]INVENTAIRE 04-12-2021'!A21</f>
        <v>Edward</v>
      </c>
      <c r="B21" s="98">
        <f>'INVENTAIRE 06-12-2021'!B21</f>
        <v>9</v>
      </c>
      <c r="C21" s="33"/>
      <c r="D21" s="33"/>
      <c r="E21" s="139">
        <f t="shared" si="0"/>
        <v>0</v>
      </c>
      <c r="F21" s="140" t="str">
        <f>'[1]INVENTAIRE 29-09-2021'!C21</f>
        <v>Ika Ika</v>
      </c>
      <c r="G21" s="98">
        <f>'INVENTAIRE 06-12-2021'!D21</f>
        <v>24</v>
      </c>
      <c r="H21" s="141"/>
      <c r="I21" s="142"/>
      <c r="J21" s="9">
        <f t="shared" si="1"/>
        <v>0</v>
      </c>
      <c r="K21" s="80" t="str">
        <f>'[1]INVENTAIRE 01-11-2021'!E21</f>
        <v>Pumpkin</v>
      </c>
      <c r="L21" s="84" t="str">
        <f>'[1]INVENTAIRE 01-11-2021'!F21</f>
        <v>M</v>
      </c>
      <c r="M21" s="143"/>
      <c r="N21" s="9"/>
      <c r="O21" s="33">
        <f t="shared" si="2"/>
        <v>0</v>
      </c>
    </row>
    <row r="22" spans="1:15" x14ac:dyDescent="0.25">
      <c r="A22" s="83" t="str">
        <f>'[1]INVENTAIRE 04-12-2021'!A22</f>
        <v>Elphaba - #1 Witch</v>
      </c>
      <c r="B22" s="98">
        <f>'INVENTAIRE 06-12-2021'!B22</f>
        <v>5</v>
      </c>
      <c r="C22" s="33"/>
      <c r="D22" s="33"/>
      <c r="E22" s="139">
        <f t="shared" si="0"/>
        <v>0</v>
      </c>
      <c r="F22" s="140" t="str">
        <f>'[1]INVENTAIRE 29-09-2021'!C22</f>
        <v>Kiki</v>
      </c>
      <c r="G22" s="98">
        <f>'INVENTAIRE 06-12-2021'!D22</f>
        <v>37</v>
      </c>
      <c r="H22" s="141"/>
      <c r="I22" s="142"/>
      <c r="J22" s="9">
        <f t="shared" si="1"/>
        <v>0</v>
      </c>
      <c r="K22" s="80" t="str">
        <f>'[1]INVENTAIRE 01-11-2021'!E22</f>
        <v>Stitch</v>
      </c>
      <c r="L22" s="84" t="str">
        <f>'[1]INVENTAIRE 01-11-2021'!F22</f>
        <v>L</v>
      </c>
      <c r="M22" s="143"/>
      <c r="N22" s="9"/>
      <c r="O22" s="33">
        <f t="shared" si="2"/>
        <v>0</v>
      </c>
    </row>
    <row r="23" spans="1:15" x14ac:dyDescent="0.25">
      <c r="A23" s="83" t="str">
        <f>'[1]INVENTAIRE 04-12-2021'!A23</f>
        <v xml:space="preserve">Elvira </v>
      </c>
      <c r="B23" s="98">
        <f>'INVENTAIRE 06-12-2021'!B23</f>
        <v>4</v>
      </c>
      <c r="C23" s="33"/>
      <c r="D23" s="33"/>
      <c r="E23" s="139">
        <f t="shared" si="0"/>
        <v>0</v>
      </c>
      <c r="F23" s="140" t="str">
        <f>'[1]INVENTAIRE 29-09-2021'!C23</f>
        <v>Kupuna Wa</v>
      </c>
      <c r="G23" s="98">
        <f>'INVENTAIRE 06-12-2021'!D23</f>
        <v>38</v>
      </c>
      <c r="H23" s="141"/>
      <c r="I23" s="142"/>
      <c r="J23" s="9">
        <f t="shared" si="1"/>
        <v>0</v>
      </c>
      <c r="K23" s="80" t="str">
        <f>'[1]INVENTAIRE 01-11-2021'!E23</f>
        <v>Albator</v>
      </c>
      <c r="L23" s="84" t="str">
        <f>'[1]INVENTAIRE 01-11-2021'!F23</f>
        <v>XL</v>
      </c>
      <c r="M23" s="143">
        <v>1</v>
      </c>
      <c r="N23" s="9"/>
      <c r="O23" s="33">
        <f t="shared" si="2"/>
        <v>1</v>
      </c>
    </row>
    <row r="24" spans="1:15" x14ac:dyDescent="0.25">
      <c r="A24" s="83" t="str">
        <f>'[1]INVENTAIRE 04-12-2021'!A24</f>
        <v>Evil Queen - #29 Poison</v>
      </c>
      <c r="B24" s="98">
        <f>'INVENTAIRE 06-12-2021'!B24</f>
        <v>9</v>
      </c>
      <c r="C24" s="33"/>
      <c r="D24" s="33"/>
      <c r="E24" s="139">
        <f t="shared" si="0"/>
        <v>0</v>
      </c>
      <c r="F24" s="140" t="str">
        <f>'[1]INVENTAIRE 29-09-2021'!C24</f>
        <v>Lani Loli</v>
      </c>
      <c r="G24" s="98">
        <f>'INVENTAIRE 06-12-2021'!D24</f>
        <v>34</v>
      </c>
      <c r="H24" s="141"/>
      <c r="I24" s="142"/>
      <c r="J24" s="9">
        <f t="shared" si="1"/>
        <v>0</v>
      </c>
      <c r="K24" s="80" t="str">
        <f>'[1]INVENTAIRE 01-11-2021'!E24</f>
        <v>Waluigi</v>
      </c>
      <c r="L24" s="84" t="str">
        <f>'[1]INVENTAIRE 01-11-2021'!F24</f>
        <v>XL</v>
      </c>
      <c r="M24" s="143"/>
      <c r="N24" s="9"/>
      <c r="O24" s="33">
        <f t="shared" si="2"/>
        <v>0</v>
      </c>
    </row>
    <row r="25" spans="1:15" x14ac:dyDescent="0.25">
      <c r="A25" s="83" t="str">
        <f>'[1]INVENTAIRE 04-12-2021'!A25</f>
        <v>FairyGodMother - #18 Potion</v>
      </c>
      <c r="B25" s="98">
        <f>'INVENTAIRE 06-12-2021'!B25</f>
        <v>5</v>
      </c>
      <c r="C25" s="33"/>
      <c r="D25" s="33"/>
      <c r="E25" s="139">
        <f t="shared" si="0"/>
        <v>0</v>
      </c>
      <c r="F25" s="140" t="str">
        <f>'[1]INVENTAIRE 29-09-2021'!C25</f>
        <v>Loki</v>
      </c>
      <c r="G25" s="98">
        <f>'INVENTAIRE 06-12-2021'!D25</f>
        <v>25</v>
      </c>
      <c r="H25" s="141"/>
      <c r="I25" s="142"/>
      <c r="J25" s="9">
        <f t="shared" si="1"/>
        <v>0</v>
      </c>
      <c r="K25" s="80"/>
      <c r="L25" s="84"/>
      <c r="M25" s="143"/>
      <c r="N25" s="9"/>
      <c r="O25" s="33"/>
    </row>
    <row r="26" spans="1:15" x14ac:dyDescent="0.25">
      <c r="A26" s="83" t="str">
        <f>'[1]INVENTAIRE 04-12-2021'!A26</f>
        <v>FrankenBride</v>
      </c>
      <c r="B26" s="98">
        <f>'INVENTAIRE 06-12-2021'!B26</f>
        <v>4</v>
      </c>
      <c r="C26" s="33"/>
      <c r="D26" s="33"/>
      <c r="E26" s="139">
        <f t="shared" si="0"/>
        <v>0</v>
      </c>
      <c r="F26" s="140" t="str">
        <f>'[1]INVENTAIRE 29-09-2021'!C26</f>
        <v>Lucio</v>
      </c>
      <c r="G26" s="98">
        <f>'INVENTAIRE 06-12-2021'!D26</f>
        <v>38</v>
      </c>
      <c r="H26" s="141"/>
      <c r="I26" s="142"/>
      <c r="J26" s="9">
        <f t="shared" si="1"/>
        <v>0</v>
      </c>
      <c r="K26" s="80"/>
      <c r="L26" s="84"/>
      <c r="M26" s="143"/>
      <c r="N26" s="9"/>
      <c r="O26" s="33"/>
    </row>
    <row r="27" spans="1:15" ht="15.75" thickBot="1" x14ac:dyDescent="0.3">
      <c r="A27" s="83" t="str">
        <f>'[1]INVENTAIRE 04-12-2021'!A27</f>
        <v>Fried Justin - #8 Runes</v>
      </c>
      <c r="B27" s="98">
        <f>'INVENTAIRE 06-12-2021'!B27</f>
        <v>4</v>
      </c>
      <c r="C27" s="33"/>
      <c r="D27" s="33"/>
      <c r="E27" s="139">
        <f t="shared" si="0"/>
        <v>0</v>
      </c>
      <c r="F27" s="140" t="str">
        <f>'[1]INVENTAIRE 29-09-2021'!C27</f>
        <v>Maléfique</v>
      </c>
      <c r="G27" s="98">
        <f>'INVENTAIRE 06-12-2021'!D27</f>
        <v>33</v>
      </c>
      <c r="H27" s="141"/>
      <c r="I27" s="142"/>
      <c r="J27" s="9">
        <f t="shared" si="1"/>
        <v>0</v>
      </c>
      <c r="K27" s="151"/>
      <c r="L27" s="102"/>
      <c r="M27" s="143"/>
      <c r="N27" s="9"/>
      <c r="O27" s="145"/>
    </row>
    <row r="28" spans="1:15" ht="15.75" thickBot="1" x14ac:dyDescent="0.3">
      <c r="A28" s="83" t="str">
        <f>'[1]INVENTAIRE 04-12-2021'!A28</f>
        <v>Hades - #2 Demon</v>
      </c>
      <c r="B28" s="98">
        <f>'INVENTAIRE 06-12-2021'!B28</f>
        <v>4</v>
      </c>
      <c r="C28" s="33"/>
      <c r="D28" s="33"/>
      <c r="E28" s="139">
        <f t="shared" si="0"/>
        <v>0</v>
      </c>
      <c r="F28" s="140" t="str">
        <f>'[1]INVENTAIRE 29-09-2021'!C28</f>
        <v>Mojo Jojo 2.0</v>
      </c>
      <c r="G28" s="98">
        <f>'INVENTAIRE 06-12-2021'!D28</f>
        <v>33</v>
      </c>
      <c r="H28" s="141"/>
      <c r="I28" s="142"/>
      <c r="J28" s="9">
        <f t="shared" si="1"/>
        <v>0</v>
      </c>
      <c r="K28" s="118" t="str">
        <f>'[1]INVENTAIRE 01-11-2021'!E28</f>
        <v>Tote Bags</v>
      </c>
      <c r="L28" s="117"/>
      <c r="M28" s="143"/>
      <c r="N28" s="9"/>
      <c r="O28" s="148">
        <f>SUM(O29:O42)</f>
        <v>1</v>
      </c>
    </row>
    <row r="29" spans="1:15" x14ac:dyDescent="0.25">
      <c r="A29" s="83" t="str">
        <f>'[1]INVENTAIRE 04-12-2021'!A29</f>
        <v>Him 2.0</v>
      </c>
      <c r="B29" s="98">
        <f>'INVENTAIRE 06-12-2021'!B29</f>
        <v>9</v>
      </c>
      <c r="C29" s="33"/>
      <c r="D29" s="33"/>
      <c r="E29" s="139">
        <f t="shared" si="0"/>
        <v>0</v>
      </c>
      <c r="F29" s="140" t="str">
        <f>'[1]INVENTAIRE 29-09-2021'!C29</f>
        <v>Mononoke</v>
      </c>
      <c r="G29" s="98">
        <f>'INVENTAIRE 06-12-2021'!D29</f>
        <v>29</v>
      </c>
      <c r="H29" s="141"/>
      <c r="I29" s="142"/>
      <c r="J29" s="9">
        <f t="shared" si="1"/>
        <v>0</v>
      </c>
      <c r="K29" s="80" t="str">
        <f>'[1]INVENTAIRE 01-11-2021'!E30</f>
        <v>Wario</v>
      </c>
      <c r="L29" s="84">
        <f>'[1]INVENTAIRE 01-11-2021'!F30</f>
        <v>1</v>
      </c>
      <c r="M29" s="143"/>
      <c r="N29" s="9"/>
      <c r="O29" s="33">
        <f t="shared" si="2"/>
        <v>0</v>
      </c>
    </row>
    <row r="30" spans="1:15" x14ac:dyDescent="0.25">
      <c r="A30" s="83" t="str">
        <f>'[1]INVENTAIRE 04-12-2021'!A30</f>
        <v>Ika-Ika</v>
      </c>
      <c r="B30" s="98">
        <f>'INVENTAIRE 06-12-2021'!B30</f>
        <v>8</v>
      </c>
      <c r="C30" s="33"/>
      <c r="D30" s="33"/>
      <c r="E30" s="139">
        <f t="shared" si="0"/>
        <v>0</v>
      </c>
      <c r="F30" s="140" t="str">
        <f>'[1]INVENTAIRE 29-09-2021'!C30</f>
        <v>Monster Denali</v>
      </c>
      <c r="G30" s="98">
        <f>'INVENTAIRE 06-12-2021'!D30</f>
        <v>35</v>
      </c>
      <c r="H30" s="141"/>
      <c r="I30" s="142"/>
      <c r="J30" s="9">
        <f t="shared" si="1"/>
        <v>0</v>
      </c>
      <c r="K30" s="80" t="str">
        <f>'[1]INVENTAIRE 01-11-2021'!E31</f>
        <v>Stitch</v>
      </c>
      <c r="L30" s="84">
        <f>'[1]INVENTAIRE 01-11-2021'!F31</f>
        <v>1</v>
      </c>
      <c r="M30" s="143"/>
      <c r="N30" s="9"/>
      <c r="O30" s="33">
        <f t="shared" si="2"/>
        <v>0</v>
      </c>
    </row>
    <row r="31" spans="1:15" x14ac:dyDescent="0.25">
      <c r="A31" s="83" t="str">
        <f>'[1]INVENTAIRE 04-12-2021'!A31</f>
        <v>Jack Skellington - #9 Skull</v>
      </c>
      <c r="B31" s="98">
        <f>'INVENTAIRE 06-12-2021'!B31</f>
        <v>4</v>
      </c>
      <c r="C31" s="33"/>
      <c r="D31" s="33"/>
      <c r="E31" s="139">
        <f t="shared" si="0"/>
        <v>0</v>
      </c>
      <c r="F31" s="140" t="str">
        <f>'[1]INVENTAIRE 29-09-2021'!C31</f>
        <v>Morty 2.0</v>
      </c>
      <c r="G31" s="98">
        <f>'INVENTAIRE 06-12-2021'!D31</f>
        <v>14</v>
      </c>
      <c r="H31" s="141"/>
      <c r="I31" s="142"/>
      <c r="J31" s="9">
        <f t="shared" si="1"/>
        <v>0</v>
      </c>
      <c r="K31" s="80" t="str">
        <f>'[1]INVENTAIRE 01-11-2021'!E32</f>
        <v>Winifred</v>
      </c>
      <c r="L31" s="84">
        <f>'[1]INVENTAIRE 01-11-2021'!F32</f>
        <v>1</v>
      </c>
      <c r="M31" s="143"/>
      <c r="N31" s="9"/>
      <c r="O31" s="33">
        <f t="shared" si="2"/>
        <v>0</v>
      </c>
    </row>
    <row r="32" spans="1:15" x14ac:dyDescent="0.25">
      <c r="A32" s="83" t="str">
        <f>'[1]INVENTAIRE 04-12-2021'!A32</f>
        <v>Jack'O'Lantern - #14 Pumpkin</v>
      </c>
      <c r="B32" s="98">
        <f>'INVENTAIRE 06-12-2021'!B32</f>
        <v>6</v>
      </c>
      <c r="C32" s="33"/>
      <c r="D32" s="33"/>
      <c r="E32" s="139">
        <f t="shared" si="0"/>
        <v>0</v>
      </c>
      <c r="F32" s="140" t="str">
        <f>'[1]INVENTAIRE 29-09-2021'!C32</f>
        <v>Retsuko</v>
      </c>
      <c r="G32" s="98">
        <f>'INVENTAIRE 06-12-2021'!D32</f>
        <v>28</v>
      </c>
      <c r="H32" s="141"/>
      <c r="I32" s="142"/>
      <c r="J32" s="9">
        <f t="shared" si="1"/>
        <v>0</v>
      </c>
      <c r="K32" s="80" t="str">
        <f>'[1]INVENTAIRE 01-11-2021'!E33</f>
        <v>Albator</v>
      </c>
      <c r="L32" s="84">
        <f>'[1]INVENTAIRE 01-11-2021'!F33</f>
        <v>1</v>
      </c>
      <c r="M32" s="143"/>
      <c r="N32" s="9"/>
      <c r="O32" s="33">
        <f t="shared" si="2"/>
        <v>0</v>
      </c>
    </row>
    <row r="33" spans="1:15" x14ac:dyDescent="0.25">
      <c r="A33" s="83" t="str">
        <f>'[1]INVENTAIRE 04-12-2021'!A33</f>
        <v>Jinx</v>
      </c>
      <c r="B33" s="98">
        <f>'INVENTAIRE 06-12-2021'!B33</f>
        <v>9</v>
      </c>
      <c r="C33" s="33"/>
      <c r="D33" s="33"/>
      <c r="E33" s="139">
        <f t="shared" si="0"/>
        <v>0</v>
      </c>
      <c r="F33" s="140" t="str">
        <f>'[1]INVENTAIRE 29-09-2021'!C33</f>
        <v>Rick 2.0</v>
      </c>
      <c r="G33" s="98">
        <f>'INVENTAIRE 06-12-2021'!D33</f>
        <v>11</v>
      </c>
      <c r="H33" s="141"/>
      <c r="I33" s="142"/>
      <c r="J33" s="9">
        <f t="shared" si="1"/>
        <v>0</v>
      </c>
      <c r="K33" s="80" t="str">
        <f>'[1]INVENTAIRE 01-11-2021'!E34</f>
        <v>Pumpkin</v>
      </c>
      <c r="L33" s="84">
        <f>'[1]INVENTAIRE 01-11-2021'!F34</f>
        <v>1</v>
      </c>
      <c r="M33" s="152"/>
      <c r="N33" s="153"/>
      <c r="O33" s="33">
        <f t="shared" si="2"/>
        <v>0</v>
      </c>
    </row>
    <row r="34" spans="1:15" x14ac:dyDescent="0.25">
      <c r="A34" s="83" t="str">
        <f>'[1]INVENTAIRE 04-12-2021'!A34</f>
        <v>Joker - #11 Mask</v>
      </c>
      <c r="B34" s="98">
        <f>'INVENTAIRE 06-12-2021'!B34</f>
        <v>3</v>
      </c>
      <c r="C34" s="145"/>
      <c r="D34" s="145"/>
      <c r="E34" s="139">
        <f t="shared" si="0"/>
        <v>0</v>
      </c>
      <c r="F34" s="140" t="str">
        <f>'[1]INVENTAIRE 29-09-2021'!C34</f>
        <v>Stitch</v>
      </c>
      <c r="G34" s="98">
        <f>'INVENTAIRE 06-12-2021'!D34</f>
        <v>18</v>
      </c>
      <c r="H34" s="154"/>
      <c r="I34" s="155"/>
      <c r="J34" s="9">
        <f t="shared" si="1"/>
        <v>0</v>
      </c>
      <c r="K34" s="80" t="str">
        <f>'[1]INVENTAIRE 01-11-2021'!E35</f>
        <v>Retsuko</v>
      </c>
      <c r="L34" s="84">
        <f>'[1]INVENTAIRE 01-11-2021'!F35</f>
        <v>1</v>
      </c>
      <c r="M34" s="143">
        <v>1</v>
      </c>
      <c r="N34" s="9"/>
      <c r="O34" s="33">
        <f t="shared" si="2"/>
        <v>1</v>
      </c>
    </row>
    <row r="35" spans="1:15" x14ac:dyDescent="0.25">
      <c r="A35" s="83" t="str">
        <f>'[1]INVENTAIRE 04-12-2021'!A35</f>
        <v>Kat &amp; Ana - #3 Twins</v>
      </c>
      <c r="B35" s="98">
        <f>'INVENTAIRE 06-12-2021'!B35</f>
        <v>4</v>
      </c>
      <c r="C35" s="33"/>
      <c r="D35" s="33"/>
      <c r="E35" s="139">
        <f t="shared" si="0"/>
        <v>0</v>
      </c>
      <c r="F35" s="140" t="str">
        <f>'[1]INVENTAIRE 29-09-2021'!C35</f>
        <v xml:space="preserve">Totoro </v>
      </c>
      <c r="G35" s="98">
        <f>'INVENTAIRE 06-12-2021'!D35</f>
        <v>24</v>
      </c>
      <c r="H35" s="156"/>
      <c r="I35" s="157"/>
      <c r="J35" s="9">
        <f t="shared" si="1"/>
        <v>0</v>
      </c>
      <c r="K35" s="80" t="str">
        <f>'[1]INVENTAIRE 01-11-2021'!E36</f>
        <v>Woody</v>
      </c>
      <c r="L35" s="84">
        <f>'[1]INVENTAIRE 01-11-2021'!F36</f>
        <v>1</v>
      </c>
      <c r="M35" s="143"/>
      <c r="N35" s="9"/>
      <c r="O35" s="33">
        <f t="shared" si="2"/>
        <v>0</v>
      </c>
    </row>
    <row r="36" spans="1:15" x14ac:dyDescent="0.25">
      <c r="A36" s="83" t="str">
        <f>'[1]INVENTAIRE 04-12-2021'!A36</f>
        <v>Kiki - #27 Cat</v>
      </c>
      <c r="B36" s="98">
        <f>'INVENTAIRE 06-12-2021'!B36</f>
        <v>13</v>
      </c>
      <c r="C36" s="158"/>
      <c r="D36" s="10"/>
      <c r="E36" s="139">
        <f t="shared" si="0"/>
        <v>0</v>
      </c>
      <c r="F36" s="140" t="str">
        <f>'[1]INVENTAIRE 29-09-2021'!C36</f>
        <v>Totoro Umbrella</v>
      </c>
      <c r="G36" s="98">
        <f>'INVENTAIRE 06-12-2021'!D36</f>
        <v>19</v>
      </c>
      <c r="H36" s="156"/>
      <c r="I36" s="157"/>
      <c r="J36" s="9">
        <f t="shared" si="1"/>
        <v>0</v>
      </c>
      <c r="K36" s="80" t="str">
        <f>'[1]INVENTAIRE 01-11-2021'!E37</f>
        <v>Dracula</v>
      </c>
      <c r="L36" s="84">
        <f>'[1]INVENTAIRE 01-11-2021'!F37</f>
        <v>1</v>
      </c>
      <c r="M36" s="143"/>
      <c r="N36" s="9"/>
      <c r="O36" s="33">
        <f t="shared" si="2"/>
        <v>0</v>
      </c>
    </row>
    <row r="37" spans="1:15" x14ac:dyDescent="0.25">
      <c r="A37" s="83" t="str">
        <f>'[1]INVENTAIRE 04-12-2021'!A37</f>
        <v>Kupuna-Wa</v>
      </c>
      <c r="B37" s="98">
        <f>'INVENTAIRE 06-12-2021'!B37</f>
        <v>9</v>
      </c>
      <c r="C37" s="158"/>
      <c r="D37" s="10"/>
      <c r="E37" s="139">
        <f t="shared" si="0"/>
        <v>0</v>
      </c>
      <c r="F37" s="140" t="str">
        <f>'[1]INVENTAIRE 29-09-2021'!C37</f>
        <v>Tracer</v>
      </c>
      <c r="G37" s="98">
        <f>'INVENTAIRE 06-12-2021'!D37</f>
        <v>38</v>
      </c>
      <c r="H37" s="156"/>
      <c r="I37" s="157"/>
      <c r="J37" s="9">
        <f t="shared" si="1"/>
        <v>0</v>
      </c>
      <c r="K37" s="80" t="str">
        <f>'[1]INVENTAIRE 01-11-2021'!E38</f>
        <v>Daisy</v>
      </c>
      <c r="L37" s="84">
        <f>'[1]INVENTAIRE 01-11-2021'!F38</f>
        <v>1</v>
      </c>
      <c r="M37" s="143"/>
      <c r="N37" s="9"/>
      <c r="O37" s="33">
        <f t="shared" si="2"/>
        <v>0</v>
      </c>
    </row>
    <row r="38" spans="1:15" x14ac:dyDescent="0.25">
      <c r="A38" s="83" t="str">
        <f>'[1]INVENTAIRE 04-12-2021'!A38</f>
        <v>Kuriboh - #5 Wings</v>
      </c>
      <c r="B38" s="98">
        <f>'INVENTAIRE 06-12-2021'!B38</f>
        <v>3</v>
      </c>
      <c r="C38" s="158"/>
      <c r="D38" s="158"/>
      <c r="E38" s="139">
        <f t="shared" si="0"/>
        <v>0</v>
      </c>
      <c r="F38" s="140" t="str">
        <f>'[1]INVENTAIRE 29-09-2021'!C38</f>
        <v>Train Denali</v>
      </c>
      <c r="G38" s="98">
        <f>'INVENTAIRE 06-12-2021'!D38</f>
        <v>25</v>
      </c>
      <c r="H38" s="156"/>
      <c r="I38" s="157"/>
      <c r="J38" s="9">
        <f t="shared" si="1"/>
        <v>0</v>
      </c>
      <c r="K38" s="80" t="str">
        <f>'[1]INVENTAIRE 01-11-2021'!E39</f>
        <v>Crash</v>
      </c>
      <c r="L38" s="84">
        <f>'[1]INVENTAIRE 01-11-2021'!F39</f>
        <v>1</v>
      </c>
      <c r="M38" s="159"/>
      <c r="N38" s="28"/>
      <c r="O38" s="33">
        <f t="shared" si="2"/>
        <v>0</v>
      </c>
    </row>
    <row r="39" spans="1:15" x14ac:dyDescent="0.25">
      <c r="A39" s="83" t="str">
        <f>'[1]INVENTAIRE 04-12-2021'!A39</f>
        <v>Lani-Loli</v>
      </c>
      <c r="B39" s="98">
        <f>'INVENTAIRE 06-12-2021'!B39</f>
        <v>9</v>
      </c>
      <c r="C39" s="158"/>
      <c r="D39" s="158"/>
      <c r="E39" s="139">
        <f t="shared" si="0"/>
        <v>0</v>
      </c>
      <c r="F39" s="140" t="str">
        <f>'[1]INVENTAIRE 29-09-2021'!C39</f>
        <v>Trixie</v>
      </c>
      <c r="G39" s="98">
        <f>'INVENTAIRE 06-12-2021'!D39</f>
        <v>35</v>
      </c>
      <c r="H39" s="156"/>
      <c r="I39" s="157"/>
      <c r="J39" s="9">
        <v>0</v>
      </c>
      <c r="K39" s="80"/>
      <c r="L39" s="84"/>
      <c r="M39" s="159"/>
      <c r="N39" s="28"/>
      <c r="O39" s="33">
        <f t="shared" si="2"/>
        <v>0</v>
      </c>
    </row>
    <row r="40" spans="1:15" x14ac:dyDescent="0.25">
      <c r="A40" s="83" t="str">
        <f>'[1]INVENTAIRE 04-12-2021'!A40</f>
        <v>Loki - #7 Horns</v>
      </c>
      <c r="B40" s="98">
        <f>'INVENTAIRE 06-12-2021'!B40</f>
        <v>7</v>
      </c>
      <c r="C40" s="158"/>
      <c r="D40" s="158"/>
      <c r="E40" s="139">
        <f t="shared" si="0"/>
        <v>0</v>
      </c>
      <c r="F40" s="140" t="str">
        <f>'[1]INVENTAIRE 29-09-2021'!C40</f>
        <v>Uka Uka 2.0</v>
      </c>
      <c r="G40" s="98">
        <f>'INVENTAIRE 06-12-2021'!D40</f>
        <v>24</v>
      </c>
      <c r="H40" s="156"/>
      <c r="I40" s="157"/>
      <c r="J40" s="9">
        <f t="shared" si="1"/>
        <v>0</v>
      </c>
      <c r="K40" s="80"/>
      <c r="L40" s="84"/>
      <c r="M40" s="159"/>
      <c r="N40" s="28"/>
      <c r="O40" s="33">
        <f t="shared" si="2"/>
        <v>0</v>
      </c>
    </row>
    <row r="41" spans="1:15" x14ac:dyDescent="0.25">
      <c r="A41" s="83" t="str">
        <f>'[1]INVENTAIRE 04-12-2021'!A41</f>
        <v>Lucìo</v>
      </c>
      <c r="B41" s="98">
        <f>'INVENTAIRE 06-12-2021'!B41</f>
        <v>10</v>
      </c>
      <c r="C41" s="158"/>
      <c r="D41" s="158"/>
      <c r="E41" s="139">
        <f t="shared" si="0"/>
        <v>0</v>
      </c>
      <c r="F41" s="140" t="str">
        <f>'[1]INVENTAIRE 29-09-2021'!C41</f>
        <v>Vamp Utica</v>
      </c>
      <c r="G41" s="98">
        <f>'INVENTAIRE 06-12-2021'!D41</f>
        <v>12</v>
      </c>
      <c r="H41" s="156"/>
      <c r="I41" s="157"/>
      <c r="J41" s="9">
        <f t="shared" si="1"/>
        <v>0</v>
      </c>
      <c r="K41" s="80"/>
      <c r="L41" s="84"/>
      <c r="M41" s="159"/>
      <c r="N41" s="28"/>
      <c r="O41" s="33">
        <f t="shared" si="2"/>
        <v>0</v>
      </c>
    </row>
    <row r="42" spans="1:15" x14ac:dyDescent="0.25">
      <c r="A42" s="83" t="str">
        <f>'[1]INVENTAIRE 04-12-2021'!A42</f>
        <v>Luffy</v>
      </c>
      <c r="B42" s="98">
        <f>'INVENTAIRE 06-12-2021'!B42</f>
        <v>9</v>
      </c>
      <c r="C42" s="158"/>
      <c r="D42" s="158"/>
      <c r="E42" s="139">
        <f t="shared" si="0"/>
        <v>0</v>
      </c>
      <c r="F42" s="140" t="str">
        <f>'[1]INVENTAIRE 29-09-2021'!C42</f>
        <v>Velma</v>
      </c>
      <c r="G42" s="98">
        <f>'INVENTAIRE 06-12-2021'!D42</f>
        <v>32</v>
      </c>
      <c r="H42" s="156"/>
      <c r="I42" s="157"/>
      <c r="J42" s="9">
        <f t="shared" si="1"/>
        <v>0</v>
      </c>
      <c r="K42" s="80"/>
      <c r="L42" s="84"/>
      <c r="M42" s="159"/>
      <c r="N42" s="28"/>
      <c r="O42" s="33">
        <f t="shared" si="2"/>
        <v>0</v>
      </c>
    </row>
    <row r="43" spans="1:15" x14ac:dyDescent="0.25">
      <c r="A43" s="83" t="str">
        <f>'[1]INVENTAIRE 04-12-2021'!A43</f>
        <v>Maleficient</v>
      </c>
      <c r="B43" s="98">
        <f>'INVENTAIRE 06-12-2021'!B43</f>
        <v>14</v>
      </c>
      <c r="C43" s="158"/>
      <c r="D43" s="158"/>
      <c r="E43" s="139">
        <f t="shared" si="0"/>
        <v>0</v>
      </c>
      <c r="F43" s="140" t="str">
        <f>'[1]INVENTAIRE 29-09-2021'!C43</f>
        <v>Waluigi</v>
      </c>
      <c r="G43" s="98">
        <f>'INVENTAIRE 06-12-2021'!D43</f>
        <v>17</v>
      </c>
      <c r="H43" s="156"/>
      <c r="I43" s="157"/>
      <c r="J43" s="9">
        <f t="shared" si="1"/>
        <v>0</v>
      </c>
      <c r="K43" s="80"/>
      <c r="L43" s="100"/>
      <c r="M43" s="159"/>
      <c r="N43" s="28"/>
      <c r="O43" s="33"/>
    </row>
    <row r="44" spans="1:15" x14ac:dyDescent="0.25">
      <c r="A44" s="83" t="str">
        <f>'[1]INVENTAIRE 04-12-2021'!A44</f>
        <v>Malik - #28 Mushroom</v>
      </c>
      <c r="B44" s="98">
        <f>'INVENTAIRE 06-12-2021'!B44</f>
        <v>4</v>
      </c>
      <c r="C44" s="158"/>
      <c r="D44" s="158"/>
      <c r="E44" s="139">
        <f t="shared" si="0"/>
        <v>0</v>
      </c>
      <c r="F44" s="140" t="str">
        <f>'[1]INVENTAIRE 29-09-2021'!C44</f>
        <v>Wario</v>
      </c>
      <c r="G44" s="98">
        <f>'INVENTAIRE 06-12-2021'!D44</f>
        <v>33</v>
      </c>
      <c r="H44" s="156"/>
      <c r="I44" s="157"/>
      <c r="J44" s="9">
        <f t="shared" si="1"/>
        <v>0</v>
      </c>
      <c r="K44" s="80"/>
      <c r="L44" s="100"/>
      <c r="M44" s="159"/>
      <c r="N44" s="28"/>
      <c r="O44" s="33"/>
    </row>
    <row r="45" spans="1:15" x14ac:dyDescent="0.25">
      <c r="A45" s="83" t="str">
        <f>'[1]INVENTAIRE 04-12-2021'!A45</f>
        <v>Mario Fantome - #25 Ghost</v>
      </c>
      <c r="B45" s="98">
        <f>'INVENTAIRE 06-12-2021'!B45</f>
        <v>5</v>
      </c>
      <c r="C45" s="158"/>
      <c r="D45" s="158"/>
      <c r="E45" s="139">
        <f t="shared" si="0"/>
        <v>0</v>
      </c>
      <c r="F45" s="140" t="str">
        <f>'[1]INVENTAIRE 29-09-2021'!C45</f>
        <v>Winifred</v>
      </c>
      <c r="G45" s="98">
        <f>'INVENTAIRE 06-12-2021'!D45</f>
        <v>32</v>
      </c>
      <c r="H45" s="156"/>
      <c r="I45" s="157"/>
      <c r="J45" s="9">
        <f t="shared" si="1"/>
        <v>0</v>
      </c>
      <c r="K45" s="80"/>
      <c r="L45" s="100"/>
      <c r="M45" s="159"/>
      <c r="N45" s="28"/>
      <c r="O45" s="33"/>
    </row>
    <row r="46" spans="1:15" x14ac:dyDescent="0.25">
      <c r="A46" s="83" t="str">
        <f>'[1]INVENTAIRE 04-12-2021'!A46</f>
        <v>Mavis - #13 Vampire</v>
      </c>
      <c r="B46" s="98">
        <f>'INVENTAIRE 06-12-2021'!B46</f>
        <v>3</v>
      </c>
      <c r="C46" s="158"/>
      <c r="D46" s="10"/>
      <c r="E46" s="139">
        <f t="shared" si="0"/>
        <v>0</v>
      </c>
      <c r="F46" s="140" t="str">
        <f>'[1]INVENTAIRE 29-09-2021'!C46</f>
        <v>Woody 2.0</v>
      </c>
      <c r="G46" s="98">
        <f>'INVENTAIRE 06-12-2021'!D46</f>
        <v>32</v>
      </c>
      <c r="H46" s="156"/>
      <c r="I46" s="157"/>
      <c r="J46" s="9">
        <f t="shared" si="1"/>
        <v>0</v>
      </c>
      <c r="K46" s="80"/>
      <c r="L46" s="100"/>
      <c r="M46" s="159"/>
      <c r="N46" s="28"/>
      <c r="O46" s="33"/>
    </row>
    <row r="47" spans="1:15" x14ac:dyDescent="0.25">
      <c r="A47" s="83" t="str">
        <f>'[1]INVENTAIRE 04-12-2021'!A47</f>
        <v>Michael Myers - #31 Halloween</v>
      </c>
      <c r="B47" s="98">
        <f>'INVENTAIRE 06-12-2021'!B47</f>
        <v>5</v>
      </c>
      <c r="C47" s="158"/>
      <c r="D47" s="10"/>
      <c r="E47" s="139">
        <f t="shared" si="0"/>
        <v>0</v>
      </c>
      <c r="F47" s="140" t="str">
        <f>'[1]INVENTAIRE 29-09-2021'!C47</f>
        <v>Yugi</v>
      </c>
      <c r="G47" s="98">
        <f>'INVENTAIRE 06-12-2021'!D47</f>
        <v>33</v>
      </c>
      <c r="H47" s="156">
        <v>1</v>
      </c>
      <c r="I47" s="157"/>
      <c r="J47" s="9">
        <f t="shared" si="1"/>
        <v>1</v>
      </c>
      <c r="K47" s="80"/>
      <c r="L47" s="100"/>
      <c r="M47" s="159"/>
      <c r="N47" s="28"/>
      <c r="O47" s="33"/>
    </row>
    <row r="48" spans="1:15" x14ac:dyDescent="0.25">
      <c r="A48" s="83" t="str">
        <f>'[1]INVENTAIRE 04-12-2021'!A48</f>
        <v>Mojo Jojo 2.0</v>
      </c>
      <c r="B48" s="98">
        <f>'INVENTAIRE 06-12-2021'!B48</f>
        <v>9</v>
      </c>
      <c r="C48" s="158"/>
      <c r="D48" s="10"/>
      <c r="E48" s="139">
        <f t="shared" si="0"/>
        <v>0</v>
      </c>
      <c r="F48" s="140">
        <f>'[1]INVENTAIRE 29-09-2021'!C48</f>
        <v>0</v>
      </c>
      <c r="G48" s="33"/>
      <c r="H48" s="156"/>
      <c r="I48" s="157"/>
      <c r="J48" s="9">
        <f t="shared" si="1"/>
        <v>0</v>
      </c>
      <c r="K48" s="83"/>
      <c r="L48" s="100"/>
      <c r="M48" s="159"/>
      <c r="N48" s="28"/>
      <c r="O48" s="33"/>
    </row>
    <row r="49" spans="1:15" x14ac:dyDescent="0.25">
      <c r="A49" s="83" t="str">
        <f>'[1]INVENTAIRE 04-12-2021'!A49</f>
        <v>Mononoke</v>
      </c>
      <c r="B49" s="98">
        <f>'INVENTAIRE 06-12-2021'!B49</f>
        <v>11</v>
      </c>
      <c r="C49" s="158"/>
      <c r="D49" s="10"/>
      <c r="E49" s="139">
        <f t="shared" si="0"/>
        <v>0</v>
      </c>
      <c r="F49" s="140"/>
      <c r="G49" s="33"/>
      <c r="H49" s="156"/>
      <c r="I49" s="157"/>
      <c r="J49" s="9">
        <f t="shared" si="1"/>
        <v>0</v>
      </c>
      <c r="K49" s="83"/>
      <c r="L49" s="100"/>
      <c r="M49" s="159"/>
      <c r="N49" s="28"/>
      <c r="O49" s="33"/>
    </row>
    <row r="50" spans="1:15" x14ac:dyDescent="0.25">
      <c r="A50" s="83" t="str">
        <f>'[1]INVENTAIRE 04-12-2021'!A50</f>
        <v>Morty 2.0</v>
      </c>
      <c r="B50" s="98">
        <f>'INVENTAIRE 06-12-2021'!B50</f>
        <v>9</v>
      </c>
      <c r="C50" s="158"/>
      <c r="D50" s="10"/>
      <c r="E50" s="139">
        <f t="shared" si="0"/>
        <v>0</v>
      </c>
      <c r="F50" s="140"/>
      <c r="G50" s="33"/>
      <c r="H50" s="156"/>
      <c r="I50" s="157"/>
      <c r="J50" s="9">
        <f t="shared" si="1"/>
        <v>0</v>
      </c>
      <c r="K50" s="83"/>
      <c r="L50" s="100"/>
      <c r="M50" s="159"/>
      <c r="N50" s="28"/>
      <c r="O50" s="33"/>
    </row>
    <row r="51" spans="1:15" x14ac:dyDescent="0.25">
      <c r="A51" s="83" t="str">
        <f>'[1]INVENTAIRE 04-12-2021'!A51</f>
        <v>Moth - #20 Moth</v>
      </c>
      <c r="B51" s="98">
        <f>'INVENTAIRE 06-12-2021'!B51</f>
        <v>3</v>
      </c>
      <c r="C51" s="158"/>
      <c r="D51" s="10"/>
      <c r="E51" s="139">
        <f t="shared" si="0"/>
        <v>0</v>
      </c>
      <c r="F51" s="140"/>
      <c r="G51" s="33"/>
      <c r="H51" s="156"/>
      <c r="I51" s="157"/>
      <c r="J51" s="9">
        <f t="shared" si="1"/>
        <v>0</v>
      </c>
      <c r="K51" s="83"/>
      <c r="L51" s="100"/>
      <c r="M51" s="159"/>
      <c r="N51" s="28"/>
      <c r="O51" s="33"/>
    </row>
    <row r="52" spans="1:15" x14ac:dyDescent="0.25">
      <c r="A52" s="83" t="str">
        <f>'[1]INVENTAIRE 04-12-2021'!A52</f>
        <v>Naruto</v>
      </c>
      <c r="B52" s="98">
        <f>'INVENTAIRE 06-12-2021'!B52</f>
        <v>9</v>
      </c>
      <c r="C52" s="158"/>
      <c r="D52" s="10"/>
      <c r="E52" s="139">
        <f t="shared" si="0"/>
        <v>0</v>
      </c>
      <c r="F52" s="140"/>
      <c r="G52" s="33"/>
      <c r="H52" s="156"/>
      <c r="I52" s="157"/>
      <c r="J52" s="9">
        <f t="shared" si="1"/>
        <v>0</v>
      </c>
      <c r="K52" s="83"/>
      <c r="L52" s="100"/>
      <c r="M52" s="159"/>
      <c r="N52" s="28"/>
      <c r="O52" s="33"/>
    </row>
    <row r="53" spans="1:15" x14ac:dyDescent="0.25">
      <c r="A53" s="83" t="str">
        <f>'[1]INVENTAIRE 04-12-2021'!A53</f>
        <v>Nezuko</v>
      </c>
      <c r="B53" s="98">
        <f>'INVENTAIRE 06-12-2021'!B53</f>
        <v>9</v>
      </c>
      <c r="C53" s="158"/>
      <c r="D53" s="10"/>
      <c r="E53" s="139">
        <f t="shared" si="0"/>
        <v>0</v>
      </c>
      <c r="F53" s="140"/>
      <c r="G53" s="33"/>
      <c r="H53" s="156"/>
      <c r="I53" s="157"/>
      <c r="J53" s="9">
        <f t="shared" si="1"/>
        <v>0</v>
      </c>
      <c r="K53" s="83"/>
      <c r="L53" s="100"/>
      <c r="M53" s="159"/>
      <c r="N53" s="28"/>
      <c r="O53" s="33"/>
    </row>
    <row r="54" spans="1:15" x14ac:dyDescent="0.25">
      <c r="A54" s="83" t="str">
        <f>'[1]INVENTAIRE 04-12-2021'!A54</f>
        <v>Northern Lights Denali</v>
      </c>
      <c r="B54" s="98">
        <f>'INVENTAIRE 06-12-2021'!B54</f>
        <v>9</v>
      </c>
      <c r="C54" s="158"/>
      <c r="D54" s="10"/>
      <c r="E54" s="139">
        <f t="shared" si="0"/>
        <v>0</v>
      </c>
      <c r="F54" s="140"/>
      <c r="G54" s="33"/>
      <c r="H54" s="156"/>
      <c r="I54" s="157"/>
      <c r="J54" s="9">
        <f t="shared" si="1"/>
        <v>0</v>
      </c>
      <c r="K54" s="83"/>
      <c r="L54" s="100"/>
      <c r="M54" s="159"/>
      <c r="N54" s="28"/>
      <c r="O54" s="33"/>
    </row>
    <row r="55" spans="1:15" x14ac:dyDescent="0.25">
      <c r="A55" s="83" t="str">
        <f>'[1]INVENTAIRE 04-12-2021'!A55</f>
        <v>Offred - #15 Ritual</v>
      </c>
      <c r="B55" s="98">
        <f>'INVENTAIRE 06-12-2021'!B55</f>
        <v>4</v>
      </c>
      <c r="C55" s="158"/>
      <c r="D55" s="10"/>
      <c r="E55" s="139">
        <f t="shared" si="0"/>
        <v>0</v>
      </c>
      <c r="F55" s="140"/>
      <c r="G55" s="33"/>
      <c r="H55" s="156"/>
      <c r="I55" s="157"/>
      <c r="J55" s="9">
        <f t="shared" si="1"/>
        <v>0</v>
      </c>
      <c r="K55" s="83"/>
      <c r="L55" s="100"/>
      <c r="M55" s="159"/>
      <c r="N55" s="28"/>
      <c r="O55" s="33"/>
    </row>
    <row r="56" spans="1:15" x14ac:dyDescent="0.25">
      <c r="A56" s="83" t="str">
        <f>'[1]INVENTAIRE 04-12-2021'!A56</f>
        <v>Ondine - #23 Mist</v>
      </c>
      <c r="B56" s="98">
        <f>'INVENTAIRE 06-12-2021'!B56</f>
        <v>7</v>
      </c>
      <c r="C56" s="158"/>
      <c r="D56" s="10"/>
      <c r="E56" s="139">
        <f t="shared" si="0"/>
        <v>0</v>
      </c>
      <c r="F56" s="140"/>
      <c r="G56" s="33"/>
      <c r="H56" s="156"/>
      <c r="I56" s="157"/>
      <c r="J56" s="9">
        <f t="shared" si="1"/>
        <v>0</v>
      </c>
      <c r="K56" s="83"/>
      <c r="L56" s="100"/>
      <c r="M56" s="159"/>
      <c r="N56" s="28"/>
      <c r="O56" s="33"/>
    </row>
    <row r="57" spans="1:15" x14ac:dyDescent="0.25">
      <c r="A57" s="83" t="str">
        <f>'[1]INVENTAIRE 04-12-2021'!A57</f>
        <v>Raiponce - #26 Dream</v>
      </c>
      <c r="B57" s="98">
        <f>'INVENTAIRE 06-12-2021'!B57</f>
        <v>4</v>
      </c>
      <c r="C57" s="158"/>
      <c r="D57" s="10"/>
      <c r="E57" s="139">
        <f t="shared" si="0"/>
        <v>0</v>
      </c>
      <c r="F57" s="140"/>
      <c r="G57" s="33"/>
      <c r="H57" s="156"/>
      <c r="I57" s="157"/>
      <c r="J57" s="9">
        <f t="shared" si="1"/>
        <v>0</v>
      </c>
      <c r="K57" s="83"/>
      <c r="L57" s="100"/>
      <c r="M57" s="159"/>
      <c r="N57" s="28"/>
      <c r="O57" s="33"/>
    </row>
    <row r="58" spans="1:15" x14ac:dyDescent="0.25">
      <c r="A58" s="83" t="str">
        <f>'[1]INVENTAIRE 04-12-2021'!A58</f>
        <v>Retsuko</v>
      </c>
      <c r="B58" s="98">
        <f>'INVENTAIRE 06-12-2021'!B58</f>
        <v>4</v>
      </c>
      <c r="C58" s="158"/>
      <c r="D58" s="10"/>
      <c r="E58" s="139">
        <f t="shared" si="0"/>
        <v>0</v>
      </c>
      <c r="F58" s="140"/>
      <c r="G58" s="33"/>
      <c r="H58" s="156"/>
      <c r="I58" s="157"/>
      <c r="J58" s="9">
        <f t="shared" si="1"/>
        <v>0</v>
      </c>
      <c r="K58" s="83"/>
      <c r="L58" s="100"/>
      <c r="M58" s="159"/>
      <c r="N58" s="28"/>
      <c r="O58" s="33"/>
    </row>
    <row r="59" spans="1:15" x14ac:dyDescent="0.25">
      <c r="A59" s="83" t="str">
        <f>'[1]INVENTAIRE 04-12-2021'!A59</f>
        <v>Rick 2.0</v>
      </c>
      <c r="B59" s="98">
        <f>'INVENTAIRE 06-12-2021'!B59</f>
        <v>6</v>
      </c>
      <c r="C59" s="158"/>
      <c r="D59" s="10"/>
      <c r="E59" s="139">
        <f t="shared" si="0"/>
        <v>0</v>
      </c>
      <c r="F59" s="140"/>
      <c r="G59" s="33"/>
      <c r="H59" s="156"/>
      <c r="I59" s="157"/>
      <c r="J59" s="9">
        <f t="shared" si="1"/>
        <v>0</v>
      </c>
      <c r="K59" s="83"/>
      <c r="L59" s="100"/>
      <c r="M59" s="159"/>
      <c r="N59" s="28"/>
      <c r="O59" s="33"/>
    </row>
    <row r="60" spans="1:15" x14ac:dyDescent="0.25">
      <c r="A60" s="83" t="str">
        <f>'[1]INVENTAIRE 04-12-2021'!A60</f>
        <v>Rosalina - #21 Crown</v>
      </c>
      <c r="B60" s="98">
        <f>'INVENTAIRE 06-12-2021'!B60</f>
        <v>8</v>
      </c>
      <c r="C60" s="158"/>
      <c r="D60" s="10"/>
      <c r="E60" s="139">
        <f t="shared" si="0"/>
        <v>0</v>
      </c>
      <c r="F60" s="140"/>
      <c r="G60" s="33"/>
      <c r="H60" s="156"/>
      <c r="I60" s="157"/>
      <c r="J60" s="9">
        <f t="shared" si="1"/>
        <v>0</v>
      </c>
      <c r="K60" s="83"/>
      <c r="L60" s="100"/>
      <c r="M60" s="159"/>
      <c r="N60" s="28"/>
      <c r="O60" s="33"/>
    </row>
    <row r="61" spans="1:15" x14ac:dyDescent="0.25">
      <c r="A61" s="83" t="str">
        <f>'[1]INVENTAIRE 04-12-2021'!A61</f>
        <v>Ryuk</v>
      </c>
      <c r="B61" s="98">
        <f>'INVENTAIRE 06-12-2021'!B61</f>
        <v>6</v>
      </c>
      <c r="C61" s="158"/>
      <c r="D61" s="10"/>
      <c r="E61" s="139">
        <f t="shared" si="0"/>
        <v>0</v>
      </c>
      <c r="F61" s="140"/>
      <c r="G61" s="33"/>
      <c r="H61" s="156"/>
      <c r="I61" s="157"/>
      <c r="J61" s="9">
        <f t="shared" si="1"/>
        <v>0</v>
      </c>
      <c r="K61" s="83"/>
      <c r="L61" s="100"/>
      <c r="M61" s="159"/>
      <c r="N61" s="28"/>
      <c r="O61" s="33"/>
    </row>
    <row r="62" spans="1:15" x14ac:dyDescent="0.25">
      <c r="A62" s="83" t="str">
        <f>'[1]INVENTAIRE 04-12-2021'!A62</f>
        <v>Sailor Moon</v>
      </c>
      <c r="B62" s="98">
        <f>'INVENTAIRE 06-12-2021'!B62</f>
        <v>5</v>
      </c>
      <c r="C62" s="158"/>
      <c r="D62" s="10"/>
      <c r="E62" s="139">
        <f t="shared" si="0"/>
        <v>0</v>
      </c>
      <c r="F62" s="140"/>
      <c r="G62" s="33"/>
      <c r="H62" s="156"/>
      <c r="I62" s="157"/>
      <c r="J62" s="9">
        <f t="shared" si="1"/>
        <v>0</v>
      </c>
      <c r="K62" s="83"/>
      <c r="L62" s="100"/>
      <c r="M62" s="159"/>
      <c r="N62" s="28"/>
      <c r="O62" s="33"/>
    </row>
    <row r="63" spans="1:15" x14ac:dyDescent="0.25">
      <c r="A63" s="83" t="str">
        <f>'[1]INVENTAIRE 04-12-2021'!A63</f>
        <v>Sangoku</v>
      </c>
      <c r="B63" s="98">
        <f>'INVENTAIRE 06-12-2021'!B63</f>
        <v>5</v>
      </c>
      <c r="C63" s="158"/>
      <c r="D63" s="10"/>
      <c r="E63" s="139">
        <f t="shared" si="0"/>
        <v>0</v>
      </c>
      <c r="F63" s="140"/>
      <c r="G63" s="33"/>
      <c r="H63" s="156"/>
      <c r="I63" s="157"/>
      <c r="J63" s="9">
        <f t="shared" si="1"/>
        <v>0</v>
      </c>
      <c r="K63" s="83"/>
      <c r="L63" s="100"/>
      <c r="M63" s="159"/>
      <c r="N63" s="28"/>
      <c r="O63" s="33"/>
    </row>
    <row r="64" spans="1:15" x14ac:dyDescent="0.25">
      <c r="A64" s="83" t="str">
        <f>'[1]INVENTAIRE 04-12-2021'!A64</f>
        <v>Squelette Os - #24 Bones</v>
      </c>
      <c r="B64" s="98">
        <f>'INVENTAIRE 06-12-2021'!B64</f>
        <v>4</v>
      </c>
      <c r="C64" s="158"/>
      <c r="D64" s="10"/>
      <c r="E64" s="139">
        <f t="shared" si="0"/>
        <v>0</v>
      </c>
      <c r="F64" s="140"/>
      <c r="G64" s="33"/>
      <c r="H64" s="156"/>
      <c r="I64" s="157"/>
      <c r="J64" s="9">
        <f t="shared" si="1"/>
        <v>0</v>
      </c>
      <c r="K64" s="83"/>
      <c r="L64" s="100"/>
      <c r="M64" s="159"/>
      <c r="N64" s="28"/>
      <c r="O64" s="33"/>
    </row>
    <row r="65" spans="1:15" x14ac:dyDescent="0.25">
      <c r="A65" s="83" t="str">
        <f>'[1]INVENTAIRE 04-12-2021'!A65</f>
        <v>Stitch</v>
      </c>
      <c r="B65" s="98">
        <f>'INVENTAIRE 06-12-2021'!B65</f>
        <v>8</v>
      </c>
      <c r="C65" s="158"/>
      <c r="D65" s="10"/>
      <c r="E65" s="139">
        <f t="shared" si="0"/>
        <v>0</v>
      </c>
      <c r="F65" s="140"/>
      <c r="G65" s="33"/>
      <c r="H65" s="156"/>
      <c r="I65" s="157"/>
      <c r="J65" s="9">
        <f t="shared" si="1"/>
        <v>0</v>
      </c>
      <c r="K65" s="83"/>
      <c r="L65" s="100"/>
      <c r="M65" s="159"/>
      <c r="N65" s="28"/>
      <c r="O65" s="33"/>
    </row>
    <row r="66" spans="1:15" x14ac:dyDescent="0.25">
      <c r="A66" s="83" t="str">
        <f>'[1]INVENTAIRE 04-12-2021'!A66</f>
        <v>Totoro</v>
      </c>
      <c r="B66" s="98">
        <f>'INVENTAIRE 06-12-2021'!B66</f>
        <v>15</v>
      </c>
      <c r="C66" s="158">
        <v>1</v>
      </c>
      <c r="D66" s="10"/>
      <c r="E66" s="139">
        <f t="shared" si="0"/>
        <v>1</v>
      </c>
      <c r="F66" s="140"/>
      <c r="G66" s="33"/>
      <c r="H66" s="156"/>
      <c r="I66" s="157"/>
      <c r="J66" s="9">
        <f t="shared" si="1"/>
        <v>0</v>
      </c>
      <c r="K66" s="83"/>
      <c r="L66" s="100"/>
      <c r="M66" s="159"/>
      <c r="N66" s="28"/>
      <c r="O66" s="33"/>
    </row>
    <row r="67" spans="1:15" x14ac:dyDescent="0.25">
      <c r="A67" s="83" t="str">
        <f>'[1]INVENTAIRE 04-12-2021'!A67</f>
        <v>Totoro Umbrella</v>
      </c>
      <c r="B67" s="98">
        <f>'INVENTAIRE 06-12-2021'!B67</f>
        <v>14</v>
      </c>
      <c r="C67" s="158"/>
      <c r="D67" s="10"/>
      <c r="E67" s="139">
        <f t="shared" si="0"/>
        <v>0</v>
      </c>
      <c r="F67" s="140"/>
      <c r="G67" s="33"/>
      <c r="H67" s="156"/>
      <c r="I67" s="157"/>
      <c r="J67" s="9">
        <f t="shared" si="1"/>
        <v>0</v>
      </c>
      <c r="K67" s="83"/>
      <c r="L67" s="100"/>
      <c r="M67" s="159"/>
      <c r="N67" s="28"/>
      <c r="O67" s="33"/>
    </row>
    <row r="68" spans="1:15" x14ac:dyDescent="0.25">
      <c r="A68" s="83" t="str">
        <f>'[1]INVENTAIRE 04-12-2021'!A68</f>
        <v>Tracer</v>
      </c>
      <c r="B68" s="98">
        <f>'INVENTAIRE 06-12-2021'!B68</f>
        <v>9</v>
      </c>
      <c r="C68" s="158"/>
      <c r="D68" s="10"/>
      <c r="E68" s="139">
        <f t="shared" ref="E68:E83" si="3">SUM(C68+D68)</f>
        <v>0</v>
      </c>
      <c r="F68" s="140"/>
      <c r="G68" s="33"/>
      <c r="H68" s="156"/>
      <c r="I68" s="157"/>
      <c r="J68" s="9">
        <f t="shared" si="1"/>
        <v>0</v>
      </c>
      <c r="K68" s="83"/>
      <c r="L68" s="100"/>
      <c r="M68" s="159"/>
      <c r="N68" s="28"/>
      <c r="O68" s="33"/>
    </row>
    <row r="69" spans="1:15" x14ac:dyDescent="0.25">
      <c r="A69" s="83" t="str">
        <f>'[1]INVENTAIRE 04-12-2021'!A69</f>
        <v>Train Denali</v>
      </c>
      <c r="B69" s="98">
        <f>'INVENTAIRE 06-12-2021'!B69</f>
        <v>9</v>
      </c>
      <c r="C69" s="158"/>
      <c r="D69" s="10"/>
      <c r="E69" s="139">
        <f t="shared" si="3"/>
        <v>0</v>
      </c>
      <c r="F69" s="140"/>
      <c r="G69" s="33"/>
      <c r="H69" s="156"/>
      <c r="I69" s="157"/>
      <c r="J69" s="9">
        <f t="shared" ref="J69:J83" si="4">SUM(H69+I69)</f>
        <v>0</v>
      </c>
      <c r="K69" s="83"/>
      <c r="L69" s="100"/>
      <c r="M69" s="159"/>
      <c r="N69" s="28"/>
      <c r="O69" s="33"/>
    </row>
    <row r="70" spans="1:15" ht="15.75" thickBot="1" x14ac:dyDescent="0.3">
      <c r="A70" s="83" t="str">
        <f>'[1]INVENTAIRE 04-12-2021'!A70</f>
        <v>Trixie - #22 Eyes</v>
      </c>
      <c r="B70" s="98">
        <f>'INVENTAIRE 06-12-2021'!B70</f>
        <v>9</v>
      </c>
      <c r="C70" s="158"/>
      <c r="D70" s="10"/>
      <c r="E70" s="139">
        <f t="shared" si="3"/>
        <v>0</v>
      </c>
      <c r="F70" s="140"/>
      <c r="G70" s="45"/>
      <c r="H70" s="156"/>
      <c r="I70" s="157"/>
      <c r="J70" s="9">
        <f t="shared" si="4"/>
        <v>0</v>
      </c>
      <c r="K70" s="83"/>
      <c r="L70" s="100"/>
      <c r="M70" s="159"/>
      <c r="N70" s="28"/>
      <c r="O70" s="33"/>
    </row>
    <row r="71" spans="1:15" x14ac:dyDescent="0.25">
      <c r="A71" s="83" t="str">
        <f>'[1]INVENTAIRE 04-12-2021'!A71</f>
        <v>Uka-Uka 2.0</v>
      </c>
      <c r="B71" s="98">
        <f>'INVENTAIRE 06-12-2021'!B71</f>
        <v>9</v>
      </c>
      <c r="C71" s="158"/>
      <c r="D71" s="10"/>
      <c r="E71" s="139">
        <f t="shared" si="3"/>
        <v>0</v>
      </c>
      <c r="F71" s="140"/>
      <c r="G71" s="130"/>
      <c r="H71" s="156"/>
      <c r="I71" s="157"/>
      <c r="J71" s="9">
        <f t="shared" si="4"/>
        <v>0</v>
      </c>
      <c r="K71" s="83"/>
      <c r="L71" s="100"/>
      <c r="M71" s="159"/>
      <c r="N71" s="28"/>
      <c r="O71" s="33"/>
    </row>
    <row r="72" spans="1:15" x14ac:dyDescent="0.25">
      <c r="A72" s="83" t="str">
        <f>'[1]INVENTAIRE 04-12-2021'!A72</f>
        <v>Vamp Utica</v>
      </c>
      <c r="B72" s="98">
        <f>'INVENTAIRE 06-12-2021'!B72</f>
        <v>9</v>
      </c>
      <c r="C72" s="158"/>
      <c r="D72" s="10"/>
      <c r="E72" s="139">
        <f t="shared" si="3"/>
        <v>0</v>
      </c>
      <c r="F72" s="140"/>
      <c r="G72" s="33"/>
      <c r="H72" s="156"/>
      <c r="I72" s="157"/>
      <c r="J72" s="9">
        <f t="shared" si="4"/>
        <v>0</v>
      </c>
      <c r="K72" s="83"/>
      <c r="L72" s="100"/>
      <c r="M72" s="159"/>
      <c r="N72" s="28"/>
      <c r="O72" s="33"/>
    </row>
    <row r="73" spans="1:15" x14ac:dyDescent="0.25">
      <c r="A73" s="83" t="str">
        <f>'[1]INVENTAIRE 04-12-2021'!A73</f>
        <v>Velma</v>
      </c>
      <c r="B73" s="98">
        <f>'INVENTAIRE 06-12-2021'!B73</f>
        <v>8</v>
      </c>
      <c r="C73" s="158"/>
      <c r="D73" s="10"/>
      <c r="E73" s="139">
        <f t="shared" si="3"/>
        <v>0</v>
      </c>
      <c r="F73" s="140"/>
      <c r="G73" s="33"/>
      <c r="H73" s="156"/>
      <c r="I73" s="157"/>
      <c r="J73" s="9"/>
      <c r="K73" s="83"/>
      <c r="L73" s="100"/>
      <c r="M73" s="159"/>
      <c r="N73" s="28"/>
      <c r="O73" s="33"/>
    </row>
    <row r="74" spans="1:15" x14ac:dyDescent="0.25">
      <c r="A74" s="83" t="str">
        <f>'[1]INVENTAIRE 04-12-2021'!A74</f>
        <v>Vi</v>
      </c>
      <c r="B74" s="98">
        <f>'INVENTAIRE 06-12-2021'!B74</f>
        <v>8</v>
      </c>
      <c r="C74" s="158"/>
      <c r="D74" s="10"/>
      <c r="E74" s="139">
        <f t="shared" si="3"/>
        <v>0</v>
      </c>
      <c r="F74" s="140"/>
      <c r="G74" s="33"/>
      <c r="H74" s="156"/>
      <c r="I74" s="157"/>
      <c r="J74" s="9"/>
      <c r="K74" s="83"/>
      <c r="L74" s="100"/>
      <c r="M74" s="159"/>
      <c r="N74" s="28"/>
      <c r="O74" s="33"/>
    </row>
    <row r="75" spans="1:15" x14ac:dyDescent="0.25">
      <c r="A75" s="83" t="str">
        <f>'[1]INVENTAIRE 04-12-2021'!A75</f>
        <v>Vixen - #17 Fox</v>
      </c>
      <c r="B75" s="98">
        <f>'INVENTAIRE 06-12-2021'!B75</f>
        <v>4</v>
      </c>
      <c r="C75" s="158"/>
      <c r="D75" s="10"/>
      <c r="E75" s="139">
        <f t="shared" si="3"/>
        <v>0</v>
      </c>
      <c r="F75" s="140"/>
      <c r="G75" s="33"/>
      <c r="H75" s="156"/>
      <c r="I75" s="157"/>
      <c r="J75" s="9"/>
      <c r="K75" s="83"/>
      <c r="L75" s="100"/>
      <c r="M75" s="159"/>
      <c r="N75" s="28"/>
      <c r="O75" s="33"/>
    </row>
    <row r="76" spans="1:15" x14ac:dyDescent="0.25">
      <c r="A76" s="83" t="str">
        <f>'[1]INVENTAIRE 04-12-2021'!A76</f>
        <v>Waluigi</v>
      </c>
      <c r="B76" s="98">
        <f>'INVENTAIRE 06-12-2021'!B76</f>
        <v>9</v>
      </c>
      <c r="C76" s="158"/>
      <c r="D76" s="10"/>
      <c r="E76" s="139">
        <f t="shared" si="3"/>
        <v>0</v>
      </c>
      <c r="F76" s="140"/>
      <c r="G76" s="33"/>
      <c r="H76" s="156"/>
      <c r="I76" s="157"/>
      <c r="J76" s="9"/>
      <c r="K76" s="83"/>
      <c r="L76" s="100"/>
      <c r="M76" s="159"/>
      <c r="N76" s="28"/>
      <c r="O76" s="33"/>
    </row>
    <row r="77" spans="1:15" x14ac:dyDescent="0.25">
      <c r="A77" s="83" t="str">
        <f>'[1]INVENTAIRE 04-12-2021'!A77</f>
        <v>Wario</v>
      </c>
      <c r="B77" s="98">
        <f>'INVENTAIRE 06-12-2021'!B77</f>
        <v>8</v>
      </c>
      <c r="C77" s="158"/>
      <c r="D77" s="10"/>
      <c r="E77" s="139">
        <f t="shared" si="3"/>
        <v>0</v>
      </c>
      <c r="F77" s="140"/>
      <c r="G77" s="33"/>
      <c r="H77" s="156"/>
      <c r="I77" s="157"/>
      <c r="J77" s="9"/>
      <c r="K77" s="83"/>
      <c r="L77" s="100"/>
      <c r="M77" s="159"/>
      <c r="N77" s="28"/>
      <c r="O77" s="33"/>
    </row>
    <row r="78" spans="1:15" x14ac:dyDescent="0.25">
      <c r="A78" s="83" t="str">
        <f>'[1]INVENTAIRE 04-12-2021'!A78</f>
        <v>Winifred - #4 Magic</v>
      </c>
      <c r="B78" s="98">
        <f>'INVENTAIRE 06-12-2021'!B78</f>
        <v>5</v>
      </c>
      <c r="C78" s="158"/>
      <c r="D78" s="10"/>
      <c r="E78" s="139">
        <f t="shared" si="3"/>
        <v>0</v>
      </c>
      <c r="F78" s="140"/>
      <c r="G78" s="33"/>
      <c r="H78" s="156"/>
      <c r="I78" s="157"/>
      <c r="J78" s="9"/>
      <c r="K78" s="83"/>
      <c r="L78" s="100"/>
      <c r="M78" s="159"/>
      <c r="N78" s="28"/>
      <c r="O78" s="33"/>
    </row>
    <row r="79" spans="1:15" x14ac:dyDescent="0.25">
      <c r="A79" s="83" t="str">
        <f>'[1]INVENTAIRE 04-12-2021'!A79</f>
        <v>Woody 2.0</v>
      </c>
      <c r="B79" s="98">
        <f>'INVENTAIRE 06-12-2021'!B79</f>
        <v>8</v>
      </c>
      <c r="C79" s="158"/>
      <c r="D79" s="10"/>
      <c r="E79" s="139">
        <f t="shared" si="3"/>
        <v>0</v>
      </c>
      <c r="F79" s="140"/>
      <c r="G79" s="33"/>
      <c r="H79" s="156"/>
      <c r="I79" s="157"/>
      <c r="J79" s="9"/>
      <c r="K79" s="83"/>
      <c r="L79" s="100"/>
      <c r="M79" s="159"/>
      <c r="N79" s="28"/>
      <c r="O79" s="33"/>
    </row>
    <row r="80" spans="1:15" x14ac:dyDescent="0.25">
      <c r="A80" s="83" t="str">
        <f>'[1]INVENTAIRE 04-12-2021'!A80</f>
        <v>Yugi - #16 Divided</v>
      </c>
      <c r="B80" s="98">
        <f>'INVENTAIRE 06-12-2021'!B80</f>
        <v>7</v>
      </c>
      <c r="C80" s="158"/>
      <c r="D80" s="10"/>
      <c r="E80" s="139">
        <f t="shared" si="3"/>
        <v>0</v>
      </c>
      <c r="F80" s="140"/>
      <c r="G80" s="33"/>
      <c r="H80" s="156"/>
      <c r="I80" s="157"/>
      <c r="J80" s="9"/>
      <c r="K80" s="83"/>
      <c r="L80" s="100"/>
      <c r="M80" s="159"/>
      <c r="N80" s="28"/>
      <c r="O80" s="33"/>
    </row>
    <row r="81" spans="1:15" x14ac:dyDescent="0.25">
      <c r="A81" s="83"/>
      <c r="B81" s="83"/>
      <c r="C81" s="158"/>
      <c r="D81" s="10"/>
      <c r="E81" s="139">
        <f t="shared" si="3"/>
        <v>0</v>
      </c>
      <c r="F81" s="140"/>
      <c r="G81" s="33"/>
      <c r="H81" s="156"/>
      <c r="I81" s="157"/>
      <c r="J81" s="9">
        <f t="shared" si="4"/>
        <v>0</v>
      </c>
      <c r="K81" s="83"/>
      <c r="L81" s="100"/>
      <c r="M81" s="159"/>
      <c r="N81" s="28"/>
      <c r="O81" s="33"/>
    </row>
    <row r="82" spans="1:15" x14ac:dyDescent="0.25">
      <c r="A82" s="83"/>
      <c r="B82" s="83"/>
      <c r="C82" s="158"/>
      <c r="D82" s="10"/>
      <c r="E82" s="139">
        <f t="shared" si="3"/>
        <v>0</v>
      </c>
      <c r="F82" s="140"/>
      <c r="G82" s="33"/>
      <c r="H82" s="156"/>
      <c r="I82" s="157"/>
      <c r="J82" s="9">
        <f t="shared" si="4"/>
        <v>0</v>
      </c>
      <c r="K82" s="83"/>
      <c r="L82" s="100"/>
      <c r="M82" s="159"/>
      <c r="N82" s="28"/>
      <c r="O82" s="33"/>
    </row>
    <row r="83" spans="1:15" x14ac:dyDescent="0.25">
      <c r="A83" s="83"/>
      <c r="B83" s="83"/>
      <c r="C83" s="158"/>
      <c r="D83" s="10"/>
      <c r="E83" s="139">
        <f t="shared" si="3"/>
        <v>0</v>
      </c>
      <c r="F83" s="140"/>
      <c r="G83" s="33"/>
      <c r="H83" s="156"/>
      <c r="I83" s="157"/>
      <c r="J83" s="9">
        <f t="shared" si="4"/>
        <v>0</v>
      </c>
      <c r="K83" s="83"/>
      <c r="L83" s="100"/>
      <c r="M83" s="160"/>
      <c r="N83" s="161"/>
      <c r="O83" s="145"/>
    </row>
    <row r="84" spans="1:15" ht="15.75" thickBot="1" x14ac:dyDescent="0.3">
      <c r="A84" s="83"/>
      <c r="B84" s="83"/>
      <c r="C84" s="162"/>
      <c r="D84" s="11"/>
      <c r="E84" s="139">
        <f>SUM(C84+D84)</f>
        <v>0</v>
      </c>
      <c r="F84" s="163"/>
      <c r="G84" s="45"/>
      <c r="H84" s="164"/>
      <c r="I84" s="165"/>
      <c r="J84" s="9">
        <f>SUM(H84+I84)</f>
        <v>0</v>
      </c>
      <c r="K84" s="83"/>
      <c r="L84" s="100"/>
      <c r="M84" s="160"/>
      <c r="N84" s="161"/>
      <c r="O84" s="45"/>
    </row>
    <row r="85" spans="1:15" ht="15.75" thickBot="1" x14ac:dyDescent="0.3">
      <c r="A85" s="166" t="s">
        <v>241</v>
      </c>
      <c r="B85" s="166">
        <f>SUM(B4:B84)</f>
        <v>565</v>
      </c>
      <c r="C85" s="167">
        <f>SUM(C4:C84)</f>
        <v>2</v>
      </c>
      <c r="D85" s="166">
        <f>SUM(D4:D84)</f>
        <v>0</v>
      </c>
      <c r="E85" s="166">
        <f>SUM(E4:E84)</f>
        <v>2</v>
      </c>
      <c r="F85" s="166"/>
      <c r="G85" s="168">
        <f>SUM(G4:G84)</f>
        <v>1304</v>
      </c>
      <c r="H85" s="167">
        <f>SUM(H4:H84)</f>
        <v>1</v>
      </c>
      <c r="I85" s="167">
        <f>SUM(I4:I84)</f>
        <v>0</v>
      </c>
      <c r="J85" s="166">
        <f>SUM(J4:J84)</f>
        <v>1</v>
      </c>
      <c r="K85" s="166"/>
      <c r="L85" s="166">
        <f>SUM(L4:L8)</f>
        <v>544</v>
      </c>
      <c r="M85" s="166">
        <f>SUM(M4:M84)</f>
        <v>3</v>
      </c>
      <c r="N85" s="166">
        <f>SUM(N4:N84)</f>
        <v>0</v>
      </c>
      <c r="O85" s="168">
        <f>SUM(O4:O7)</f>
        <v>0</v>
      </c>
    </row>
    <row r="86" spans="1:15" ht="15.75" thickBot="1" x14ac:dyDescent="0.3">
      <c r="A86" s="169" t="s">
        <v>242</v>
      </c>
      <c r="B86" s="170">
        <f>B85-E85</f>
        <v>563</v>
      </c>
      <c r="C86" s="171"/>
      <c r="D86" s="170"/>
      <c r="E86" s="170"/>
      <c r="F86" s="172"/>
      <c r="G86" s="170">
        <f>G85-J85</f>
        <v>1303</v>
      </c>
      <c r="H86" s="171"/>
      <c r="I86" s="171"/>
      <c r="J86" s="172"/>
      <c r="K86" s="170"/>
      <c r="L86" s="170">
        <f>L85-O85</f>
        <v>544</v>
      </c>
      <c r="M86" s="172"/>
      <c r="N86" s="170"/>
      <c r="O86" s="173"/>
    </row>
  </sheetData>
  <mergeCells count="7">
    <mergeCell ref="K28:L28"/>
    <mergeCell ref="A1:O1"/>
    <mergeCell ref="A2:E2"/>
    <mergeCell ref="F2:J2"/>
    <mergeCell ref="K2:O2"/>
    <mergeCell ref="K12:L12"/>
    <mergeCell ref="K18:L18"/>
  </mergeCells>
  <conditionalFormatting sqref="L3:L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{B6649987-5D92-4598-B566-F650A5BCD6FC}</x14:id>
        </ext>
      </extLst>
    </cfRule>
  </conditionalFormatting>
  <conditionalFormatting sqref="B4:B8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{EB433475-389F-4368-A3F2-121C77B27853}</x14:id>
        </ext>
      </extLst>
    </cfRule>
  </conditionalFormatting>
  <conditionalFormatting sqref="G4:G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{0302FF23-4962-4FE7-8C4F-E6976EA5255A}</x14:id>
        </ext>
      </extLst>
    </cfRule>
  </conditionalFormatting>
  <pageMargins left="0.7" right="0.7" top="0.75" bottom="0.75" header="0.3" footer="0.3"/>
  <pageSetup paperSize="9" scale="55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649987-5D92-4598-B566-F650A5BCD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EB433475-389F-4368-A3F2-121C77B27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B4:B80</xm:sqref>
        </x14:conditionalFormatting>
        <x14:conditionalFormatting xmlns:xm="http://schemas.microsoft.com/office/excel/2006/main">
          <x14:cfRule type="dataBar" id="{0302FF23-4962-4FE7-8C4F-E6976EA52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1D54-AE03-4CC2-9884-1F87DD7CAE7B}">
  <sheetPr>
    <tabColor theme="9" tint="-0.499984740745262"/>
    <pageSetUpPr fitToPage="1"/>
  </sheetPr>
  <dimension ref="A1:I84"/>
  <sheetViews>
    <sheetView view="pageBreakPreview" zoomScale="115" zoomScaleNormal="80" zoomScaleSheetLayoutView="115" workbookViewId="0">
      <selection activeCell="F6" sqref="F6"/>
    </sheetView>
  </sheetViews>
  <sheetFormatPr baseColWidth="10" defaultRowHeight="15" x14ac:dyDescent="0.25"/>
  <cols>
    <col min="1" max="1" width="32.140625" bestFit="1" customWidth="1"/>
    <col min="3" max="3" width="17.140625" bestFit="1" customWidth="1"/>
    <col min="4" max="4" width="11.42578125" style="15"/>
    <col min="5" max="5" width="13.7109375" bestFit="1" customWidth="1"/>
  </cols>
  <sheetData>
    <row r="1" spans="1:9" ht="15.75" thickBot="1" x14ac:dyDescent="0.3">
      <c r="A1" s="48" t="s">
        <v>243</v>
      </c>
      <c r="B1" s="89"/>
      <c r="C1" s="89"/>
      <c r="D1" s="89"/>
      <c r="E1" s="89"/>
      <c r="F1" s="49"/>
    </row>
    <row r="2" spans="1:9" ht="16.5" thickBot="1" x14ac:dyDescent="0.3">
      <c r="A2" s="90" t="s">
        <v>104</v>
      </c>
      <c r="B2" s="91"/>
      <c r="C2" s="92" t="s">
        <v>105</v>
      </c>
      <c r="D2" s="93"/>
      <c r="E2" s="90" t="s">
        <v>106</v>
      </c>
      <c r="F2" s="91"/>
    </row>
    <row r="3" spans="1:9" ht="15.75" thickBot="1" x14ac:dyDescent="0.3">
      <c r="A3" s="94" t="s">
        <v>107</v>
      </c>
      <c r="B3" s="95" t="s">
        <v>108</v>
      </c>
      <c r="C3" s="94" t="s">
        <v>107</v>
      </c>
      <c r="D3" s="94" t="s">
        <v>108</v>
      </c>
      <c r="E3" s="94" t="s">
        <v>107</v>
      </c>
      <c r="F3" s="95" t="s">
        <v>108</v>
      </c>
      <c r="I3" s="97"/>
    </row>
    <row r="4" spans="1:9" x14ac:dyDescent="0.25">
      <c r="A4" s="80" t="s">
        <v>110</v>
      </c>
      <c r="B4" s="98">
        <v>9</v>
      </c>
      <c r="C4" s="80" t="s">
        <v>110</v>
      </c>
      <c r="D4" s="98">
        <v>34</v>
      </c>
      <c r="E4" s="80" t="s">
        <v>111</v>
      </c>
      <c r="F4" s="99">
        <v>52</v>
      </c>
      <c r="I4" s="97"/>
    </row>
    <row r="5" spans="1:9" x14ac:dyDescent="0.25">
      <c r="A5" s="83" t="s">
        <v>112</v>
      </c>
      <c r="B5" s="98">
        <v>9</v>
      </c>
      <c r="C5" s="83" t="s">
        <v>113</v>
      </c>
      <c r="D5" s="98">
        <v>22</v>
      </c>
      <c r="E5" s="83" t="s">
        <v>114</v>
      </c>
      <c r="F5" s="99">
        <v>54</v>
      </c>
    </row>
    <row r="6" spans="1:9" x14ac:dyDescent="0.25">
      <c r="A6" s="83" t="s">
        <v>115</v>
      </c>
      <c r="B6" s="98">
        <v>8</v>
      </c>
      <c r="C6" s="83" t="s">
        <v>116</v>
      </c>
      <c r="D6" s="98">
        <v>34</v>
      </c>
      <c r="E6" s="83" t="s">
        <v>117</v>
      </c>
      <c r="F6" s="99">
        <v>75</v>
      </c>
    </row>
    <row r="7" spans="1:9" x14ac:dyDescent="0.25">
      <c r="A7" s="83" t="s">
        <v>118</v>
      </c>
      <c r="B7" s="98">
        <v>6</v>
      </c>
      <c r="C7" s="83" t="s">
        <v>119</v>
      </c>
      <c r="D7" s="98">
        <v>31</v>
      </c>
      <c r="E7" s="83" t="s">
        <v>120</v>
      </c>
      <c r="F7" s="99">
        <v>77</v>
      </c>
    </row>
    <row r="8" spans="1:9" x14ac:dyDescent="0.25">
      <c r="A8" s="83" t="s">
        <v>121</v>
      </c>
      <c r="B8" s="98">
        <v>4</v>
      </c>
      <c r="C8" s="83" t="s">
        <v>122</v>
      </c>
      <c r="D8" s="98">
        <v>34</v>
      </c>
      <c r="E8" s="83" t="s">
        <v>123</v>
      </c>
      <c r="F8" s="99">
        <v>286</v>
      </c>
    </row>
    <row r="9" spans="1:9" x14ac:dyDescent="0.25">
      <c r="A9" s="83" t="s">
        <v>119</v>
      </c>
      <c r="B9" s="98">
        <v>8</v>
      </c>
      <c r="C9" s="83" t="s">
        <v>124</v>
      </c>
      <c r="D9" s="98">
        <v>34</v>
      </c>
      <c r="E9" s="83"/>
      <c r="F9" s="100"/>
    </row>
    <row r="10" spans="1:9" x14ac:dyDescent="0.25">
      <c r="A10" s="83" t="s">
        <v>122</v>
      </c>
      <c r="B10" s="98">
        <v>8</v>
      </c>
      <c r="C10" s="83" t="s">
        <v>125</v>
      </c>
      <c r="D10" s="98">
        <v>33</v>
      </c>
      <c r="E10" s="83"/>
      <c r="F10" s="100"/>
    </row>
    <row r="11" spans="1:9" ht="15.75" thickBot="1" x14ac:dyDescent="0.3">
      <c r="A11" s="83" t="s">
        <v>126</v>
      </c>
      <c r="B11" s="98">
        <v>9</v>
      </c>
      <c r="C11" s="83" t="s">
        <v>127</v>
      </c>
      <c r="D11" s="98">
        <v>33</v>
      </c>
      <c r="E11" s="101"/>
      <c r="F11" s="102"/>
    </row>
    <row r="12" spans="1:9" ht="15.75" thickBot="1" x14ac:dyDescent="0.3">
      <c r="A12" s="83" t="s">
        <v>128</v>
      </c>
      <c r="B12" s="98">
        <v>9</v>
      </c>
      <c r="C12" s="83" t="s">
        <v>129</v>
      </c>
      <c r="D12" s="98">
        <v>31</v>
      </c>
      <c r="E12" s="103" t="s">
        <v>94</v>
      </c>
      <c r="F12" s="104"/>
    </row>
    <row r="13" spans="1:9" x14ac:dyDescent="0.25">
      <c r="A13" s="83" t="s">
        <v>127</v>
      </c>
      <c r="B13" s="98">
        <v>9</v>
      </c>
      <c r="C13" s="83" t="s">
        <v>130</v>
      </c>
      <c r="D13" s="98">
        <v>35</v>
      </c>
      <c r="E13" s="105" t="s">
        <v>131</v>
      </c>
      <c r="F13" s="106"/>
    </row>
    <row r="14" spans="1:9" x14ac:dyDescent="0.25">
      <c r="A14" s="83" t="s">
        <v>132</v>
      </c>
      <c r="B14" s="98">
        <v>9</v>
      </c>
      <c r="C14" s="83" t="s">
        <v>133</v>
      </c>
      <c r="D14" s="98">
        <v>25</v>
      </c>
      <c r="E14" s="83" t="s">
        <v>134</v>
      </c>
      <c r="F14" s="100" t="s">
        <v>135</v>
      </c>
    </row>
    <row r="15" spans="1:9" x14ac:dyDescent="0.25">
      <c r="A15" s="83" t="s">
        <v>130</v>
      </c>
      <c r="B15" s="98">
        <v>9</v>
      </c>
      <c r="C15" s="83" t="s">
        <v>136</v>
      </c>
      <c r="D15" s="98">
        <v>34</v>
      </c>
      <c r="E15" s="83" t="s">
        <v>137</v>
      </c>
      <c r="F15" s="100" t="s">
        <v>138</v>
      </c>
    </row>
    <row r="16" spans="1:9" x14ac:dyDescent="0.25">
      <c r="A16" s="83" t="s">
        <v>133</v>
      </c>
      <c r="B16" s="98">
        <v>9</v>
      </c>
      <c r="C16" s="83" t="s">
        <v>139</v>
      </c>
      <c r="D16" s="98">
        <v>34</v>
      </c>
      <c r="E16" s="83" t="s">
        <v>140</v>
      </c>
      <c r="F16" s="100" t="s">
        <v>141</v>
      </c>
    </row>
    <row r="17" spans="1:6" x14ac:dyDescent="0.25">
      <c r="A17" s="83" t="s">
        <v>136</v>
      </c>
      <c r="B17" s="98">
        <v>9</v>
      </c>
      <c r="C17" s="83" t="s">
        <v>142</v>
      </c>
      <c r="D17" s="98">
        <v>32</v>
      </c>
      <c r="E17" s="83" t="s">
        <v>142</v>
      </c>
      <c r="F17" s="100" t="s">
        <v>143</v>
      </c>
    </row>
    <row r="18" spans="1:6" x14ac:dyDescent="0.25">
      <c r="A18" s="83" t="s">
        <v>144</v>
      </c>
      <c r="B18" s="98">
        <v>9</v>
      </c>
      <c r="C18" s="83" t="s">
        <v>145</v>
      </c>
      <c r="D18" s="98">
        <v>33</v>
      </c>
      <c r="E18" s="107" t="s">
        <v>146</v>
      </c>
      <c r="F18" s="108"/>
    </row>
    <row r="19" spans="1:6" x14ac:dyDescent="0.25">
      <c r="A19" s="83" t="s">
        <v>147</v>
      </c>
      <c r="B19" s="98">
        <v>4</v>
      </c>
      <c r="C19" s="83" t="s">
        <v>148</v>
      </c>
      <c r="D19" s="98">
        <v>34</v>
      </c>
      <c r="E19" s="83" t="s">
        <v>149</v>
      </c>
      <c r="F19" s="100" t="s">
        <v>135</v>
      </c>
    </row>
    <row r="20" spans="1:6" x14ac:dyDescent="0.25">
      <c r="A20" s="83" t="s">
        <v>150</v>
      </c>
      <c r="B20" s="98">
        <v>8</v>
      </c>
      <c r="C20" s="83" t="s">
        <v>151</v>
      </c>
      <c r="D20" s="98">
        <v>38</v>
      </c>
      <c r="E20" s="83" t="s">
        <v>140</v>
      </c>
      <c r="F20" s="100" t="s">
        <v>138</v>
      </c>
    </row>
    <row r="21" spans="1:6" x14ac:dyDescent="0.25">
      <c r="A21" s="83" t="s">
        <v>153</v>
      </c>
      <c r="B21" s="98">
        <v>9</v>
      </c>
      <c r="C21" s="83" t="s">
        <v>154</v>
      </c>
      <c r="D21" s="98">
        <v>24</v>
      </c>
      <c r="E21" s="83" t="s">
        <v>152</v>
      </c>
      <c r="F21" s="100" t="s">
        <v>138</v>
      </c>
    </row>
    <row r="22" spans="1:6" x14ac:dyDescent="0.25">
      <c r="A22" s="83" t="s">
        <v>156</v>
      </c>
      <c r="B22" s="98">
        <v>5</v>
      </c>
      <c r="C22" s="83" t="s">
        <v>157</v>
      </c>
      <c r="D22" s="98">
        <v>37</v>
      </c>
      <c r="E22" s="83" t="s">
        <v>155</v>
      </c>
      <c r="F22" s="100" t="s">
        <v>141</v>
      </c>
    </row>
    <row r="23" spans="1:6" x14ac:dyDescent="0.25">
      <c r="A23" s="83" t="s">
        <v>159</v>
      </c>
      <c r="B23" s="98">
        <v>4</v>
      </c>
      <c r="C23" s="83" t="s">
        <v>160</v>
      </c>
      <c r="D23" s="98">
        <v>38</v>
      </c>
      <c r="E23" s="83" t="s">
        <v>116</v>
      </c>
      <c r="F23" s="100" t="s">
        <v>143</v>
      </c>
    </row>
    <row r="24" spans="1:6" x14ac:dyDescent="0.25">
      <c r="A24" s="83" t="s">
        <v>161</v>
      </c>
      <c r="B24" s="98">
        <v>9</v>
      </c>
      <c r="C24" s="83" t="s">
        <v>162</v>
      </c>
      <c r="D24" s="98">
        <v>34</v>
      </c>
      <c r="E24" s="83" t="s">
        <v>158</v>
      </c>
      <c r="F24" s="100" t="s">
        <v>143</v>
      </c>
    </row>
    <row r="25" spans="1:6" x14ac:dyDescent="0.25">
      <c r="A25" s="83" t="s">
        <v>163</v>
      </c>
      <c r="B25" s="98">
        <v>5</v>
      </c>
      <c r="C25" s="83" t="s">
        <v>164</v>
      </c>
      <c r="D25" s="98">
        <v>25</v>
      </c>
      <c r="E25" s="101"/>
      <c r="F25" s="102"/>
    </row>
    <row r="26" spans="1:6" x14ac:dyDescent="0.25">
      <c r="A26" s="83" t="s">
        <v>165</v>
      </c>
      <c r="B26" s="98">
        <v>4</v>
      </c>
      <c r="C26" s="83" t="s">
        <v>166</v>
      </c>
      <c r="D26" s="98">
        <v>38</v>
      </c>
      <c r="E26" s="101"/>
      <c r="F26" s="102"/>
    </row>
    <row r="27" spans="1:6" ht="15.75" thickBot="1" x14ac:dyDescent="0.3">
      <c r="A27" s="83" t="s">
        <v>167</v>
      </c>
      <c r="B27" s="98">
        <v>4</v>
      </c>
      <c r="C27" s="83" t="s">
        <v>168</v>
      </c>
      <c r="D27" s="98">
        <v>33</v>
      </c>
      <c r="E27" s="101"/>
      <c r="F27" s="102"/>
    </row>
    <row r="28" spans="1:6" ht="15.75" thickBot="1" x14ac:dyDescent="0.3">
      <c r="A28" s="83" t="s">
        <v>169</v>
      </c>
      <c r="B28" s="98">
        <v>4</v>
      </c>
      <c r="C28" s="83" t="s">
        <v>170</v>
      </c>
      <c r="D28" s="98">
        <v>33</v>
      </c>
      <c r="E28" s="103" t="s">
        <v>95</v>
      </c>
      <c r="F28" s="104"/>
    </row>
    <row r="29" spans="1:6" x14ac:dyDescent="0.25">
      <c r="A29" s="83" t="s">
        <v>151</v>
      </c>
      <c r="B29" s="98">
        <v>9</v>
      </c>
      <c r="C29" s="83" t="s">
        <v>171</v>
      </c>
      <c r="D29" s="98">
        <v>29</v>
      </c>
      <c r="E29" s="83" t="s">
        <v>137</v>
      </c>
      <c r="F29" s="100">
        <v>1</v>
      </c>
    </row>
    <row r="30" spans="1:6" x14ac:dyDescent="0.25">
      <c r="A30" s="83" t="s">
        <v>173</v>
      </c>
      <c r="B30" s="98">
        <v>8</v>
      </c>
      <c r="C30" s="83" t="s">
        <v>174</v>
      </c>
      <c r="D30" s="98">
        <v>35</v>
      </c>
      <c r="E30" s="83" t="s">
        <v>155</v>
      </c>
      <c r="F30" s="100">
        <v>1</v>
      </c>
    </row>
    <row r="31" spans="1:6" x14ac:dyDescent="0.25">
      <c r="A31" s="83" t="s">
        <v>175</v>
      </c>
      <c r="B31" s="98">
        <v>4</v>
      </c>
      <c r="C31" s="83" t="s">
        <v>176</v>
      </c>
      <c r="D31" s="98">
        <v>14</v>
      </c>
      <c r="E31" s="83" t="s">
        <v>172</v>
      </c>
      <c r="F31" s="100">
        <v>1</v>
      </c>
    </row>
    <row r="32" spans="1:6" x14ac:dyDescent="0.25">
      <c r="A32" s="83" t="s">
        <v>177</v>
      </c>
      <c r="B32" s="98">
        <v>6</v>
      </c>
      <c r="C32" s="83" t="s">
        <v>140</v>
      </c>
      <c r="D32" s="98">
        <v>28</v>
      </c>
      <c r="E32" s="83" t="s">
        <v>116</v>
      </c>
      <c r="F32" s="100">
        <v>1</v>
      </c>
    </row>
    <row r="33" spans="1:6" x14ac:dyDescent="0.25">
      <c r="A33" s="83" t="s">
        <v>178</v>
      </c>
      <c r="B33" s="98">
        <v>9</v>
      </c>
      <c r="C33" s="83" t="s">
        <v>179</v>
      </c>
      <c r="D33" s="98">
        <v>11</v>
      </c>
      <c r="E33" s="83" t="s">
        <v>152</v>
      </c>
      <c r="F33" s="100">
        <v>1</v>
      </c>
    </row>
    <row r="34" spans="1:6" x14ac:dyDescent="0.25">
      <c r="A34" s="83" t="s">
        <v>180</v>
      </c>
      <c r="B34" s="98">
        <v>3</v>
      </c>
      <c r="C34" s="83" t="s">
        <v>155</v>
      </c>
      <c r="D34" s="98">
        <v>18</v>
      </c>
      <c r="E34" s="83" t="s">
        <v>140</v>
      </c>
      <c r="F34" s="100">
        <v>1</v>
      </c>
    </row>
    <row r="35" spans="1:6" x14ac:dyDescent="0.25">
      <c r="A35" s="83" t="s">
        <v>181</v>
      </c>
      <c r="B35" s="98">
        <v>4</v>
      </c>
      <c r="C35" s="83" t="s">
        <v>182</v>
      </c>
      <c r="D35" s="98">
        <v>24</v>
      </c>
      <c r="E35" s="83" t="s">
        <v>149</v>
      </c>
      <c r="F35" s="100">
        <v>1</v>
      </c>
    </row>
    <row r="36" spans="1:6" x14ac:dyDescent="0.25">
      <c r="A36" s="83" t="s">
        <v>184</v>
      </c>
      <c r="B36" s="98">
        <v>13</v>
      </c>
      <c r="C36" s="83" t="s">
        <v>185</v>
      </c>
      <c r="D36" s="98">
        <v>19</v>
      </c>
      <c r="E36" s="83" t="s">
        <v>142</v>
      </c>
      <c r="F36" s="100">
        <v>1</v>
      </c>
    </row>
    <row r="37" spans="1:6" x14ac:dyDescent="0.25">
      <c r="A37" s="83" t="s">
        <v>186</v>
      </c>
      <c r="B37" s="98">
        <v>9</v>
      </c>
      <c r="C37" s="83" t="s">
        <v>187</v>
      </c>
      <c r="D37" s="98">
        <v>38</v>
      </c>
      <c r="E37" s="83" t="s">
        <v>139</v>
      </c>
      <c r="F37" s="100">
        <v>1</v>
      </c>
    </row>
    <row r="38" spans="1:6" x14ac:dyDescent="0.25">
      <c r="A38" s="83" t="s">
        <v>188</v>
      </c>
      <c r="B38" s="98">
        <v>3</v>
      </c>
      <c r="C38" s="83" t="s">
        <v>189</v>
      </c>
      <c r="D38" s="98">
        <v>25</v>
      </c>
      <c r="E38" s="83" t="s">
        <v>183</v>
      </c>
      <c r="F38" s="100">
        <v>1</v>
      </c>
    </row>
    <row r="39" spans="1:6" x14ac:dyDescent="0.25">
      <c r="A39" s="83" t="s">
        <v>190</v>
      </c>
      <c r="B39" s="98">
        <v>9</v>
      </c>
      <c r="C39" s="83" t="s">
        <v>191</v>
      </c>
      <c r="D39" s="98">
        <v>35</v>
      </c>
      <c r="E39" s="83"/>
      <c r="F39" s="100"/>
    </row>
    <row r="40" spans="1:6" x14ac:dyDescent="0.25">
      <c r="A40" s="83" t="s">
        <v>192</v>
      </c>
      <c r="B40" s="98">
        <v>7</v>
      </c>
      <c r="C40" s="83" t="s">
        <v>193</v>
      </c>
      <c r="D40" s="98">
        <v>24</v>
      </c>
      <c r="E40" s="83"/>
      <c r="F40" s="100"/>
    </row>
    <row r="41" spans="1:6" x14ac:dyDescent="0.25">
      <c r="A41" s="83" t="s">
        <v>194</v>
      </c>
      <c r="B41" s="98">
        <v>10</v>
      </c>
      <c r="C41" s="83" t="s">
        <v>195</v>
      </c>
      <c r="D41" s="98">
        <v>12</v>
      </c>
      <c r="E41" s="83"/>
      <c r="F41" s="100"/>
    </row>
    <row r="42" spans="1:6" x14ac:dyDescent="0.25">
      <c r="A42" s="83" t="s">
        <v>196</v>
      </c>
      <c r="B42" s="98">
        <v>9</v>
      </c>
      <c r="C42" s="83" t="s">
        <v>197</v>
      </c>
      <c r="D42" s="98">
        <v>32</v>
      </c>
      <c r="E42" s="83"/>
      <c r="F42" s="100"/>
    </row>
    <row r="43" spans="1:6" x14ac:dyDescent="0.25">
      <c r="A43" s="83" t="s">
        <v>198</v>
      </c>
      <c r="B43" s="98">
        <v>14</v>
      </c>
      <c r="C43" s="83" t="s">
        <v>158</v>
      </c>
      <c r="D43" s="98">
        <v>17</v>
      </c>
      <c r="E43" s="83"/>
      <c r="F43" s="100"/>
    </row>
    <row r="44" spans="1:6" x14ac:dyDescent="0.25">
      <c r="A44" s="83" t="s">
        <v>199</v>
      </c>
      <c r="B44" s="98">
        <v>4</v>
      </c>
      <c r="C44" s="83" t="s">
        <v>137</v>
      </c>
      <c r="D44" s="98">
        <v>33</v>
      </c>
      <c r="E44" s="83"/>
      <c r="F44" s="100"/>
    </row>
    <row r="45" spans="1:6" x14ac:dyDescent="0.25">
      <c r="A45" s="83" t="s">
        <v>200</v>
      </c>
      <c r="B45" s="98">
        <v>5</v>
      </c>
      <c r="C45" s="83" t="s">
        <v>172</v>
      </c>
      <c r="D45" s="98">
        <v>32</v>
      </c>
      <c r="E45" s="83"/>
      <c r="F45" s="100"/>
    </row>
    <row r="46" spans="1:6" x14ac:dyDescent="0.25">
      <c r="A46" s="83" t="s">
        <v>201</v>
      </c>
      <c r="B46" s="98">
        <v>3</v>
      </c>
      <c r="C46" s="83" t="s">
        <v>202</v>
      </c>
      <c r="D46" s="98">
        <v>32</v>
      </c>
      <c r="E46" s="83"/>
      <c r="F46" s="100"/>
    </row>
    <row r="47" spans="1:6" x14ac:dyDescent="0.25">
      <c r="A47" s="83" t="s">
        <v>203</v>
      </c>
      <c r="B47" s="98">
        <v>5</v>
      </c>
      <c r="C47" s="83" t="s">
        <v>134</v>
      </c>
      <c r="D47" s="98">
        <v>33</v>
      </c>
      <c r="E47" s="83"/>
      <c r="F47" s="100"/>
    </row>
    <row r="48" spans="1:6" x14ac:dyDescent="0.25">
      <c r="A48" s="83" t="s">
        <v>170</v>
      </c>
      <c r="B48" s="98">
        <v>9</v>
      </c>
      <c r="C48" s="83"/>
      <c r="D48" s="174"/>
      <c r="E48" s="83"/>
      <c r="F48" s="100"/>
    </row>
    <row r="49" spans="1:6" x14ac:dyDescent="0.25">
      <c r="A49" s="83" t="s">
        <v>171</v>
      </c>
      <c r="B49" s="98">
        <v>11</v>
      </c>
      <c r="C49" s="83"/>
      <c r="D49" s="174"/>
      <c r="E49" s="83"/>
      <c r="F49" s="100"/>
    </row>
    <row r="50" spans="1:6" x14ac:dyDescent="0.25">
      <c r="A50" s="83" t="s">
        <v>176</v>
      </c>
      <c r="B50" s="98">
        <v>9</v>
      </c>
      <c r="C50" s="83"/>
      <c r="D50" s="174"/>
      <c r="E50" s="83"/>
      <c r="F50" s="100"/>
    </row>
    <row r="51" spans="1:6" x14ac:dyDescent="0.25">
      <c r="A51" s="83" t="s">
        <v>204</v>
      </c>
      <c r="B51" s="98">
        <v>3</v>
      </c>
      <c r="C51" s="83"/>
      <c r="D51" s="174"/>
      <c r="E51" s="83"/>
      <c r="F51" s="100"/>
    </row>
    <row r="52" spans="1:6" x14ac:dyDescent="0.25">
      <c r="A52" s="83" t="s">
        <v>205</v>
      </c>
      <c r="B52" s="98">
        <v>9</v>
      </c>
      <c r="C52" s="83"/>
      <c r="D52" s="174"/>
      <c r="E52" s="83"/>
      <c r="F52" s="100"/>
    </row>
    <row r="53" spans="1:6" x14ac:dyDescent="0.25">
      <c r="A53" s="83" t="s">
        <v>206</v>
      </c>
      <c r="B53" s="98">
        <v>9</v>
      </c>
      <c r="C53" s="83"/>
      <c r="D53" s="174"/>
      <c r="E53" s="83"/>
      <c r="F53" s="100"/>
    </row>
    <row r="54" spans="1:6" x14ac:dyDescent="0.25">
      <c r="A54" s="83" t="s">
        <v>207</v>
      </c>
      <c r="B54" s="98">
        <v>9</v>
      </c>
      <c r="C54" s="83"/>
      <c r="D54" s="174"/>
      <c r="E54" s="83"/>
      <c r="F54" s="100"/>
    </row>
    <row r="55" spans="1:6" x14ac:dyDescent="0.25">
      <c r="A55" s="83" t="s">
        <v>208</v>
      </c>
      <c r="B55" s="98">
        <v>4</v>
      </c>
      <c r="C55" s="83"/>
      <c r="D55" s="174"/>
      <c r="E55" s="83"/>
      <c r="F55" s="100"/>
    </row>
    <row r="56" spans="1:6" x14ac:dyDescent="0.25">
      <c r="A56" s="83" t="s">
        <v>209</v>
      </c>
      <c r="B56" s="98">
        <v>7</v>
      </c>
      <c r="C56" s="83"/>
      <c r="D56" s="174"/>
      <c r="E56" s="83"/>
      <c r="F56" s="100"/>
    </row>
    <row r="57" spans="1:6" x14ac:dyDescent="0.25">
      <c r="A57" s="83" t="s">
        <v>210</v>
      </c>
      <c r="B57" s="98">
        <v>4</v>
      </c>
      <c r="C57" s="83"/>
      <c r="D57" s="174"/>
      <c r="E57" s="83"/>
      <c r="F57" s="100"/>
    </row>
    <row r="58" spans="1:6" x14ac:dyDescent="0.25">
      <c r="A58" s="83" t="s">
        <v>140</v>
      </c>
      <c r="B58" s="98">
        <v>4</v>
      </c>
      <c r="C58" s="83"/>
      <c r="D58" s="174"/>
      <c r="E58" s="83"/>
      <c r="F58" s="100"/>
    </row>
    <row r="59" spans="1:6" x14ac:dyDescent="0.25">
      <c r="A59" s="83" t="s">
        <v>179</v>
      </c>
      <c r="B59" s="98">
        <v>6</v>
      </c>
      <c r="C59" s="83"/>
      <c r="D59" s="174"/>
      <c r="E59" s="83"/>
      <c r="F59" s="100"/>
    </row>
    <row r="60" spans="1:6" x14ac:dyDescent="0.25">
      <c r="A60" s="83" t="s">
        <v>211</v>
      </c>
      <c r="B60" s="98">
        <v>8</v>
      </c>
      <c r="C60" s="83"/>
      <c r="D60" s="174"/>
      <c r="E60" s="83"/>
      <c r="F60" s="100"/>
    </row>
    <row r="61" spans="1:6" x14ac:dyDescent="0.25">
      <c r="A61" s="83" t="s">
        <v>212</v>
      </c>
      <c r="B61" s="98">
        <v>6</v>
      </c>
      <c r="C61" s="83"/>
      <c r="D61" s="174"/>
      <c r="E61" s="83"/>
      <c r="F61" s="100"/>
    </row>
    <row r="62" spans="1:6" x14ac:dyDescent="0.25">
      <c r="A62" s="83" t="s">
        <v>213</v>
      </c>
      <c r="B62" s="98">
        <v>5</v>
      </c>
      <c r="C62" s="83"/>
      <c r="D62" s="174"/>
      <c r="E62" s="83"/>
      <c r="F62" s="100"/>
    </row>
    <row r="63" spans="1:6" x14ac:dyDescent="0.25">
      <c r="A63" s="83" t="s">
        <v>214</v>
      </c>
      <c r="B63" s="98">
        <v>5</v>
      </c>
      <c r="C63" s="83"/>
      <c r="D63" s="174"/>
      <c r="E63" s="83"/>
      <c r="F63" s="100"/>
    </row>
    <row r="64" spans="1:6" x14ac:dyDescent="0.25">
      <c r="A64" s="83" t="s">
        <v>215</v>
      </c>
      <c r="B64" s="98">
        <v>4</v>
      </c>
      <c r="C64" s="83"/>
      <c r="D64" s="174"/>
      <c r="E64" s="83"/>
      <c r="F64" s="100"/>
    </row>
    <row r="65" spans="1:6" x14ac:dyDescent="0.25">
      <c r="A65" s="83" t="s">
        <v>155</v>
      </c>
      <c r="B65" s="98">
        <v>8</v>
      </c>
      <c r="C65" s="83"/>
      <c r="D65" s="174"/>
      <c r="E65" s="83"/>
      <c r="F65" s="100"/>
    </row>
    <row r="66" spans="1:6" x14ac:dyDescent="0.25">
      <c r="A66" s="83" t="s">
        <v>216</v>
      </c>
      <c r="B66" s="98">
        <v>15</v>
      </c>
      <c r="C66" s="83"/>
      <c r="D66" s="174"/>
      <c r="E66" s="83"/>
      <c r="F66" s="100"/>
    </row>
    <row r="67" spans="1:6" x14ac:dyDescent="0.25">
      <c r="A67" s="83" t="s">
        <v>185</v>
      </c>
      <c r="B67" s="98">
        <v>14</v>
      </c>
      <c r="C67" s="83"/>
      <c r="D67" s="174"/>
      <c r="E67" s="83"/>
      <c r="F67" s="100"/>
    </row>
    <row r="68" spans="1:6" x14ac:dyDescent="0.25">
      <c r="A68" s="83" t="s">
        <v>187</v>
      </c>
      <c r="B68" s="98">
        <v>9</v>
      </c>
      <c r="C68" s="83"/>
      <c r="D68" s="174"/>
      <c r="E68" s="83"/>
      <c r="F68" s="100"/>
    </row>
    <row r="69" spans="1:6" x14ac:dyDescent="0.25">
      <c r="A69" s="83" t="s">
        <v>189</v>
      </c>
      <c r="B69" s="98">
        <v>9</v>
      </c>
      <c r="C69" s="83"/>
      <c r="D69" s="174"/>
      <c r="E69" s="83"/>
      <c r="F69" s="100"/>
    </row>
    <row r="70" spans="1:6" x14ac:dyDescent="0.25">
      <c r="A70" s="83" t="s">
        <v>217</v>
      </c>
      <c r="B70" s="98">
        <v>9</v>
      </c>
      <c r="C70" s="83"/>
      <c r="D70" s="174"/>
      <c r="E70" s="83"/>
      <c r="F70" s="100"/>
    </row>
    <row r="71" spans="1:6" x14ac:dyDescent="0.25">
      <c r="A71" s="83" t="s">
        <v>218</v>
      </c>
      <c r="B71" s="98">
        <v>9</v>
      </c>
      <c r="C71" s="83"/>
      <c r="D71" s="174"/>
      <c r="E71" s="83"/>
      <c r="F71" s="100"/>
    </row>
    <row r="72" spans="1:6" x14ac:dyDescent="0.25">
      <c r="A72" s="83" t="s">
        <v>195</v>
      </c>
      <c r="B72" s="98">
        <v>9</v>
      </c>
      <c r="C72" s="83"/>
      <c r="D72" s="174"/>
      <c r="E72" s="83"/>
      <c r="F72" s="100"/>
    </row>
    <row r="73" spans="1:6" x14ac:dyDescent="0.25">
      <c r="A73" s="83" t="s">
        <v>197</v>
      </c>
      <c r="B73" s="98">
        <v>8</v>
      </c>
      <c r="C73" s="83"/>
      <c r="D73" s="174"/>
      <c r="E73" s="83"/>
      <c r="F73" s="100"/>
    </row>
    <row r="74" spans="1:6" x14ac:dyDescent="0.25">
      <c r="A74" s="83" t="s">
        <v>219</v>
      </c>
      <c r="B74" s="98">
        <v>8</v>
      </c>
      <c r="C74" s="83"/>
      <c r="D74" s="174"/>
      <c r="E74" s="83"/>
      <c r="F74" s="100"/>
    </row>
    <row r="75" spans="1:6" x14ac:dyDescent="0.25">
      <c r="A75" s="83" t="s">
        <v>220</v>
      </c>
      <c r="B75" s="98">
        <v>4</v>
      </c>
      <c r="C75" s="83"/>
      <c r="D75" s="174"/>
      <c r="E75" s="83"/>
      <c r="F75" s="100"/>
    </row>
    <row r="76" spans="1:6" x14ac:dyDescent="0.25">
      <c r="A76" s="83" t="s">
        <v>158</v>
      </c>
      <c r="B76" s="98">
        <v>9</v>
      </c>
      <c r="C76" s="83"/>
      <c r="D76" s="174"/>
      <c r="E76" s="83"/>
      <c r="F76" s="100"/>
    </row>
    <row r="77" spans="1:6" x14ac:dyDescent="0.25">
      <c r="A77" s="83" t="s">
        <v>137</v>
      </c>
      <c r="B77" s="98">
        <v>8</v>
      </c>
      <c r="C77" s="83"/>
      <c r="D77" s="174"/>
      <c r="E77" s="83"/>
      <c r="F77" s="100"/>
    </row>
    <row r="78" spans="1:6" x14ac:dyDescent="0.25">
      <c r="A78" s="83" t="s">
        <v>221</v>
      </c>
      <c r="B78" s="98">
        <v>5</v>
      </c>
      <c r="C78" s="83"/>
      <c r="D78" s="174"/>
      <c r="E78" s="83"/>
      <c r="F78" s="100"/>
    </row>
    <row r="79" spans="1:6" x14ac:dyDescent="0.25">
      <c r="A79" s="83" t="s">
        <v>202</v>
      </c>
      <c r="B79" s="98">
        <v>8</v>
      </c>
      <c r="C79" s="83"/>
      <c r="D79" s="174"/>
      <c r="E79" s="83"/>
      <c r="F79" s="100"/>
    </row>
    <row r="80" spans="1:6" x14ac:dyDescent="0.25">
      <c r="A80" s="83" t="s">
        <v>222</v>
      </c>
      <c r="B80" s="98">
        <v>7</v>
      </c>
      <c r="C80" s="83"/>
      <c r="D80" s="174"/>
      <c r="E80" s="83"/>
      <c r="F80" s="100"/>
    </row>
    <row r="81" spans="1:6" x14ac:dyDescent="0.25">
      <c r="A81" s="83"/>
      <c r="B81" s="100"/>
      <c r="C81" s="83"/>
      <c r="D81" s="174"/>
      <c r="E81" s="83"/>
      <c r="F81" s="100"/>
    </row>
    <row r="82" spans="1:6" ht="15.75" thickBot="1" x14ac:dyDescent="0.3">
      <c r="A82" s="87"/>
      <c r="B82" s="109"/>
      <c r="C82" s="87"/>
      <c r="D82" s="175"/>
      <c r="E82" s="87"/>
      <c r="F82" s="109"/>
    </row>
    <row r="83" spans="1:6" ht="15.75" thickBot="1" x14ac:dyDescent="0.3">
      <c r="A83" s="112" t="s">
        <v>223</v>
      </c>
      <c r="B83" s="110">
        <f>SUM(B4:B82)</f>
        <v>565</v>
      </c>
      <c r="C83" s="110"/>
      <c r="D83" s="113">
        <f>SUM(D4:D49)</f>
        <v>1304</v>
      </c>
      <c r="E83" s="110"/>
      <c r="F83" s="111">
        <f>SUM(F4:F8)</f>
        <v>544</v>
      </c>
    </row>
    <row r="84" spans="1:6" x14ac:dyDescent="0.25">
      <c r="A84">
        <f>COUNTA(A4:A80)</f>
        <v>77</v>
      </c>
      <c r="C84">
        <f t="shared" ref="C84" si="0">COUNTA(C4:C70)</f>
        <v>44</v>
      </c>
    </row>
  </sheetData>
  <mergeCells count="8">
    <mergeCell ref="E18:F18"/>
    <mergeCell ref="E28:F28"/>
    <mergeCell ref="A1:F1"/>
    <mergeCell ref="A2:B2"/>
    <mergeCell ref="C2:D2"/>
    <mergeCell ref="E2:F2"/>
    <mergeCell ref="E12:F12"/>
    <mergeCell ref="E13:F13"/>
  </mergeCells>
  <conditionalFormatting sqref="B4:B8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{49B1E2F6-5167-4A16-A152-1521AD3DDD8A}</x14:id>
        </ext>
      </extLst>
    </cfRule>
  </conditionalFormatting>
  <conditionalFormatting sqref="D4:D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{CFC964E5-F982-43CA-B453-953DEB451A5B}</x14:id>
        </ext>
      </extLst>
    </cfRule>
  </conditionalFormatting>
  <conditionalFormatting sqref="F4:F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{445D466A-7A5A-42A0-9ACB-77A3308E8EC2}</x14:id>
        </ext>
      </extLst>
    </cfRule>
  </conditionalFormatting>
  <pageMargins left="0.7" right="0.7" top="0.75" bottom="0.75" header="0.3" footer="0.3"/>
  <pageSetup paperSize="9" scale="59" fitToWidth="0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1E2F6-5167-4A16-A152-1521AD3DD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B4:B80</xm:sqref>
        </x14:conditionalFormatting>
        <x14:conditionalFormatting xmlns:xm="http://schemas.microsoft.com/office/excel/2006/main">
          <x14:cfRule type="dataBar" id="{CFC964E5-F982-43CA-B453-953DEB451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445D466A-7A5A-42A0-9ACB-77A3308E8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Récap Ventes Vierge</vt:lpstr>
      <vt:lpstr>COMMANDES 2021</vt:lpstr>
      <vt:lpstr>COMPTES 2021</vt:lpstr>
      <vt:lpstr>INVENTAIRE 20-12-2021</vt:lpstr>
      <vt:lpstr>Récap Ventes FAG 21</vt:lpstr>
      <vt:lpstr>Chiffres Ventes FAG 21</vt:lpstr>
      <vt:lpstr>INVENTAIRE 06-12-2021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Contu</dc:creator>
  <cp:lastModifiedBy>Adrien Contu</cp:lastModifiedBy>
  <dcterms:created xsi:type="dcterms:W3CDTF">2022-02-02T12:19:09Z</dcterms:created>
  <dcterms:modified xsi:type="dcterms:W3CDTF">2022-02-02T12:32:49Z</dcterms:modified>
</cp:coreProperties>
</file>