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mc:AlternateContent xmlns:mc="http://schemas.openxmlformats.org/markup-compatibility/2006">
    <mc:Choice Requires="x15">
      <x15ac:absPath xmlns:x15ac="http://schemas.microsoft.com/office/spreadsheetml/2010/11/ac" url="C:\Users\MALINI\Downloads\excel _assignment\"/>
    </mc:Choice>
  </mc:AlternateContent>
  <xr:revisionPtr revIDLastSave="0" documentId="13_ncr:1_{BFE5A795-4694-4B6F-AE0D-E76931324AE3}" xr6:coauthVersionLast="47" xr6:coauthVersionMax="47" xr10:uidLastSave="{00000000-0000-0000-0000-000000000000}"/>
  <bookViews>
    <workbookView xWindow="-108" yWindow="-108" windowWidth="23256" windowHeight="12456" activeTab="2" xr2:uid="{8A84AD28-71B2-40C5-931C-AA981825AA60}"/>
  </bookViews>
  <sheets>
    <sheet name="RAW DATA" sheetId="1" r:id="rId1"/>
    <sheet name="Summary" sheetId="2" r:id="rId2"/>
    <sheet name="Dashboard" sheetId="3" r:id="rId3"/>
  </sheets>
  <definedNames>
    <definedName name="_xlnm._FilterDatabase" localSheetId="1" hidden="1">Summary!$A$75:$B$82</definedName>
    <definedName name="Slicer_Month">#N/A</definedName>
    <definedName name="Slicer_Product_Category">#N/A</definedName>
    <definedName name="Slicer_Product_Name">#N/A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2" i="2" l="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B141" i="2"/>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H18" i="1"/>
  <c r="H19" i="1"/>
  <c r="H20" i="1"/>
  <c r="H21" i="1"/>
  <c r="H22" i="1"/>
  <c r="H23" i="1"/>
  <c r="H24" i="1"/>
  <c r="H25" i="1"/>
  <c r="H26" i="1"/>
  <c r="H27" i="1"/>
  <c r="H28" i="1"/>
  <c r="H29" i="1"/>
  <c r="H30" i="1"/>
  <c r="H31" i="1"/>
  <c r="H3" i="1"/>
  <c r="H4" i="1"/>
  <c r="H5" i="1"/>
  <c r="H6" i="1"/>
  <c r="H7" i="1"/>
  <c r="H8" i="1"/>
  <c r="H9" i="1"/>
  <c r="H10" i="1"/>
  <c r="H11" i="1"/>
  <c r="H12" i="1"/>
  <c r="H13" i="1"/>
  <c r="H14" i="1"/>
  <c r="H15" i="1"/>
  <c r="H16" i="1"/>
  <c r="H17" i="1"/>
  <c r="H2" i="1"/>
  <c r="B183" i="2"/>
  <c r="D162" i="2"/>
  <c r="B9" i="2"/>
</calcChain>
</file>

<file path=xl/sharedStrings.xml><?xml version="1.0" encoding="utf-8"?>
<sst xmlns="http://schemas.openxmlformats.org/spreadsheetml/2006/main" count="146" uniqueCount="58">
  <si>
    <t>Date</t>
  </si>
  <si>
    <t>Product Category</t>
  </si>
  <si>
    <t>Product Name</t>
  </si>
  <si>
    <t>Units Sold</t>
  </si>
  <si>
    <t>Unit Price</t>
  </si>
  <si>
    <t>Total Sales</t>
  </si>
  <si>
    <t>Electronics</t>
  </si>
  <si>
    <t>Laptop</t>
  </si>
  <si>
    <t>Clothing</t>
  </si>
  <si>
    <t>Jacket</t>
  </si>
  <si>
    <t>Kitchen</t>
  </si>
  <si>
    <t>Blender</t>
  </si>
  <si>
    <t>Books</t>
  </si>
  <si>
    <t>Novel</t>
  </si>
  <si>
    <t>Smartphone</t>
  </si>
  <si>
    <t>Microwave</t>
  </si>
  <si>
    <t>Shoes</t>
  </si>
  <si>
    <t>Dictionary</t>
  </si>
  <si>
    <t>Headphones</t>
  </si>
  <si>
    <t>Coffee Maker</t>
  </si>
  <si>
    <t>Textbook</t>
  </si>
  <si>
    <t>T-shirt</t>
  </si>
  <si>
    <t>Tablet</t>
  </si>
  <si>
    <t>Knife Set</t>
  </si>
  <si>
    <t>Cookbook</t>
  </si>
  <si>
    <t>Gaming Console</t>
  </si>
  <si>
    <t>Hoodie</t>
  </si>
  <si>
    <t>Pressure Cooker</t>
  </si>
  <si>
    <t>Magazine</t>
  </si>
  <si>
    <t>Camera</t>
  </si>
  <si>
    <t>Toaster</t>
  </si>
  <si>
    <t>Jeans</t>
  </si>
  <si>
    <t>Biography</t>
  </si>
  <si>
    <t>Smartwatch</t>
  </si>
  <si>
    <t>Slow Cooker</t>
  </si>
  <si>
    <t>Scarf</t>
  </si>
  <si>
    <t>Notebook</t>
  </si>
  <si>
    <t>Speaker</t>
  </si>
  <si>
    <t>Air Fryer</t>
  </si>
  <si>
    <t>Sneakers</t>
  </si>
  <si>
    <t>Sum of Total Sales</t>
  </si>
  <si>
    <t>Grand Total</t>
  </si>
  <si>
    <t>Average of Unit Price</t>
  </si>
  <si>
    <t>Total Revenue</t>
  </si>
  <si>
    <t>Month</t>
  </si>
  <si>
    <t>Feb 2025</t>
  </si>
  <si>
    <t>Jan 2025</t>
  </si>
  <si>
    <t>Mar 2025</t>
  </si>
  <si>
    <t>Average Unit Price per Category</t>
  </si>
  <si>
    <t xml:space="preserve">Top Selling Product </t>
  </si>
  <si>
    <t>Highlight Products With Total Sales Over $1000</t>
  </si>
  <si>
    <t xml:space="preserve">Monthly Sales Trend </t>
  </si>
  <si>
    <t>Best Performing Category</t>
  </si>
  <si>
    <t>Profit</t>
  </si>
  <si>
    <t>Sum of Profit</t>
  </si>
  <si>
    <t>Total Profit by Product Category</t>
  </si>
  <si>
    <t xml:space="preserve">Best Month </t>
  </si>
  <si>
    <t xml:space="preserve">Total Profits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</si>
</sst>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6" x14ac:knownFonts="1">
    <font>
      <sz val="11"/>
      <color theme="1"/>
      <name val="Calibri"/>
      <family val="2"/>
      <scheme val="minor"/>
    </font>
    <font>
      <b/>
      <sz val="11"/>
      <color theme="0"/>
      <name val="Calibri"/>
      <family val="2"/>
      <scheme val="minor"/>
    </font>
    <font>
      <b/>
      <sz val="11"/>
      <color theme="1"/>
      <name val="Calibri"/>
      <family val="2"/>
      <scheme val="minor"/>
    </font>
    <font>
      <b/>
      <sz val="12"/>
      <color theme="0"/>
      <name val="Times New Roman"/>
      <family val="1"/>
    </font>
    <font>
      <sz val="12"/>
      <color theme="0"/>
      <name val="Times New Roman"/>
      <family val="1"/>
    </font>
    <font>
      <b/>
      <sz val="11"/>
      <color theme="0"/>
      <name val="Times New Roman"/>
      <family val="1"/>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applyAlignment="1">
      <alignment horizontal="center" vertical="center"/>
    </xf>
    <xf numFmtId="14" fontId="0" fillId="0" borderId="0" xfId="0" applyNumberFormat="1" applyAlignment="1">
      <alignment vertical="center"/>
    </xf>
    <xf numFmtId="0" fontId="0" fillId="0" borderId="0" xfId="0" applyAlignment="1">
      <alignment vertical="center"/>
    </xf>
    <xf numFmtId="164" fontId="2" fillId="0" borderId="0" xfId="0" applyNumberFormat="1" applyFont="1" applyAlignment="1">
      <alignment horizontal="center" vertical="center"/>
    </xf>
    <xf numFmtId="164" fontId="0" fillId="0" borderId="0" xfId="0" applyNumberFormat="1" applyAlignment="1">
      <alignment vertical="center"/>
    </xf>
    <xf numFmtId="164" fontId="0" fillId="0" borderId="0" xfId="0" applyNumberFormat="1"/>
    <xf numFmtId="0" fontId="0" fillId="0" borderId="0" xfId="0" pivotButton="1"/>
    <xf numFmtId="0" fontId="3" fillId="2" borderId="0" xfId="0" applyFont="1" applyFill="1" applyAlignment="1">
      <alignment horizontal="center"/>
    </xf>
    <xf numFmtId="0" fontId="3" fillId="2" borderId="0" xfId="0" applyFont="1" applyFill="1" applyAlignment="1">
      <alignment horizontal="center" vertical="center"/>
    </xf>
    <xf numFmtId="0" fontId="3" fillId="2" borderId="0" xfId="0" applyFont="1" applyFill="1"/>
    <xf numFmtId="0" fontId="3" fillId="2" borderId="0" xfId="0" applyFont="1" applyFill="1" applyAlignment="1">
      <alignment horizontal="left" vertical="center" indent="1"/>
    </xf>
    <xf numFmtId="0" fontId="0" fillId="3" borderId="0" xfId="0" applyFill="1"/>
    <xf numFmtId="164" fontId="5" fillId="2" borderId="0" xfId="0" applyNumberFormat="1" applyFont="1" applyFill="1"/>
    <xf numFmtId="0" fontId="5" fillId="2" borderId="0" xfId="0" applyFont="1" applyFill="1" applyAlignment="1">
      <alignment horizontal="center"/>
    </xf>
    <xf numFmtId="0" fontId="3" fillId="2" borderId="0" xfId="0" applyFont="1" applyFill="1" applyAlignment="1">
      <alignment horizontal="center" vertical="center"/>
    </xf>
    <xf numFmtId="0" fontId="3" fillId="2" borderId="0" xfId="0" applyFont="1" applyFill="1" applyAlignment="1">
      <alignment horizontal="center" vertical="top"/>
    </xf>
    <xf numFmtId="0" fontId="3" fillId="2" borderId="0" xfId="0" applyFont="1" applyFill="1" applyAlignment="1">
      <alignment horizontal="center"/>
    </xf>
    <xf numFmtId="0" fontId="4" fillId="2" borderId="0" xfId="0" applyFont="1" applyFill="1" applyAlignment="1">
      <alignment horizontal="center"/>
    </xf>
    <xf numFmtId="0" fontId="1" fillId="2" borderId="0" xfId="0" applyFont="1" applyFill="1" applyAlignment="1">
      <alignment horizontal="center"/>
    </xf>
  </cellXfs>
  <cellStyles count="1">
    <cellStyle name="Normal" xfId="0" builtinId="0"/>
  </cellStyles>
  <dxfs count="12">
    <dxf>
      <font>
        <color rgb="FF9C0006"/>
      </font>
      <fill>
        <patternFill>
          <bgColor rgb="FFFFC7CE"/>
        </patternFill>
      </fill>
    </dxf>
    <dxf>
      <font>
        <color rgb="FF9C0006"/>
      </font>
      <fill>
        <patternFill>
          <bgColor rgb="FFFFC7CE"/>
        </patternFill>
      </fill>
    </dxf>
    <dxf>
      <numFmt numFmtId="164" formatCode="&quot;₹&quot;\ #,##0.00"/>
      <alignment horizontal="general" vertical="center" textRotation="0" wrapText="0" indent="0" justifyLastLine="0" shrinkToFit="0" readingOrder="0"/>
    </dxf>
    <dxf>
      <numFmt numFmtId="164" formatCode="&quot;₹&quot;\ #,##0.00"/>
      <alignment horizontal="general" vertical="center" textRotation="0" wrapText="0" indent="0" justifyLastLine="0" shrinkToFit="0" readingOrder="0"/>
    </dxf>
    <dxf>
      <numFmt numFmtId="164" formatCode="&quot;₹&quot;\ #,##0.00"/>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19" formatCode="dd/mm/yyyy"/>
      <alignment horizontal="general" vertical="center" textRotation="0" wrapText="0" indent="0" justifyLastLine="0" shrinkToFit="0" readingOrder="0"/>
    </dxf>
    <dxf>
      <numFmt numFmtId="19" formatCode="dd/mm/yyyy"/>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[Book1.xlsx]Summary!PivotTable1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lumMod val="65000"/>
                    <a:lumOff val="35000"/>
                  </a:sysClr>
                </a:solidFill>
                <a:latin typeface="+mn-lt"/>
                <a:ea typeface="+mn-ea"/>
                <a:cs typeface="+mn-cs"/>
              </a:defRPr>
            </a:pPr>
            <a:r>
              <a:rPr lang="en-US" sz="1200" b="1">
                <a:effectLst/>
              </a:rPr>
              <a:t>Total Sales by Category</a:t>
            </a:r>
            <a:endParaRPr lang="en-IN" sz="1200" b="1">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lumMod val="65000"/>
                  <a:lumOff val="35000"/>
                </a:sys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Summary!$B$1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Summary!$A$2:$A$6</c:f>
              <c:strCache>
                <c:ptCount val="4"/>
                <c:pt idx="0">
                  <c:v>Books</c:v>
                </c:pt>
                <c:pt idx="1">
                  <c:v>Clothing</c:v>
                </c:pt>
                <c:pt idx="2">
                  <c:v>Electronics</c:v>
                </c:pt>
                <c:pt idx="3">
                  <c:v>Kitchen</c:v>
                </c:pt>
              </c:strCache>
            </c:strRef>
          </c:cat>
          <c:val>
            <c:numRef>
              <c:f>Summary!$B$2:$B$6</c:f>
              <c:numCache>
                <c:formatCode>"₹"\ #,##0.00</c:formatCode>
                <c:ptCount val="4"/>
                <c:pt idx="0">
                  <c:v>4535</c:v>
                </c:pt>
                <c:pt idx="1">
                  <c:v>12875</c:v>
                </c:pt>
                <c:pt idx="2">
                  <c:v>42520</c:v>
                </c:pt>
                <c:pt idx="3">
                  <c:v>11650</c:v>
                </c:pt>
              </c:numCache>
            </c:numRef>
          </c:val>
          <c:extLst>
            <c:ext xmlns:c16="http://schemas.microsoft.com/office/drawing/2014/chart" uri="{C3380CC4-5D6E-409C-BE32-E72D297353CC}">
              <c16:uniqueId val="{00000000-E9ED-4576-9CE5-538EB265EFC6}"/>
            </c:ext>
          </c:extLst>
        </c:ser>
        <c:dLbls>
          <c:dLblPos val="outEnd"/>
          <c:showLegendKey val="0"/>
          <c:showVal val="1"/>
          <c:showCatName val="0"/>
          <c:showSerName val="0"/>
          <c:showPercent val="0"/>
          <c:showBubbleSize val="0"/>
        </c:dLbls>
        <c:gapWidth val="150"/>
        <c:overlap val="-25"/>
        <c:axId val="332321983"/>
        <c:axId val="332326783"/>
      </c:barChart>
      <c:catAx>
        <c:axId val="33232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326783"/>
        <c:crosses val="autoZero"/>
        <c:auto val="1"/>
        <c:lblAlgn val="ctr"/>
        <c:lblOffset val="100"/>
        <c:noMultiLvlLbl val="0"/>
      </c:catAx>
      <c:valAx>
        <c:axId val="332326783"/>
        <c:scaling>
          <c:orientation val="minMax"/>
        </c:scaling>
        <c:delete val="1"/>
        <c:axPos val="b"/>
        <c:numFmt formatCode="&quot;₹&quot;\ #,##0.00" sourceLinked="1"/>
        <c:majorTickMark val="none"/>
        <c:minorTickMark val="none"/>
        <c:tickLblPos val="nextTo"/>
        <c:crossAx val="33232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[Book1.xlsx]Summary!PivotTable5</c:name>
    <c:fmtId val="7"/>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Monthly Sales Trend </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Summary!$B$134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Summary!$A$135:$A$137</c:f>
              <c:strCache>
                <c:ptCount val="3"/>
                <c:pt idx="0">
                  <c:v>Feb 2025</c:v>
                </c:pt>
                <c:pt idx="1">
                  <c:v>Jan 2025</c:v>
                </c:pt>
                <c:pt idx="2">
                  <c:v>Mar 2025</c:v>
                </c:pt>
              </c:strCache>
            </c:strRef>
          </c:cat>
          <c:val>
            <c:numRef>
              <c:f>Summary!$B$135:$B$137</c:f>
              <c:numCache>
                <c:formatCode>"₹"\ #,##0.00</c:formatCode>
                <c:ptCount val="3"/>
                <c:pt idx="0">
                  <c:v>23960</c:v>
                </c:pt>
                <c:pt idx="1">
                  <c:v>28200</c:v>
                </c:pt>
                <c:pt idx="2">
                  <c:v>19420</c:v>
                </c:pt>
              </c:numCache>
            </c:numRef>
          </c:val>
          <c:smooth val="0"/>
          <c:extLst>
            <c:ext xmlns:c16="http://schemas.microsoft.com/office/drawing/2014/chart" uri="{C3380CC4-5D6E-409C-BE32-E72D297353CC}">
              <c16:uniqueId val="{0000000A-2CF0-4CAE-9583-07B47164B19E}"/>
            </c:ext>
          </c:extLst>
        </c:ser>
        <c:dLbls>
          <c:dLblPos val="t"/>
          <c:showLegendKey val="0"/>
          <c:showVal val="1"/>
          <c:showCatName val="0"/>
          <c:showSerName val="0"/>
          <c:showPercent val="0"/>
          <c:showBubbleSize val="0"/>
        </c:dLbls>
        <c:smooth val="0"/>
        <c:axId val="118096959"/>
        <c:axId val="118097439"/>
      </c:lineChart>
      <c:catAx>
        <c:axId val="11809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97439"/>
        <c:crosses val="autoZero"/>
        <c:auto val="1"/>
        <c:lblAlgn val="ctr"/>
        <c:lblOffset val="100"/>
        <c:noMultiLvlLbl val="0"/>
      </c:catAx>
      <c:valAx>
        <c:axId val="118097439"/>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9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[Book1.xlsx]Summary!PivotTable7</c:name>
    <c:fmtId val="8"/>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Total Profit (0.3%)</a:t>
            </a:r>
            <a:r>
              <a:rPr lang="en-US" sz="1200" b="1" baseline="0"/>
              <a:t> per Category</a:t>
            </a:r>
            <a:endParaRPr lang="en-US" sz="1200" b="1"/>
          </a:p>
        </c:rich>
      </c:tx>
      <c:layout>
        <c:manualLayout>
          <c:xMode val="edge"/>
          <c:yMode val="edge"/>
          <c:x val="0.27983834537022739"/>
          <c:y val="5.5639858371269599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Summary!$B$175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36-4AFC-963A-865664BD4E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36-4AFC-963A-865664BD4E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36-4AFC-963A-865664BD4E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36-4AFC-963A-865664BD4E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Summary!$A$176:$A$180</c:f>
              <c:strCache>
                <c:ptCount val="4"/>
                <c:pt idx="0">
                  <c:v>Electronics</c:v>
                </c:pt>
                <c:pt idx="1">
                  <c:v>Clothing</c:v>
                </c:pt>
                <c:pt idx="2">
                  <c:v>Kitchen</c:v>
                </c:pt>
                <c:pt idx="3">
                  <c:v>Books</c:v>
                </c:pt>
              </c:strCache>
            </c:strRef>
          </c:cat>
          <c:val>
            <c:numRef>
              <c:f>Summary!$B$176:$B$180</c:f>
              <c:numCache>
                <c:formatCode>"₹"\ #,##0.00</c:formatCode>
                <c:ptCount val="4"/>
                <c:pt idx="0">
                  <c:v>12756</c:v>
                </c:pt>
                <c:pt idx="1">
                  <c:v>3862.5</c:v>
                </c:pt>
                <c:pt idx="2">
                  <c:v>3495</c:v>
                </c:pt>
                <c:pt idx="3">
                  <c:v>1360.5</c:v>
                </c:pt>
              </c:numCache>
            </c:numRef>
          </c:val>
          <c:extLst>
            <c:ext xmlns:c16="http://schemas.microsoft.com/office/drawing/2014/chart" uri="{C3380CC4-5D6E-409C-BE32-E72D297353CC}">
              <c16:uniqueId val="{00000008-F536-4AFC-963A-865664BD4E9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[Book1.xlsx]Summary!PivotTable4</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a:t>
            </a:r>
            <a:r>
              <a:rPr lang="en-US" baseline="0"/>
              <a:t> Sales Over $1000</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774774774774775E-2"/>
          <c:y val="0.1142986934325517"/>
          <c:w val="0.9504504504504504"/>
          <c:h val="0.7895414034784114"/>
        </c:manualLayout>
      </c:layout>
      <c:barChart>
        <c:barDir val="bar"/>
        <c:grouping val="clustered"/>
        <c:varyColors val="0"/>
        <c:ser>
          <c:idx val="0"/>
          <c:order val="0"/>
          <c:tx>
            <c:strRef>
              <c:f>Summary!$B$75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Summary!$A$76:$A$105</c:f>
              <c:strCache>
                <c:ptCount val="30"/>
                <c:pt idx="0">
                  <c:v>Air Fryer</c:v>
                </c:pt>
                <c:pt idx="1">
                  <c:v>Biography</c:v>
                </c:pt>
                <c:pt idx="2">
                  <c:v>Blender</c:v>
                </c:pt>
                <c:pt idx="3">
                  <c:v>Camera</c:v>
                </c:pt>
                <c:pt idx="4">
                  <c:v>Coffee Maker</c:v>
                </c:pt>
                <c:pt idx="5">
                  <c:v>Cookbook</c:v>
                </c:pt>
                <c:pt idx="6">
                  <c:v>Dictionary</c:v>
                </c:pt>
                <c:pt idx="7">
                  <c:v>Gaming Console</c:v>
                </c:pt>
                <c:pt idx="8">
                  <c:v>Headphones</c:v>
                </c:pt>
                <c:pt idx="9">
                  <c:v>Hoodie</c:v>
                </c:pt>
                <c:pt idx="10">
                  <c:v>Jacket</c:v>
                </c:pt>
                <c:pt idx="11">
                  <c:v>Jeans</c:v>
                </c:pt>
                <c:pt idx="12">
                  <c:v>Knife Set</c:v>
                </c:pt>
                <c:pt idx="13">
                  <c:v>Laptop</c:v>
                </c:pt>
                <c:pt idx="14">
                  <c:v>Magazine</c:v>
                </c:pt>
                <c:pt idx="15">
                  <c:v>Microwave</c:v>
                </c:pt>
                <c:pt idx="16">
                  <c:v>Notebook</c:v>
                </c:pt>
                <c:pt idx="17">
                  <c:v>Novel</c:v>
                </c:pt>
                <c:pt idx="18">
                  <c:v>Pressure Cooker</c:v>
                </c:pt>
                <c:pt idx="19">
                  <c:v>Scarf</c:v>
                </c:pt>
                <c:pt idx="20">
                  <c:v>Shoes</c:v>
                </c:pt>
                <c:pt idx="21">
                  <c:v>Slow Cooker</c:v>
                </c:pt>
                <c:pt idx="22">
                  <c:v>Smartphone</c:v>
                </c:pt>
                <c:pt idx="23">
                  <c:v>Smartwatch</c:v>
                </c:pt>
                <c:pt idx="24">
                  <c:v>Sneakers</c:v>
                </c:pt>
                <c:pt idx="25">
                  <c:v>Speaker</c:v>
                </c:pt>
                <c:pt idx="26">
                  <c:v>Tablet</c:v>
                </c:pt>
                <c:pt idx="27">
                  <c:v>Textbook</c:v>
                </c:pt>
                <c:pt idx="28">
                  <c:v>Toaster</c:v>
                </c:pt>
                <c:pt idx="29">
                  <c:v>T-shirt</c:v>
                </c:pt>
              </c:strCache>
            </c:strRef>
          </c:cat>
          <c:val>
            <c:numRef>
              <c:f>Summary!$B$76:$B$105</c:f>
              <c:numCache>
                <c:formatCode>"₹"\ #,##0.00</c:formatCode>
                <c:ptCount val="30"/>
                <c:pt idx="0">
                  <c:v>1890</c:v>
                </c:pt>
                <c:pt idx="1">
                  <c:v>1000</c:v>
                </c:pt>
                <c:pt idx="2">
                  <c:v>960</c:v>
                </c:pt>
                <c:pt idx="3">
                  <c:v>5200</c:v>
                </c:pt>
                <c:pt idx="4">
                  <c:v>1080</c:v>
                </c:pt>
                <c:pt idx="5">
                  <c:v>945</c:v>
                </c:pt>
                <c:pt idx="6">
                  <c:v>660</c:v>
                </c:pt>
                <c:pt idx="7">
                  <c:v>4500</c:v>
                </c:pt>
                <c:pt idx="8">
                  <c:v>2100</c:v>
                </c:pt>
                <c:pt idx="9">
                  <c:v>2250</c:v>
                </c:pt>
                <c:pt idx="10">
                  <c:v>2000</c:v>
                </c:pt>
                <c:pt idx="11">
                  <c:v>1440</c:v>
                </c:pt>
                <c:pt idx="12">
                  <c:v>1200</c:v>
                </c:pt>
                <c:pt idx="13">
                  <c:v>5400</c:v>
                </c:pt>
                <c:pt idx="14">
                  <c:v>200</c:v>
                </c:pt>
                <c:pt idx="15">
                  <c:v>1250</c:v>
                </c:pt>
                <c:pt idx="16">
                  <c:v>560</c:v>
                </c:pt>
                <c:pt idx="17">
                  <c:v>450</c:v>
                </c:pt>
                <c:pt idx="18">
                  <c:v>1610</c:v>
                </c:pt>
                <c:pt idx="19">
                  <c:v>1050</c:v>
                </c:pt>
                <c:pt idx="20">
                  <c:v>2600</c:v>
                </c:pt>
                <c:pt idx="21">
                  <c:v>2160</c:v>
                </c:pt>
                <c:pt idx="22">
                  <c:v>11700</c:v>
                </c:pt>
                <c:pt idx="23">
                  <c:v>5000</c:v>
                </c:pt>
                <c:pt idx="24">
                  <c:v>2660</c:v>
                </c:pt>
                <c:pt idx="25">
                  <c:v>5100</c:v>
                </c:pt>
                <c:pt idx="26">
                  <c:v>3520</c:v>
                </c:pt>
                <c:pt idx="27">
                  <c:v>720</c:v>
                </c:pt>
                <c:pt idx="28">
                  <c:v>1500</c:v>
                </c:pt>
                <c:pt idx="29">
                  <c:v>875</c:v>
                </c:pt>
              </c:numCache>
            </c:numRef>
          </c:val>
          <c:extLst>
            <c:ext xmlns:c16="http://schemas.microsoft.com/office/drawing/2014/chart" uri="{C3380CC4-5D6E-409C-BE32-E72D297353CC}">
              <c16:uniqueId val="{0000000C-D099-45D2-938A-E2953338D36C}"/>
            </c:ext>
          </c:extLst>
        </c:ser>
        <c:dLbls>
          <c:showLegendKey val="0"/>
          <c:showVal val="0"/>
          <c:showCatName val="0"/>
          <c:showSerName val="0"/>
          <c:showPercent val="0"/>
          <c:showBubbleSize val="0"/>
        </c:dLbls>
        <c:gapWidth val="115"/>
        <c:overlap val="-20"/>
        <c:axId val="481806687"/>
        <c:axId val="481810047"/>
      </c:barChart>
      <c:catAx>
        <c:axId val="48180668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10047"/>
        <c:crosses val="autoZero"/>
        <c:auto val="1"/>
        <c:lblAlgn val="ctr"/>
        <c:lblOffset val="100"/>
        <c:noMultiLvlLbl val="0"/>
      </c:catAx>
      <c:valAx>
        <c:axId val="4818100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0668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[Book1.xlsx]Summary!PivotTable5</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Monthly Sales Trend </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Summary!$B$134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Summary!$A$135:$A$137</c:f>
              <c:strCache>
                <c:ptCount val="3"/>
                <c:pt idx="0">
                  <c:v>Feb 2025</c:v>
                </c:pt>
                <c:pt idx="1">
                  <c:v>Jan 2025</c:v>
                </c:pt>
                <c:pt idx="2">
                  <c:v>Mar 2025</c:v>
                </c:pt>
              </c:strCache>
            </c:strRef>
          </c:cat>
          <c:val>
            <c:numRef>
              <c:f>Summary!$B$135:$B$137</c:f>
              <c:numCache>
                <c:formatCode>"₹"\ #,##0.00</c:formatCode>
                <c:ptCount val="3"/>
                <c:pt idx="0">
                  <c:v>23960</c:v>
                </c:pt>
                <c:pt idx="1">
                  <c:v>28200</c:v>
                </c:pt>
                <c:pt idx="2">
                  <c:v>19420</c:v>
                </c:pt>
              </c:numCache>
            </c:numRef>
          </c:val>
          <c:smooth val="0"/>
          <c:extLst>
            <c:ext xmlns:c16="http://schemas.microsoft.com/office/drawing/2014/chart" uri="{C3380CC4-5D6E-409C-BE32-E72D297353CC}">
              <c16:uniqueId val="{0000000A-7528-4431-9351-E4322DA8D9C1}"/>
            </c:ext>
          </c:extLst>
        </c:ser>
        <c:dLbls>
          <c:dLblPos val="t"/>
          <c:showLegendKey val="0"/>
          <c:showVal val="1"/>
          <c:showCatName val="0"/>
          <c:showSerName val="0"/>
          <c:showPercent val="0"/>
          <c:showBubbleSize val="0"/>
        </c:dLbls>
        <c:smooth val="0"/>
        <c:axId val="118096959"/>
        <c:axId val="118097439"/>
      </c:lineChart>
      <c:catAx>
        <c:axId val="11809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97439"/>
        <c:crosses val="autoZero"/>
        <c:auto val="1"/>
        <c:lblAlgn val="ctr"/>
        <c:lblOffset val="100"/>
        <c:noMultiLvlLbl val="0"/>
      </c:catAx>
      <c:valAx>
        <c:axId val="118097439"/>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9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[Book1.xlsx]Summary!PivotTable2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b="1"/>
              <a:t>Avg.</a:t>
            </a:r>
            <a:r>
              <a:rPr lang="en-IN" sz="1200" b="1" baseline="0"/>
              <a:t> Unit Price per Category</a:t>
            </a:r>
            <a:endParaRPr lang="en-IN" sz="1200"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6.95349847892221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6366013018585707E-17"/>
              <c:y val="-6.518904823989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0581689428426911E-3"/>
              <c:y val="-9.126466753585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Summary!$B$16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dLbl>
              <c:idx val="0"/>
              <c:layout>
                <c:manualLayout>
                  <c:x val="0"/>
                  <c:y val="-6.9534984789222154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4.6366013018585707E-17"/>
                  <c:y val="-6.51890482398957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5.0581689428426911E-3"/>
                  <c:y val="-9.126466753585398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0"/>
                  <c:y val="-6.9534984789222154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Summary!$A$17:$A$20</c:f>
              <c:strCache>
                <c:ptCount val="4"/>
                <c:pt idx="0">
                  <c:v>Books</c:v>
                </c:pt>
                <c:pt idx="1">
                  <c:v>Clothing</c:v>
                </c:pt>
                <c:pt idx="2">
                  <c:v>Electronics</c:v>
                </c:pt>
                <c:pt idx="3">
                  <c:v>Kitchen</c:v>
                </c:pt>
              </c:strCache>
            </c:strRef>
          </c:cat>
          <c:val>
            <c:numRef>
              <c:f>Summary!$B$17:$B$20</c:f>
              <c:numCache>
                <c:formatCode>"₹"\ #,##0.00</c:formatCode>
                <c:ptCount val="4"/>
                <c:pt idx="0">
                  <c:v>27.142857142857142</c:v>
                </c:pt>
                <c:pt idx="1">
                  <c:v>52.857142857142854</c:v>
                </c:pt>
                <c:pt idx="2">
                  <c:v>377.5</c:v>
                </c:pt>
                <c:pt idx="3">
                  <c:v>174.375</c:v>
                </c:pt>
              </c:numCache>
            </c:numRef>
          </c:val>
          <c:extLst>
            <c:ext xmlns:c16="http://schemas.microsoft.com/office/drawing/2014/chart" uri="{C3380CC4-5D6E-409C-BE32-E72D297353CC}">
              <c16:uniqueId val="{0000000B-55EB-4F96-B408-9F90D4DD0B82}"/>
            </c:ext>
          </c:extLst>
        </c:ser>
        <c:dLbls>
          <c:showLegendKey val="0"/>
          <c:showVal val="1"/>
          <c:showCatName val="0"/>
          <c:showSerName val="0"/>
          <c:showPercent val="0"/>
          <c:showBubbleSize val="0"/>
        </c:dLbls>
        <c:gapWidth val="150"/>
        <c:shape val="box"/>
        <c:axId val="481758687"/>
        <c:axId val="481751967"/>
        <c:axId val="218068559"/>
      </c:bar3DChart>
      <c:catAx>
        <c:axId val="481758687"/>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51967"/>
        <c:crosses val="autoZero"/>
        <c:auto val="1"/>
        <c:lblAlgn val="ctr"/>
        <c:lblOffset val="100"/>
        <c:noMultiLvlLbl val="0"/>
      </c:catAx>
      <c:valAx>
        <c:axId val="481751967"/>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58687"/>
        <c:crosses val="autoZero"/>
        <c:crossBetween val="between"/>
      </c:valAx>
      <c:serAx>
        <c:axId val="218068559"/>
        <c:scaling>
          <c:orientation val="minMax"/>
        </c:scaling>
        <c:delete val="0"/>
        <c:axPos val="b"/>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5196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[Book1.xlsx]Summary!PivotTable3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Selling Products</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layout>
            <c:manualLayout>
              <c:x val="0"/>
              <c:y val="-0.2337228714524207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layout>
            <c:manualLayout>
              <c:x val="-3.3944331296673455E-3"/>
              <c:y val="-0.2504173622704508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dLbl>
          <c:idx val="0"/>
          <c:layout>
            <c:manualLayout>
              <c:x val="0.12898845892735913"/>
              <c:y val="-0.3561491374513077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66426071741031"/>
          <c:y val="0.16101633129192183"/>
          <c:w val="0.57116907261592298"/>
          <c:h val="0.65853091280256637"/>
        </c:manualLayout>
      </c:layout>
      <c:barChart>
        <c:barDir val="col"/>
        <c:grouping val="stacked"/>
        <c:varyColors val="0"/>
        <c:ser>
          <c:idx val="0"/>
          <c:order val="0"/>
          <c:tx>
            <c:strRef>
              <c:f>Summary!$B$36</c:f>
              <c:strCache>
                <c:ptCount val="1"/>
                <c:pt idx="0">
                  <c:v>Total</c:v>
                </c:pt>
              </c:strCache>
            </c:strRef>
          </c:tx>
          <c:spPr>
            <a:solidFill>
              <a:schemeClr val="accent1"/>
            </a:solidFill>
            <a:ln>
              <a:noFill/>
            </a:ln>
            <a:effectLst/>
          </c:spPr>
          <c:invertIfNegative val="0"/>
          <c:cat>
            <c:strRef>
              <c:f>Summary!$A$37:$A$39</c:f>
              <c:strCache>
                <c:ptCount val="3"/>
                <c:pt idx="0">
                  <c:v>Camera</c:v>
                </c:pt>
                <c:pt idx="1">
                  <c:v>Laptop</c:v>
                </c:pt>
                <c:pt idx="2">
                  <c:v>Smartphone</c:v>
                </c:pt>
              </c:strCache>
            </c:strRef>
          </c:cat>
          <c:val>
            <c:numRef>
              <c:f>Summary!$B$37:$B$39</c:f>
              <c:numCache>
                <c:formatCode>"₹"\ #,##0.00</c:formatCode>
                <c:ptCount val="3"/>
                <c:pt idx="0">
                  <c:v>5200</c:v>
                </c:pt>
                <c:pt idx="1">
                  <c:v>5400</c:v>
                </c:pt>
                <c:pt idx="2">
                  <c:v>11700</c:v>
                </c:pt>
              </c:numCache>
            </c:numRef>
          </c:val>
          <c:extLst>
            <c:ext xmlns:c16="http://schemas.microsoft.com/office/drawing/2014/chart" uri="{C3380CC4-5D6E-409C-BE32-E72D297353CC}">
              <c16:uniqueId val="{0000000D-FD1B-4A84-9D1D-AD23D9EFD6E7}"/>
            </c:ext>
          </c:extLst>
        </c:ser>
        <c:dLbls>
          <c:showLegendKey val="0"/>
          <c:showVal val="0"/>
          <c:showCatName val="0"/>
          <c:showSerName val="0"/>
          <c:showPercent val="0"/>
          <c:showBubbleSize val="0"/>
        </c:dLbls>
        <c:gapWidth val="150"/>
        <c:overlap val="100"/>
        <c:axId val="481754367"/>
        <c:axId val="481755327"/>
      </c:barChart>
      <c:catAx>
        <c:axId val="481754367"/>
        <c:scaling>
          <c:orientation val="minMax"/>
        </c:scaling>
        <c:delete val="1"/>
        <c:axPos val="b"/>
        <c:numFmt formatCode="General" sourceLinked="1"/>
        <c:majorTickMark val="out"/>
        <c:minorTickMark val="none"/>
        <c:tickLblPos val="nextTo"/>
        <c:crossAx val="481755327"/>
        <c:crosses val="autoZero"/>
        <c:auto val="1"/>
        <c:lblAlgn val="ctr"/>
        <c:lblOffset val="100"/>
        <c:noMultiLvlLbl val="0"/>
      </c:catAx>
      <c:valAx>
        <c:axId val="481755327"/>
        <c:scaling>
          <c:orientation val="minMax"/>
        </c:scaling>
        <c:delete val="1"/>
        <c:axPos val="l"/>
        <c:numFmt formatCode="&quot;₹&quot;\ #,##0.00" sourceLinked="1"/>
        <c:majorTickMark val="out"/>
        <c:minorTickMark val="none"/>
        <c:tickLblPos val="nextTo"/>
        <c:crossAx val="48175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[Book1.xlsx]Summary!PivotTable7</c:name>
    <c:fmtId val="5"/>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Total Profit</a:t>
            </a:r>
            <a:r>
              <a:rPr lang="en-US" sz="1200" b="1" baseline="0"/>
              <a:t> per Category</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Summary!$B$175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B5-4CF2-826E-4501597170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B5-4CF2-826E-4501597170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B5-4CF2-826E-4501597170B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B5-4CF2-826E-4501597170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Summary!$A$176:$A$180</c:f>
              <c:strCache>
                <c:ptCount val="4"/>
                <c:pt idx="0">
                  <c:v>Electronics</c:v>
                </c:pt>
                <c:pt idx="1">
                  <c:v>Clothing</c:v>
                </c:pt>
                <c:pt idx="2">
                  <c:v>Kitchen</c:v>
                </c:pt>
                <c:pt idx="3">
                  <c:v>Books</c:v>
                </c:pt>
              </c:strCache>
            </c:strRef>
          </c:cat>
          <c:val>
            <c:numRef>
              <c:f>Summary!$B$176:$B$180</c:f>
              <c:numCache>
                <c:formatCode>"₹"\ #,##0.00</c:formatCode>
                <c:ptCount val="4"/>
                <c:pt idx="0">
                  <c:v>12756</c:v>
                </c:pt>
                <c:pt idx="1">
                  <c:v>3862.5</c:v>
                </c:pt>
                <c:pt idx="2">
                  <c:v>3495</c:v>
                </c:pt>
                <c:pt idx="3">
                  <c:v>1360.5</c:v>
                </c:pt>
              </c:numCache>
            </c:numRef>
          </c:val>
          <c:extLst>
            <c:ext xmlns:c16="http://schemas.microsoft.com/office/drawing/2014/chart" uri="{C3380CC4-5D6E-409C-BE32-E72D297353CC}">
              <c16:uniqueId val="{00000000-8E64-4EC6-89C5-0AC64FA685A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[Book1.xlsx]Summary!PivotTable4</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a:t>
            </a:r>
            <a:r>
              <a:rPr lang="en-US" baseline="0"/>
              <a:t> Sales Over $1000</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774774774774775E-2"/>
          <c:y val="0.13746759747815029"/>
          <c:w val="0.9504504504504504"/>
          <c:h val="0.72003463484590202"/>
        </c:manualLayout>
      </c:layout>
      <c:barChart>
        <c:barDir val="bar"/>
        <c:grouping val="clustered"/>
        <c:varyColors val="0"/>
        <c:ser>
          <c:idx val="0"/>
          <c:order val="0"/>
          <c:tx>
            <c:strRef>
              <c:f>Summary!$B$75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Summary!$A$76:$A$105</c:f>
              <c:strCache>
                <c:ptCount val="30"/>
                <c:pt idx="0">
                  <c:v>Air Fryer</c:v>
                </c:pt>
                <c:pt idx="1">
                  <c:v>Biography</c:v>
                </c:pt>
                <c:pt idx="2">
                  <c:v>Blender</c:v>
                </c:pt>
                <c:pt idx="3">
                  <c:v>Camera</c:v>
                </c:pt>
                <c:pt idx="4">
                  <c:v>Coffee Maker</c:v>
                </c:pt>
                <c:pt idx="5">
                  <c:v>Cookbook</c:v>
                </c:pt>
                <c:pt idx="6">
                  <c:v>Dictionary</c:v>
                </c:pt>
                <c:pt idx="7">
                  <c:v>Gaming Console</c:v>
                </c:pt>
                <c:pt idx="8">
                  <c:v>Headphones</c:v>
                </c:pt>
                <c:pt idx="9">
                  <c:v>Hoodie</c:v>
                </c:pt>
                <c:pt idx="10">
                  <c:v>Jacket</c:v>
                </c:pt>
                <c:pt idx="11">
                  <c:v>Jeans</c:v>
                </c:pt>
                <c:pt idx="12">
                  <c:v>Knife Set</c:v>
                </c:pt>
                <c:pt idx="13">
                  <c:v>Laptop</c:v>
                </c:pt>
                <c:pt idx="14">
                  <c:v>Magazine</c:v>
                </c:pt>
                <c:pt idx="15">
                  <c:v>Microwave</c:v>
                </c:pt>
                <c:pt idx="16">
                  <c:v>Notebook</c:v>
                </c:pt>
                <c:pt idx="17">
                  <c:v>Novel</c:v>
                </c:pt>
                <c:pt idx="18">
                  <c:v>Pressure Cooker</c:v>
                </c:pt>
                <c:pt idx="19">
                  <c:v>Scarf</c:v>
                </c:pt>
                <c:pt idx="20">
                  <c:v>Shoes</c:v>
                </c:pt>
                <c:pt idx="21">
                  <c:v>Slow Cooker</c:v>
                </c:pt>
                <c:pt idx="22">
                  <c:v>Smartphone</c:v>
                </c:pt>
                <c:pt idx="23">
                  <c:v>Smartwatch</c:v>
                </c:pt>
                <c:pt idx="24">
                  <c:v>Sneakers</c:v>
                </c:pt>
                <c:pt idx="25">
                  <c:v>Speaker</c:v>
                </c:pt>
                <c:pt idx="26">
                  <c:v>Tablet</c:v>
                </c:pt>
                <c:pt idx="27">
                  <c:v>Textbook</c:v>
                </c:pt>
                <c:pt idx="28">
                  <c:v>Toaster</c:v>
                </c:pt>
                <c:pt idx="29">
                  <c:v>T-shirt</c:v>
                </c:pt>
              </c:strCache>
            </c:strRef>
          </c:cat>
          <c:val>
            <c:numRef>
              <c:f>Summary!$B$76:$B$105</c:f>
              <c:numCache>
                <c:formatCode>"₹"\ #,##0.00</c:formatCode>
                <c:ptCount val="30"/>
                <c:pt idx="0">
                  <c:v>1890</c:v>
                </c:pt>
                <c:pt idx="1">
                  <c:v>1000</c:v>
                </c:pt>
                <c:pt idx="2">
                  <c:v>960</c:v>
                </c:pt>
                <c:pt idx="3">
                  <c:v>5200</c:v>
                </c:pt>
                <c:pt idx="4">
                  <c:v>1080</c:v>
                </c:pt>
                <c:pt idx="5">
                  <c:v>945</c:v>
                </c:pt>
                <c:pt idx="6">
                  <c:v>660</c:v>
                </c:pt>
                <c:pt idx="7">
                  <c:v>4500</c:v>
                </c:pt>
                <c:pt idx="8">
                  <c:v>2100</c:v>
                </c:pt>
                <c:pt idx="9">
                  <c:v>2250</c:v>
                </c:pt>
                <c:pt idx="10">
                  <c:v>2000</c:v>
                </c:pt>
                <c:pt idx="11">
                  <c:v>1440</c:v>
                </c:pt>
                <c:pt idx="12">
                  <c:v>1200</c:v>
                </c:pt>
                <c:pt idx="13">
                  <c:v>5400</c:v>
                </c:pt>
                <c:pt idx="14">
                  <c:v>200</c:v>
                </c:pt>
                <c:pt idx="15">
                  <c:v>1250</c:v>
                </c:pt>
                <c:pt idx="16">
                  <c:v>560</c:v>
                </c:pt>
                <c:pt idx="17">
                  <c:v>450</c:v>
                </c:pt>
                <c:pt idx="18">
                  <c:v>1610</c:v>
                </c:pt>
                <c:pt idx="19">
                  <c:v>1050</c:v>
                </c:pt>
                <c:pt idx="20">
                  <c:v>2600</c:v>
                </c:pt>
                <c:pt idx="21">
                  <c:v>2160</c:v>
                </c:pt>
                <c:pt idx="22">
                  <c:v>11700</c:v>
                </c:pt>
                <c:pt idx="23">
                  <c:v>5000</c:v>
                </c:pt>
                <c:pt idx="24">
                  <c:v>2660</c:v>
                </c:pt>
                <c:pt idx="25">
                  <c:v>5100</c:v>
                </c:pt>
                <c:pt idx="26">
                  <c:v>3520</c:v>
                </c:pt>
                <c:pt idx="27">
                  <c:v>720</c:v>
                </c:pt>
                <c:pt idx="28">
                  <c:v>1500</c:v>
                </c:pt>
                <c:pt idx="29">
                  <c:v>875</c:v>
                </c:pt>
              </c:numCache>
            </c:numRef>
          </c:val>
          <c:extLst>
            <c:ext xmlns:c16="http://schemas.microsoft.com/office/drawing/2014/chart" uri="{C3380CC4-5D6E-409C-BE32-E72D297353CC}">
              <c16:uniqueId val="{0000000C-F498-4972-A959-2391A76CB6C4}"/>
            </c:ext>
          </c:extLst>
        </c:ser>
        <c:dLbls>
          <c:showLegendKey val="0"/>
          <c:showVal val="0"/>
          <c:showCatName val="0"/>
          <c:showSerName val="0"/>
          <c:showPercent val="0"/>
          <c:showBubbleSize val="0"/>
        </c:dLbls>
        <c:gapWidth val="115"/>
        <c:overlap val="-20"/>
        <c:axId val="481806687"/>
        <c:axId val="481810047"/>
      </c:barChart>
      <c:catAx>
        <c:axId val="48180668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10047"/>
        <c:crosses val="autoZero"/>
        <c:auto val="1"/>
        <c:lblAlgn val="ctr"/>
        <c:lblOffset val="100"/>
        <c:noMultiLvlLbl val="0"/>
      </c:catAx>
      <c:valAx>
        <c:axId val="4818100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0668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[Book1.xlsx]Summary!PivotTable1</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lumMod val="65000"/>
                    <a:lumOff val="35000"/>
                  </a:sysClr>
                </a:solidFill>
                <a:latin typeface="+mn-lt"/>
                <a:ea typeface="+mn-ea"/>
                <a:cs typeface="+mn-cs"/>
              </a:defRPr>
            </a:pPr>
            <a:r>
              <a:rPr lang="en-US" sz="1200" b="1">
                <a:effectLst/>
              </a:rPr>
              <a:t>Total Sales by Category</a:t>
            </a:r>
            <a:endParaRPr lang="en-IN" sz="1200" b="1">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spc="0" baseline="0">
              <a:solidFill>
                <a:sysClr val="windowText" lastClr="000000">
                  <a:lumMod val="65000"/>
                  <a:lumOff val="35000"/>
                </a:sysClr>
              </a:solidFill>
              <a:latin typeface="+mn-lt"/>
              <a:ea typeface="+mn-ea"/>
              <a:cs typeface="+mn-cs"/>
            </a:defRPr>
          </a:pPr>
          <a:endParaRPr lang="en-IN"/>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64036956992659"/>
          <c:y val="0.1633532140490391"/>
          <c:w val="0.82886173852681555"/>
          <c:h val="0.79025844930417499"/>
        </c:manualLayout>
      </c:layout>
      <c:barChart>
        <c:barDir val="bar"/>
        <c:grouping val="clustered"/>
        <c:varyColors val="0"/>
        <c:ser>
          <c:idx val="0"/>
          <c:order val="0"/>
          <c:tx>
            <c:strRef>
              <c:f>Summary!$B$1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Summary!$A$2:$A$6</c:f>
              <c:strCache>
                <c:ptCount val="4"/>
                <c:pt idx="0">
                  <c:v>Books</c:v>
                </c:pt>
                <c:pt idx="1">
                  <c:v>Clothing</c:v>
                </c:pt>
                <c:pt idx="2">
                  <c:v>Electronics</c:v>
                </c:pt>
                <c:pt idx="3">
                  <c:v>Kitchen</c:v>
                </c:pt>
              </c:strCache>
            </c:strRef>
          </c:cat>
          <c:val>
            <c:numRef>
              <c:f>Summary!$B$2:$B$6</c:f>
              <c:numCache>
                <c:formatCode>"₹"\ #,##0.00</c:formatCode>
                <c:ptCount val="4"/>
                <c:pt idx="0">
                  <c:v>4535</c:v>
                </c:pt>
                <c:pt idx="1">
                  <c:v>12875</c:v>
                </c:pt>
                <c:pt idx="2">
                  <c:v>42520</c:v>
                </c:pt>
                <c:pt idx="3">
                  <c:v>11650</c:v>
                </c:pt>
              </c:numCache>
            </c:numRef>
          </c:val>
          <c:extLst>
            <c:ext xmlns:c16="http://schemas.microsoft.com/office/drawing/2014/chart" uri="{C3380CC4-5D6E-409C-BE32-E72D297353CC}">
              <c16:uniqueId val="{00000000-177D-4B41-AD99-3A2ACC63CA13}"/>
            </c:ext>
          </c:extLst>
        </c:ser>
        <c:dLbls>
          <c:dLblPos val="outEnd"/>
          <c:showLegendKey val="0"/>
          <c:showVal val="1"/>
          <c:showCatName val="0"/>
          <c:showSerName val="0"/>
          <c:showPercent val="0"/>
          <c:showBubbleSize val="0"/>
        </c:dLbls>
        <c:gapWidth val="150"/>
        <c:overlap val="-25"/>
        <c:axId val="332321983"/>
        <c:axId val="332326783"/>
      </c:barChart>
      <c:catAx>
        <c:axId val="33232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326783"/>
        <c:crosses val="autoZero"/>
        <c:auto val="1"/>
        <c:lblAlgn val="ctr"/>
        <c:lblOffset val="100"/>
        <c:noMultiLvlLbl val="0"/>
      </c:catAx>
      <c:valAx>
        <c:axId val="332326783"/>
        <c:scaling>
          <c:orientation val="minMax"/>
        </c:scaling>
        <c:delete val="1"/>
        <c:axPos val="b"/>
        <c:numFmt formatCode="&quot;₹&quot;\ #,##0.00" sourceLinked="1"/>
        <c:majorTickMark val="none"/>
        <c:minorTickMark val="none"/>
        <c:tickLblPos val="nextTo"/>
        <c:crossAx val="33232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[Book1.xlsx]Summary!PivotTable2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b="1"/>
              <a:t>Avg.</a:t>
            </a:r>
            <a:r>
              <a:rPr lang="en-IN" sz="1200" b="1" baseline="0"/>
              <a:t> Unit Price per Category</a:t>
            </a:r>
            <a:endParaRPr lang="en-IN" sz="1200"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6.95349847892221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6366013018585707E-17"/>
              <c:y val="-6.518904823989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0581689428426911E-3"/>
              <c:y val="-9.126466753585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3183006509292854E-17"/>
              <c:y val="-4.78053020425902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6366013018585707E-17"/>
              <c:y val="-6.518904823989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0581689428426911E-3"/>
              <c:y val="-9.126466753585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6.95349847892221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3183006509292854E-17"/>
              <c:y val="-4.78053020425902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6366013018585707E-17"/>
              <c:y val="-6.518904823989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0581689428426911E-3"/>
              <c:y val="-9.1264667535853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6.95349847892221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Summary!$B$16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dLbl>
              <c:idx val="0"/>
              <c:layout>
                <c:manualLayout>
                  <c:x val="-2.3183006509292854E-17"/>
                  <c:y val="-4.7805302042590259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4.6366013018585707E-17"/>
                  <c:y val="-6.51890482398957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5.0581689428426911E-3"/>
                  <c:y val="-9.126466753585398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0"/>
                  <c:y val="-6.9534984789222154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Summary!$A$17:$A$20</c:f>
              <c:strCache>
                <c:ptCount val="4"/>
                <c:pt idx="0">
                  <c:v>Books</c:v>
                </c:pt>
                <c:pt idx="1">
                  <c:v>Clothing</c:v>
                </c:pt>
                <c:pt idx="2">
                  <c:v>Electronics</c:v>
                </c:pt>
                <c:pt idx="3">
                  <c:v>Kitchen</c:v>
                </c:pt>
              </c:strCache>
            </c:strRef>
          </c:cat>
          <c:val>
            <c:numRef>
              <c:f>Summary!$B$17:$B$20</c:f>
              <c:numCache>
                <c:formatCode>"₹"\ #,##0.00</c:formatCode>
                <c:ptCount val="4"/>
                <c:pt idx="0">
                  <c:v>27.142857142857142</c:v>
                </c:pt>
                <c:pt idx="1">
                  <c:v>52.857142857142854</c:v>
                </c:pt>
                <c:pt idx="2">
                  <c:v>377.5</c:v>
                </c:pt>
                <c:pt idx="3">
                  <c:v>174.375</c:v>
                </c:pt>
              </c:numCache>
            </c:numRef>
          </c:val>
          <c:extLst>
            <c:ext xmlns:c16="http://schemas.microsoft.com/office/drawing/2014/chart" uri="{C3380CC4-5D6E-409C-BE32-E72D297353CC}">
              <c16:uniqueId val="{0000000B-F2E7-4C5C-A47A-81A300E3EC7E}"/>
            </c:ext>
          </c:extLst>
        </c:ser>
        <c:dLbls>
          <c:showLegendKey val="0"/>
          <c:showVal val="1"/>
          <c:showCatName val="0"/>
          <c:showSerName val="0"/>
          <c:showPercent val="0"/>
          <c:showBubbleSize val="0"/>
        </c:dLbls>
        <c:gapWidth val="150"/>
        <c:shape val="box"/>
        <c:axId val="481758687"/>
        <c:axId val="481751967"/>
        <c:axId val="218068559"/>
      </c:bar3DChart>
      <c:catAx>
        <c:axId val="481758687"/>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51967"/>
        <c:crosses val="autoZero"/>
        <c:auto val="1"/>
        <c:lblAlgn val="ctr"/>
        <c:lblOffset val="100"/>
        <c:noMultiLvlLbl val="0"/>
      </c:catAx>
      <c:valAx>
        <c:axId val="481751967"/>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58687"/>
        <c:crosses val="autoZero"/>
        <c:crossBetween val="between"/>
      </c:valAx>
      <c:serAx>
        <c:axId val="218068559"/>
        <c:scaling>
          <c:orientation val="minMax"/>
        </c:scaling>
        <c:delete val="0"/>
        <c:axPos val="b"/>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5196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[Book1.xlsx]Summary!PivotTable3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3 Selling Products</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layout>
            <c:manualLayout>
              <c:x val="0"/>
              <c:y val="-0.2337228714524207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layout>
            <c:manualLayout>
              <c:x val="-3.3944331296673455E-3"/>
              <c:y val="-0.2504173622704508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dLbl>
          <c:idx val="0"/>
          <c:layout>
            <c:manualLayout>
              <c:x val="0.12898845892735913"/>
              <c:y val="-0.3561491374513077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dLbl>
          <c:idx val="0"/>
          <c:layout>
            <c:manualLayout>
              <c:x val="0"/>
              <c:y val="-0.2337228714524207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dLbl>
          <c:idx val="0"/>
          <c:layout>
            <c:manualLayout>
              <c:x val="-3.3944331296673455E-3"/>
              <c:y val="-0.2504173622704508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dLbl>
          <c:idx val="0"/>
          <c:layout>
            <c:manualLayout>
              <c:x val="0.12898845892735913"/>
              <c:y val="-0.3561491374513077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c:spPr>
        <c:dLbl>
          <c:idx val="0"/>
          <c:layout>
            <c:manualLayout>
              <c:x val="0"/>
              <c:y val="-0.2337228714524207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a:noFill/>
          </a:ln>
          <a:effectLst/>
        </c:spPr>
        <c:dLbl>
          <c:idx val="0"/>
          <c:layout>
            <c:manualLayout>
              <c:x val="-3.3944331296673455E-3"/>
              <c:y val="-0.2504173622704508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a:noFill/>
          </a:ln>
          <a:effectLst/>
        </c:spPr>
        <c:dLbl>
          <c:idx val="0"/>
          <c:layout>
            <c:manualLayout>
              <c:x val="0.12898845892735913"/>
              <c:y val="-0.3561491374513077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1"/>
          </a:solidFill>
          <a:ln>
            <a:noFill/>
          </a:ln>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layout>
            <c:manualLayout>
              <c:x val="-2.8571428571428602E-2"/>
              <c:y val="-0.3422053231939163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1"/>
          </a:solidFill>
          <a:ln>
            <a:noFill/>
          </a:ln>
          <a:effectLst/>
        </c:spPr>
        <c:dLbl>
          <c:idx val="0"/>
          <c:layout>
            <c:manualLayout>
              <c:x val="-2.2222222222222164E-2"/>
              <c:y val="-0.3422053231939163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1"/>
          </a:solidFill>
          <a:ln>
            <a:noFill/>
          </a:ln>
          <a:effectLst/>
        </c:spPr>
        <c:dLbl>
          <c:idx val="0"/>
          <c:layout>
            <c:manualLayout>
              <c:x val="5.3968253968253971E-2"/>
              <c:y val="-0.494296577946768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8.8455443069616294E-2"/>
          <c:y val="0.1486452501422113"/>
          <c:w val="0.8300434945631795"/>
          <c:h val="0.80279532548925681"/>
        </c:manualLayout>
      </c:layout>
      <c:barChart>
        <c:barDir val="col"/>
        <c:grouping val="stacked"/>
        <c:varyColors val="0"/>
        <c:ser>
          <c:idx val="0"/>
          <c:order val="0"/>
          <c:tx>
            <c:strRef>
              <c:f>Summary!$B$36</c:f>
              <c:strCache>
                <c:ptCount val="1"/>
                <c:pt idx="0">
                  <c:v>Total</c:v>
                </c:pt>
              </c:strCache>
            </c:strRef>
          </c:tx>
          <c:spPr>
            <a:solidFill>
              <a:schemeClr val="accent1"/>
            </a:solidFill>
            <a:ln>
              <a:noFill/>
            </a:ln>
            <a:effectLst/>
          </c:spPr>
          <c:invertIfNegative val="0"/>
          <c:dLbls>
            <c:dLbl>
              <c:idx val="0"/>
              <c:layout>
                <c:manualLayout>
                  <c:x val="-2.8571428571428602E-2"/>
                  <c:y val="-0.3422053231939163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941-41A6-9817-397AAE9B41CE}"/>
                </c:ext>
              </c:extLst>
            </c:dLbl>
            <c:dLbl>
              <c:idx val="1"/>
              <c:layout>
                <c:manualLayout>
                  <c:x val="-2.2222222222222164E-2"/>
                  <c:y val="-0.3422053231939163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941-41A6-9817-397AAE9B41CE}"/>
                </c:ext>
              </c:extLst>
            </c:dLbl>
            <c:dLbl>
              <c:idx val="2"/>
              <c:layout>
                <c:manualLayout>
                  <c:x val="5.3968253968253971E-2"/>
                  <c:y val="-0.4942965779467681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941-41A6-9817-397AAE9B41C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Summary!$A$37:$A$39</c:f>
              <c:strCache>
                <c:ptCount val="3"/>
                <c:pt idx="0">
                  <c:v>Camera</c:v>
                </c:pt>
                <c:pt idx="1">
                  <c:v>Laptop</c:v>
                </c:pt>
                <c:pt idx="2">
                  <c:v>Smartphone</c:v>
                </c:pt>
              </c:strCache>
            </c:strRef>
          </c:cat>
          <c:val>
            <c:numRef>
              <c:f>Summary!$B$37:$B$39</c:f>
              <c:numCache>
                <c:formatCode>"₹"\ #,##0.00</c:formatCode>
                <c:ptCount val="3"/>
                <c:pt idx="0">
                  <c:v>5200</c:v>
                </c:pt>
                <c:pt idx="1">
                  <c:v>5400</c:v>
                </c:pt>
                <c:pt idx="2">
                  <c:v>11700</c:v>
                </c:pt>
              </c:numCache>
            </c:numRef>
          </c:val>
          <c:extLst>
            <c:ext xmlns:c16="http://schemas.microsoft.com/office/drawing/2014/chart" uri="{C3380CC4-5D6E-409C-BE32-E72D297353CC}">
              <c16:uniqueId val="{0000000D-6941-41A6-9817-397AAE9B41CE}"/>
            </c:ext>
          </c:extLst>
        </c:ser>
        <c:dLbls>
          <c:showLegendKey val="0"/>
          <c:showVal val="0"/>
          <c:showCatName val="0"/>
          <c:showSerName val="0"/>
          <c:showPercent val="0"/>
          <c:showBubbleSize val="0"/>
        </c:dLbls>
        <c:gapWidth val="150"/>
        <c:overlap val="100"/>
        <c:axId val="481754367"/>
        <c:axId val="481755327"/>
      </c:barChart>
      <c:catAx>
        <c:axId val="481754367"/>
        <c:scaling>
          <c:orientation val="minMax"/>
        </c:scaling>
        <c:delete val="1"/>
        <c:axPos val="b"/>
        <c:numFmt formatCode="General" sourceLinked="1"/>
        <c:majorTickMark val="out"/>
        <c:minorTickMark val="none"/>
        <c:tickLblPos val="nextTo"/>
        <c:crossAx val="481755327"/>
        <c:crosses val="autoZero"/>
        <c:auto val="1"/>
        <c:lblAlgn val="ctr"/>
        <c:lblOffset val="100"/>
        <c:noMultiLvlLbl val="0"/>
      </c:catAx>
      <c:valAx>
        <c:axId val="481755327"/>
        <c:scaling>
          <c:orientation val="minMax"/>
        </c:scaling>
        <c:delete val="1"/>
        <c:axPos val="l"/>
        <c:numFmt formatCode="&quot;₹&quot;\ #,##0.00" sourceLinked="1"/>
        <c:majorTickMark val="out"/>
        <c:minorTickMark val="none"/>
        <c:tickLblPos val="nextTo"/>
        <c:crossAx val="48175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1.jpe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38100</xdr:colOff>
      <xdr:row>0</xdr:row>
      <xdr:rowOff>152400</xdr:rowOff>
    </xdr:from>
    <xdr:to>
      <xdr:col>14</xdr:col>
      <xdr:colOff>533400</xdr:colOff>
      <xdr:row>11</xdr:row>
      <xdr:rowOff>41910</xdr:rowOff>
    </xdr:to>
    <xdr:graphicFrame macro="">
      <xdr:nvGraphicFramePr>
        <xdr:cNvPr id="2" name="Chart 1">
          <a:extLst>
            <a:ext uri="{FF2B5EF4-FFF2-40B4-BE49-F238E27FC236}">
              <a16:creationId xmlns:a16="http://schemas.microsoft.com/office/drawing/2014/main" id="{8D6D6BB4-98B4-63C4-E013-DFC035F43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128</xdr:row>
      <xdr:rowOff>34290</xdr:rowOff>
    </xdr:from>
    <xdr:to>
      <xdr:col>14</xdr:col>
      <xdr:colOff>106680</xdr:colOff>
      <xdr:row>143</xdr:row>
      <xdr:rowOff>34290</xdr:rowOff>
    </xdr:to>
    <xdr:graphicFrame macro="">
      <xdr:nvGraphicFramePr>
        <xdr:cNvPr id="3" name="Chart 2">
          <a:extLst>
            <a:ext uri="{FF2B5EF4-FFF2-40B4-BE49-F238E27FC236}">
              <a16:creationId xmlns:a16="http://schemas.microsoft.com/office/drawing/2014/main" id="{4A93E859-BE4B-E4DB-0D89-3804285BF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22860</xdr:colOff>
      <xdr:row>15</xdr:row>
      <xdr:rowOff>3810</xdr:rowOff>
    </xdr:from>
    <xdr:to>
      <xdr:col>15</xdr:col>
      <xdr:colOff>15240</xdr:colOff>
      <xdr:row>31</xdr:row>
      <xdr:rowOff>0</xdr:rowOff>
    </xdr:to>
    <xdr:graphicFrame macro="">
      <xdr:nvGraphicFramePr>
        <xdr:cNvPr id="4" name="Chart 3">
          <a:extLst>
            <a:ext uri="{FF2B5EF4-FFF2-40B4-BE49-F238E27FC236}">
              <a16:creationId xmlns:a16="http://schemas.microsoft.com/office/drawing/2014/main" id="{24FB4F6A-EF9D-8CB3-BC69-A78F8DA5B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7620</xdr:colOff>
      <xdr:row>32</xdr:row>
      <xdr:rowOff>57150</xdr:rowOff>
    </xdr:from>
    <xdr:to>
      <xdr:col>13</xdr:col>
      <xdr:colOff>381000</xdr:colOff>
      <xdr:row>42</xdr:row>
      <xdr:rowOff>30480</xdr:rowOff>
    </xdr:to>
    <xdr:graphicFrame macro="">
      <xdr:nvGraphicFramePr>
        <xdr:cNvPr id="5" name="Chart 4">
          <a:extLst>
            <a:ext uri="{FF2B5EF4-FFF2-40B4-BE49-F238E27FC236}">
              <a16:creationId xmlns:a16="http://schemas.microsoft.com/office/drawing/2014/main" id="{D1C8D465-153D-0760-6AD1-BE7EC886F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533400</xdr:colOff>
      <xdr:row>170</xdr:row>
      <xdr:rowOff>171450</xdr:rowOff>
    </xdr:from>
    <xdr:to>
      <xdr:col>12</xdr:col>
      <xdr:colOff>571500</xdr:colOff>
      <xdr:row>184</xdr:row>
      <xdr:rowOff>0</xdr:rowOff>
    </xdr:to>
    <xdr:graphicFrame macro="">
      <xdr:nvGraphicFramePr>
        <xdr:cNvPr id="6" name="Chart 5">
          <a:extLst>
            <a:ext uri="{FF2B5EF4-FFF2-40B4-BE49-F238E27FC236}">
              <a16:creationId xmlns:a16="http://schemas.microsoft.com/office/drawing/2014/main" id="{A4935321-1E2E-9ADB-5192-927856EC8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74</xdr:row>
      <xdr:rowOff>15240</xdr:rowOff>
    </xdr:from>
    <xdr:to>
      <xdr:col>15</xdr:col>
      <xdr:colOff>609600</xdr:colOff>
      <xdr:row>101</xdr:row>
      <xdr:rowOff>53340</xdr:rowOff>
    </xdr:to>
    <xdr:graphicFrame macro="">
      <xdr:nvGraphicFramePr>
        <xdr:cNvPr id="8" name="Chart 7">
          <a:extLst>
            <a:ext uri="{FF2B5EF4-FFF2-40B4-BE49-F238E27FC236}">
              <a16:creationId xmlns:a16="http://schemas.microsoft.com/office/drawing/2014/main" id="{EB521020-B163-3E1D-D548-DB015391B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15240</xdr:rowOff>
    </xdr:from>
    <xdr:to>
      <xdr:col>23</xdr:col>
      <xdr:colOff>15240</xdr:colOff>
      <xdr:row>36</xdr:row>
      <xdr:rowOff>30480</xdr:rowOff>
    </xdr:to>
    <xdr:sp macro="" textlink="">
      <xdr:nvSpPr>
        <xdr:cNvPr id="3" name="Rectangle 2">
          <a:extLst>
            <a:ext uri="{FF2B5EF4-FFF2-40B4-BE49-F238E27FC236}">
              <a16:creationId xmlns:a16="http://schemas.microsoft.com/office/drawing/2014/main" id="{7CE39A47-0F22-7AA3-1EDB-523EE1C87A97}"/>
            </a:ext>
          </a:extLst>
        </xdr:cNvPr>
        <xdr:cNvSpPr/>
      </xdr:nvSpPr>
      <xdr:spPr>
        <a:xfrm>
          <a:off x="76200" y="15240"/>
          <a:ext cx="13959840" cy="65989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99060</xdr:colOff>
      <xdr:row>8</xdr:row>
      <xdr:rowOff>144780</xdr:rowOff>
    </xdr:from>
    <xdr:to>
      <xdr:col>16</xdr:col>
      <xdr:colOff>220980</xdr:colOff>
      <xdr:row>17</xdr:row>
      <xdr:rowOff>68580</xdr:rowOff>
    </xdr:to>
    <xdr:graphicFrame macro="">
      <xdr:nvGraphicFramePr>
        <xdr:cNvPr id="4" name="Chart 3">
          <a:extLst>
            <a:ext uri="{FF2B5EF4-FFF2-40B4-BE49-F238E27FC236}">
              <a16:creationId xmlns:a16="http://schemas.microsoft.com/office/drawing/2014/main" id="{6D0F29A3-432B-4326-95CB-29CAB6C04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266700</xdr:colOff>
      <xdr:row>20</xdr:row>
      <xdr:rowOff>15240</xdr:rowOff>
    </xdr:from>
    <xdr:to>
      <xdr:col>23</xdr:col>
      <xdr:colOff>7620</xdr:colOff>
      <xdr:row>36</xdr:row>
      <xdr:rowOff>11430</xdr:rowOff>
    </xdr:to>
    <xdr:graphicFrame macro="">
      <xdr:nvGraphicFramePr>
        <xdr:cNvPr id="5" name="Chart 4">
          <a:extLst>
            <a:ext uri="{FF2B5EF4-FFF2-40B4-BE49-F238E27FC236}">
              <a16:creationId xmlns:a16="http://schemas.microsoft.com/office/drawing/2014/main" id="{3A18B029-2045-4CC9-945F-8943C3D46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259080</xdr:colOff>
      <xdr:row>8</xdr:row>
      <xdr:rowOff>160020</xdr:rowOff>
    </xdr:from>
    <xdr:to>
      <xdr:col>22</xdr:col>
      <xdr:colOff>601980</xdr:colOff>
      <xdr:row>19</xdr:row>
      <xdr:rowOff>152400</xdr:rowOff>
    </xdr:to>
    <xdr:graphicFrame macro="">
      <xdr:nvGraphicFramePr>
        <xdr:cNvPr id="6" name="Chart 5">
          <a:extLst>
            <a:ext uri="{FF2B5EF4-FFF2-40B4-BE49-F238E27FC236}">
              <a16:creationId xmlns:a16="http://schemas.microsoft.com/office/drawing/2014/main" id="{7EA320FC-2BB4-41D2-B84C-2E1B40E38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228600</xdr:colOff>
      <xdr:row>22</xdr:row>
      <xdr:rowOff>129540</xdr:rowOff>
    </xdr:from>
    <xdr:to>
      <xdr:col>8</xdr:col>
      <xdr:colOff>83820</xdr:colOff>
      <xdr:row>36</xdr:row>
      <xdr:rowOff>15240</xdr:rowOff>
    </xdr:to>
    <xdr:graphicFrame macro="">
      <xdr:nvGraphicFramePr>
        <xdr:cNvPr id="7" name="Chart 6">
          <a:extLst>
            <a:ext uri="{FF2B5EF4-FFF2-40B4-BE49-F238E27FC236}">
              <a16:creationId xmlns:a16="http://schemas.microsoft.com/office/drawing/2014/main" id="{4CA74B85-7FEE-4EA2-B11E-B8F17E354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236220</xdr:colOff>
      <xdr:row>8</xdr:row>
      <xdr:rowOff>144780</xdr:rowOff>
    </xdr:from>
    <xdr:to>
      <xdr:col>8</xdr:col>
      <xdr:colOff>76200</xdr:colOff>
      <xdr:row>22</xdr:row>
      <xdr:rowOff>95250</xdr:rowOff>
    </xdr:to>
    <xdr:graphicFrame macro="">
      <xdr:nvGraphicFramePr>
        <xdr:cNvPr id="8" name="Chart 7">
          <a:extLst>
            <a:ext uri="{FF2B5EF4-FFF2-40B4-BE49-F238E27FC236}">
              <a16:creationId xmlns:a16="http://schemas.microsoft.com/office/drawing/2014/main" id="{1BDC30C1-6329-42C7-BA4A-22170382B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106680</xdr:colOff>
      <xdr:row>17</xdr:row>
      <xdr:rowOff>91440</xdr:rowOff>
    </xdr:from>
    <xdr:to>
      <xdr:col>16</xdr:col>
      <xdr:colOff>228600</xdr:colOff>
      <xdr:row>36</xdr:row>
      <xdr:rowOff>22860</xdr:rowOff>
    </xdr:to>
    <xdr:graphicFrame macro="">
      <xdr:nvGraphicFramePr>
        <xdr:cNvPr id="9" name="Chart 8">
          <a:extLst>
            <a:ext uri="{FF2B5EF4-FFF2-40B4-BE49-F238E27FC236}">
              <a16:creationId xmlns:a16="http://schemas.microsoft.com/office/drawing/2014/main" id="{F8BF7DB7-6000-4D1C-806C-2A4065B30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83220</xdr:colOff>
      <xdr:row>8</xdr:row>
      <xdr:rowOff>114300</xdr:rowOff>
    </xdr:from>
    <xdr:to>
      <xdr:col>2</xdr:col>
      <xdr:colOff>223470</xdr:colOff>
      <xdr:row>36</xdr:row>
      <xdr:rowOff>11430</xdr:rowOff>
    </xdr:to>
    <mc:AlternateContent xmlns:mc="http://schemas.openxmlformats.org/markup-compatibility/2006">
      <mc:Choice xmlns:a14="http://schemas.microsoft.com/office/drawing/2010/main" Requires="a14">
        <xdr:graphicFrame macro="">
          <xdr:nvGraphicFramePr>
            <xdr:cNvPr id="26" name="Product Name">
              <a:extLst>
                <a:ext uri="{FF2B5EF4-FFF2-40B4-BE49-F238E27FC236}">
                  <a16:creationId xmlns:a16="http://schemas.microsoft.com/office/drawing/2014/main" id="{7048E68A-9179-9CA0-BDC2-6BC5A67074F3}"/>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83220" y="1577340"/>
              <a:ext cx="1359450" cy="5017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236220</xdr:colOff>
      <xdr:row>0</xdr:row>
      <xdr:rowOff>30480</xdr:rowOff>
    </xdr:from>
    <xdr:to>
      <xdr:col>8</xdr:col>
      <xdr:colOff>0</xdr:colOff>
      <xdr:row>8</xdr:row>
      <xdr:rowOff>114300</xdr:rowOff>
    </xdr:to>
    <xdr:sp macro="" textlink="">
      <xdr:nvSpPr>
        <xdr:cNvPr id="11" name="Rectangle: Rounded Corners 10">
          <a:extLst>
            <a:ext uri="{FF2B5EF4-FFF2-40B4-BE49-F238E27FC236}">
              <a16:creationId xmlns:a16="http://schemas.microsoft.com/office/drawing/2014/main" id="{7F28C256-98AC-4E20-8A08-CEF0E0598C1F}"/>
            </a:ext>
          </a:extLst>
        </xdr:cNvPr>
        <xdr:cNvSpPr/>
      </xdr:nvSpPr>
      <xdr:spPr>
        <a:xfrm>
          <a:off x="1455420" y="30480"/>
          <a:ext cx="3421380" cy="154686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US" sz="2800" b="1">
              <a:solidFill>
                <a:sysClr val="windowText" lastClr="000000"/>
              </a:solidFill>
              <a:latin typeface="Times New Roman" panose="02020603050405020304" pitchFamily="18" charset="0"/>
              <a:cs typeface="Times New Roman" panose="02020603050405020304" pitchFamily="18" charset="0"/>
            </a:rPr>
            <a:t>Sales</a:t>
          </a:r>
          <a:r>
            <a:rPr lang="en-US" sz="2800" b="1" baseline="0">
              <a:solidFill>
                <a:sysClr val="windowText" lastClr="000000"/>
              </a:solidFill>
              <a:latin typeface="Times New Roman" panose="02020603050405020304" pitchFamily="18" charset="0"/>
              <a:cs typeface="Times New Roman" panose="02020603050405020304" pitchFamily="18" charset="0"/>
            </a:rPr>
            <a:t> </a:t>
          </a:r>
        </a:p>
        <a:p>
          <a:pPr lvl="0" algn="l"/>
          <a:r>
            <a:rPr lang="en-US" sz="2800" b="1" baseline="0">
              <a:solidFill>
                <a:sysClr val="windowText" lastClr="000000"/>
              </a:solidFill>
              <a:latin typeface="Times New Roman" panose="02020603050405020304" pitchFamily="18" charset="0"/>
              <a:cs typeface="Times New Roman" panose="02020603050405020304" pitchFamily="18" charset="0"/>
            </a:rPr>
            <a:t>Analysis</a:t>
          </a:r>
        </a:p>
        <a:p>
          <a:pPr lvl="0" algn="l"/>
          <a:r>
            <a:rPr lang="en-US" sz="2800" b="1" baseline="0">
              <a:solidFill>
                <a:sysClr val="windowText" lastClr="000000"/>
              </a:solidFill>
              <a:latin typeface="Times New Roman" panose="02020603050405020304" pitchFamily="18" charset="0"/>
              <a:cs typeface="Times New Roman" panose="02020603050405020304" pitchFamily="18" charset="0"/>
            </a:rPr>
            <a:t>2025 </a:t>
          </a:r>
        </a:p>
        <a:p>
          <a:pPr algn="ctr"/>
          <a:endParaRPr lang="en-US" sz="28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0</xdr:colOff>
      <xdr:row>0</xdr:row>
      <xdr:rowOff>30480</xdr:rowOff>
    </xdr:from>
    <xdr:to>
      <xdr:col>12</xdr:col>
      <xdr:colOff>0</xdr:colOff>
      <xdr:row>8</xdr:row>
      <xdr:rowOff>121920</xdr:rowOff>
    </xdr:to>
    <xdr:sp macro="" textlink="Summary!B9">
      <xdr:nvSpPr>
        <xdr:cNvPr id="12" name="Rectangle: Rounded Corners 11">
          <a:extLst>
            <a:ext uri="{FF2B5EF4-FFF2-40B4-BE49-F238E27FC236}">
              <a16:creationId xmlns:a16="http://schemas.microsoft.com/office/drawing/2014/main" id="{1940BADD-07D9-4C66-80E1-032F24D3BA23}"/>
            </a:ext>
          </a:extLst>
        </xdr:cNvPr>
        <xdr:cNvSpPr/>
      </xdr:nvSpPr>
      <xdr:spPr>
        <a:xfrm>
          <a:off x="4876800" y="30480"/>
          <a:ext cx="2438400" cy="155448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4A5473F-1D88-4C02-87F2-3847CB51501B}" type="TxLink">
            <a:rPr lang="en-US" sz="2400" b="1" i="0" u="none" strike="noStrike">
              <a:solidFill>
                <a:sysClr val="windowText" lastClr="000000"/>
              </a:solidFill>
              <a:latin typeface="Times New Roman"/>
              <a:cs typeface="Times New Roman"/>
            </a:rPr>
            <a:pPr algn="ctr"/>
            <a:t>₹ 71,580.00</a:t>
          </a:fld>
          <a:endParaRPr lang="en-US" sz="2400" b="1" i="0" u="none" strike="noStrike">
            <a:solidFill>
              <a:sysClr val="windowText" lastClr="000000"/>
            </a:solidFill>
            <a:latin typeface="Times New Roman"/>
            <a:cs typeface="Times New Roman"/>
          </a:endParaRPr>
        </a:p>
        <a:p>
          <a:pPr algn="ctr"/>
          <a:r>
            <a:rPr lang="en-US" sz="2400" b="1" i="0" u="none" strike="noStrike">
              <a:solidFill>
                <a:sysClr val="windowText" lastClr="000000"/>
              </a:solidFill>
              <a:latin typeface="Times New Roman"/>
              <a:cs typeface="Times New Roman"/>
            </a:rPr>
            <a:t>Total Revenue</a:t>
          </a:r>
          <a:endParaRPr lang="en-IN" sz="2400">
            <a:solidFill>
              <a:sysClr val="windowText" lastClr="000000"/>
            </a:solidFill>
          </a:endParaRPr>
        </a:p>
      </xdr:txBody>
    </xdr:sp>
    <xdr:clientData/>
  </xdr:twoCellAnchor>
  <xdr:twoCellAnchor>
    <xdr:from>
      <xdr:col>12</xdr:col>
      <xdr:colOff>0</xdr:colOff>
      <xdr:row>0</xdr:row>
      <xdr:rowOff>15240</xdr:rowOff>
    </xdr:from>
    <xdr:to>
      <xdr:col>16</xdr:col>
      <xdr:colOff>76200</xdr:colOff>
      <xdr:row>8</xdr:row>
      <xdr:rowOff>114300</xdr:rowOff>
    </xdr:to>
    <xdr:sp macro="" textlink="Summary!B141">
      <xdr:nvSpPr>
        <xdr:cNvPr id="13" name="Rectangle: Rounded Corners 12">
          <a:extLst>
            <a:ext uri="{FF2B5EF4-FFF2-40B4-BE49-F238E27FC236}">
              <a16:creationId xmlns:a16="http://schemas.microsoft.com/office/drawing/2014/main" id="{AA0E72D1-1145-481F-9BFF-C1A8F52A4300}"/>
            </a:ext>
          </a:extLst>
        </xdr:cNvPr>
        <xdr:cNvSpPr/>
      </xdr:nvSpPr>
      <xdr:spPr>
        <a:xfrm>
          <a:off x="7315200" y="15240"/>
          <a:ext cx="2514600" cy="156210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90AF7B0-D918-4A30-BBFA-8EE9F0EFAD91}" type="TxLink">
            <a:rPr lang="en-US" sz="2000" b="1" i="0" u="none" strike="noStrike">
              <a:solidFill>
                <a:sysClr val="windowText" lastClr="000000"/>
              </a:solidFill>
              <a:latin typeface="Times New Roman"/>
              <a:cs typeface="Times New Roman"/>
            </a:rPr>
            <a:pPr algn="ctr"/>
            <a:t>Jan 2025</a:t>
          </a:fld>
          <a:r>
            <a:rPr lang="en-US" sz="2000" b="1" i="0" u="none" strike="noStrike">
              <a:solidFill>
                <a:sysClr val="windowText" lastClr="000000"/>
              </a:solidFill>
              <a:latin typeface="Times New Roman"/>
              <a:cs typeface="Times New Roman"/>
            </a:rPr>
            <a:t> </a:t>
          </a:r>
        </a:p>
        <a:p>
          <a:pPr algn="ctr"/>
          <a:r>
            <a:rPr lang="en-US" sz="2000" b="1" i="0" u="none" strike="noStrike">
              <a:solidFill>
                <a:sysClr val="windowText" lastClr="000000"/>
              </a:solidFill>
              <a:latin typeface="Times New Roman"/>
              <a:cs typeface="Times New Roman"/>
            </a:rPr>
            <a:t>Best Sales Month of the Year</a:t>
          </a:r>
          <a:endParaRPr lang="en-IN" sz="2000">
            <a:solidFill>
              <a:sysClr val="windowText" lastClr="000000"/>
            </a:solidFill>
          </a:endParaRPr>
        </a:p>
      </xdr:txBody>
    </xdr:sp>
    <xdr:clientData/>
  </xdr:twoCellAnchor>
  <xdr:twoCellAnchor>
    <xdr:from>
      <xdr:col>16</xdr:col>
      <xdr:colOff>91440</xdr:colOff>
      <xdr:row>0</xdr:row>
      <xdr:rowOff>38100</xdr:rowOff>
    </xdr:from>
    <xdr:to>
      <xdr:col>20</xdr:col>
      <xdr:colOff>0</xdr:colOff>
      <xdr:row>8</xdr:row>
      <xdr:rowOff>137160</xdr:rowOff>
    </xdr:to>
    <xdr:sp macro="" textlink="Summary!C162">
      <xdr:nvSpPr>
        <xdr:cNvPr id="18" name="Rectangle: Rounded Corners 17">
          <a:extLst>
            <a:ext uri="{FF2B5EF4-FFF2-40B4-BE49-F238E27FC236}">
              <a16:creationId xmlns:a16="http://schemas.microsoft.com/office/drawing/2014/main" id="{B610EEEE-848A-4A33-B207-074F57687929}"/>
            </a:ext>
          </a:extLst>
        </xdr:cNvPr>
        <xdr:cNvSpPr/>
      </xdr:nvSpPr>
      <xdr:spPr>
        <a:xfrm>
          <a:off x="9845040" y="38100"/>
          <a:ext cx="2346960" cy="156210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DFEE67D-47B4-4888-8614-01536B842964}" type="TxLink">
            <a:rPr lang="en-US" sz="2000" b="1" i="0" u="none" strike="noStrike">
              <a:solidFill>
                <a:sysClr val="windowText" lastClr="000000"/>
              </a:solidFill>
              <a:latin typeface="Times New Roman"/>
              <a:cs typeface="Times New Roman"/>
            </a:rPr>
            <a:pPr algn="ctr"/>
            <a:t>Electronics</a:t>
          </a:fld>
          <a:endParaRPr lang="en-US" sz="2000" b="1" i="0" u="none" strike="noStrike">
            <a:solidFill>
              <a:sysClr val="windowText" lastClr="000000"/>
            </a:solidFill>
            <a:latin typeface="Times New Roman"/>
            <a:cs typeface="Times New Roman"/>
          </a:endParaRPr>
        </a:p>
        <a:p>
          <a:pPr lvl="0" algn="ctr"/>
          <a:r>
            <a:rPr lang="en-US" sz="2000" b="1" i="0" u="none" strike="noStrike">
              <a:solidFill>
                <a:sysClr val="windowText" lastClr="000000"/>
              </a:solidFill>
              <a:latin typeface="Times New Roman"/>
              <a:cs typeface="Times New Roman"/>
            </a:rPr>
            <a:t>Best</a:t>
          </a:r>
          <a:r>
            <a:rPr lang="en-US" sz="2000" b="1" i="0" u="none" strike="noStrike" baseline="0">
              <a:solidFill>
                <a:sysClr val="windowText" lastClr="000000"/>
              </a:solidFill>
              <a:latin typeface="Times New Roman"/>
              <a:cs typeface="Times New Roman"/>
            </a:rPr>
            <a:t> Performing Category</a:t>
          </a:r>
          <a:endParaRPr lang="en-US" sz="2000">
            <a:solidFill>
              <a:sysClr val="windowText" lastClr="000000"/>
            </a:solidFill>
          </a:endParaRPr>
        </a:p>
      </xdr:txBody>
    </xdr:sp>
    <xdr:clientData/>
  </xdr:twoCellAnchor>
  <xdr:twoCellAnchor editAs="oneCell">
    <xdr:from>
      <xdr:col>20</xdr:col>
      <xdr:colOff>0</xdr:colOff>
      <xdr:row>0</xdr:row>
      <xdr:rowOff>30480</xdr:rowOff>
    </xdr:from>
    <xdr:to>
      <xdr:col>23</xdr:col>
      <xdr:colOff>7620</xdr:colOff>
      <xdr:row>8</xdr:row>
      <xdr:rowOff>114300</xdr:rowOff>
    </xdr:to>
    <mc:AlternateContent xmlns:mc="http://schemas.openxmlformats.org/markup-compatibility/2006">
      <mc:Choice xmlns:a14="http://schemas.microsoft.com/office/drawing/2010/main" Requires="a14">
        <xdr:graphicFrame macro="">
          <xdr:nvGraphicFramePr>
            <xdr:cNvPr id="25" name="Product Category">
              <a:extLst>
                <a:ext uri="{FF2B5EF4-FFF2-40B4-BE49-F238E27FC236}">
                  <a16:creationId xmlns:a16="http://schemas.microsoft.com/office/drawing/2014/main" id="{37F8E854-FEF7-5B0B-1028-C5057C9FC36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2192000" y="30480"/>
              <a:ext cx="1836420" cy="1546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83220</xdr:colOff>
      <xdr:row>0</xdr:row>
      <xdr:rowOff>7620</xdr:rowOff>
    </xdr:from>
    <xdr:to>
      <xdr:col>2</xdr:col>
      <xdr:colOff>223470</xdr:colOff>
      <xdr:row>8</xdr:row>
      <xdr:rowOff>128580</xdr:rowOff>
    </xdr:to>
    <mc:AlternateContent xmlns:mc="http://schemas.openxmlformats.org/markup-compatibility/2006">
      <mc:Choice xmlns:a14="http://schemas.microsoft.com/office/drawing/2010/main" Requires="a14">
        <xdr:graphicFrame macro="">
          <xdr:nvGraphicFramePr>
            <xdr:cNvPr id="24" name="Month">
              <a:extLst>
                <a:ext uri="{FF2B5EF4-FFF2-40B4-BE49-F238E27FC236}">
                  <a16:creationId xmlns:a16="http://schemas.microsoft.com/office/drawing/2014/main" id="{0FFD28BE-706B-3046-4E90-2205B54D54D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83220" y="7620"/>
              <a:ext cx="1359450" cy="15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121920</xdr:colOff>
      <xdr:row>0</xdr:row>
      <xdr:rowOff>144780</xdr:rowOff>
    </xdr:from>
    <xdr:to>
      <xdr:col>7</xdr:col>
      <xdr:colOff>457200</xdr:colOff>
      <xdr:row>7</xdr:row>
      <xdr:rowOff>144780</xdr:rowOff>
    </xdr:to>
    <xdr:pic>
      <xdr:nvPicPr>
        <xdr:cNvPr id="31" name="Picture 30">
          <a:extLst>
            <a:ext uri="{FF2B5EF4-FFF2-40B4-BE49-F238E27FC236}">
              <a16:creationId xmlns:a16="http://schemas.microsoft.com/office/drawing/2014/main" id="{C0598D1A-BB02-6C1C-CC20-A79ABB1D652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169920" y="144780"/>
          <a:ext cx="1554480" cy="12801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INI" refreshedDate="45782.725102083336" createdVersion="8" refreshedVersion="8" minRefreshableVersion="3" recordCount="30" xr:uid="{26D7D37C-89E7-4DB6-BF54-F8F80A70B1C0}">
  <cacheSource type="worksheet">
    <worksheetSource name="Table1"/>
  </cacheSource>
  <cacheFields count="8">
    <cacheField name="Date" numFmtId="14">
      <sharedItems containsSemiMixedTypes="0" containsNonDate="0" containsDate="1" containsString="0" minDate="2025-01-05T00:00:00" maxDate="2025-03-21T00:00:00" count="30">
        <d v="2025-01-05T00:00:00"/>
        <d v="2025-01-07T00:00:00"/>
        <d v="2025-01-10T00:00:00"/>
        <d v="2025-01-12T00:00:00"/>
        <d v="2025-01-15T00:00:00"/>
        <d v="2025-01-18T00:00:00"/>
        <d v="2025-01-20T00:00:00"/>
        <d v="2025-01-22T00:00:00"/>
        <d v="2025-01-25T00:00:00"/>
        <d v="2025-01-28T00:00:00"/>
        <d v="2025-02-01T00:00:00"/>
        <d v="2025-02-03T00:00:00"/>
        <d v="2025-02-06T00:00:00"/>
        <d v="2025-02-08T00:00:00"/>
        <d v="2025-02-10T00:00:00"/>
        <d v="2025-02-13T00:00:00"/>
        <d v="2025-02-15T00:00:00"/>
        <d v="2025-02-17T00:00:00"/>
        <d v="2025-02-20T00:00:00"/>
        <d v="2025-02-22T00:00:00"/>
        <d v="2025-02-25T00:00:00"/>
        <d v="2025-02-27T00:00:00"/>
        <d v="2025-03-01T00:00:00"/>
        <d v="2025-03-03T00:00:00"/>
        <d v="2025-03-06T00:00:00"/>
        <d v="2025-03-09T00:00:00"/>
        <d v="2025-03-12T00:00:00"/>
        <d v="2025-03-15T00:00:00"/>
        <d v="2025-03-18T00:00:00"/>
        <d v="2025-03-20T00:00:00"/>
      </sharedItems>
    </cacheField>
    <cacheField name="Month" numFmtId="14">
      <sharedItems count="3">
        <s v="Jan 2025"/>
        <s v="Feb 2025"/>
        <s v="Mar 2025"/>
      </sharedItems>
    </cacheField>
    <cacheField name="Product Category" numFmtId="0">
      <sharedItems count="4">
        <s v="Electronics"/>
        <s v="Clothing"/>
        <s v="Kitchen"/>
        <s v="Books"/>
      </sharedItems>
    </cacheField>
    <cacheField name="Product Name" numFmtId="0">
      <sharedItems count="30">
        <s v="Laptop"/>
        <s v="Jacket"/>
        <s v="Blender"/>
        <s v="Novel"/>
        <s v="Smartphone"/>
        <s v="Microwave"/>
        <s v="Shoes"/>
        <s v="Dictionary"/>
        <s v="Headphones"/>
        <s v="Coffee Maker"/>
        <s v="Textbook"/>
        <s v="T-shirt"/>
        <s v="Tablet"/>
        <s v="Knife Set"/>
        <s v="Cookbook"/>
        <s v="Gaming Console"/>
        <s v="Hoodie"/>
        <s v="Pressure Cooker"/>
        <s v="Magazine"/>
        <s v="Camera"/>
        <s v="Toaster"/>
        <s v="Jeans"/>
        <s v="Biography"/>
        <s v="Smartwatch"/>
        <s v="Slow Cooker"/>
        <s v="Scarf"/>
        <s v="Notebook"/>
        <s v="Speaker"/>
        <s v="Air Fryer"/>
        <s v="Sneakers"/>
      </sharedItems>
    </cacheField>
    <cacheField name="Units Sold" numFmtId="0">
      <sharedItems containsSemiMixedTypes="0" containsString="0" containsNumber="1" containsInteger="1" minValue="5" maxValue="45"/>
    </cacheField>
    <cacheField name="Unit Price" numFmtId="164">
      <sharedItems containsSemiMixedTypes="0" containsString="0" containsNumber="1" containsInteger="1" minValue="10" maxValue="650"/>
    </cacheField>
    <cacheField name="Profit" numFmtId="164">
      <sharedItems containsSemiMixedTypes="0" containsString="0" containsNumber="1" minValue="60" maxValue="3510"/>
    </cacheField>
    <cacheField name="Total Sales" numFmtId="164">
      <sharedItems containsSemiMixedTypes="0" containsString="0" containsNumber="1" containsInteger="1" minValue="200" maxValue="11700"/>
    </cacheField>
  </cacheFields>
  <extLst>
    <ext xmlns:x14="http://schemas.microsoft.com/office/spreadsheetml/2009/9/main" uri="{725AE2AE-9491-48be-B2B4-4EB974FC3084}">
      <x14:pivotCacheDefinition pivotCacheId="19145120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n v="12"/>
    <n v="450"/>
    <n v="1620"/>
    <n v="5400"/>
  </r>
  <r>
    <x v="1"/>
    <x v="0"/>
    <x v="1"/>
    <x v="1"/>
    <n v="25"/>
    <n v="80"/>
    <n v="600"/>
    <n v="2000"/>
  </r>
  <r>
    <x v="2"/>
    <x v="0"/>
    <x v="2"/>
    <x v="2"/>
    <n v="8"/>
    <n v="120"/>
    <n v="288"/>
    <n v="960"/>
  </r>
  <r>
    <x v="3"/>
    <x v="0"/>
    <x v="3"/>
    <x v="3"/>
    <n v="30"/>
    <n v="15"/>
    <n v="135"/>
    <n v="450"/>
  </r>
  <r>
    <x v="4"/>
    <x v="0"/>
    <x v="0"/>
    <x v="4"/>
    <n v="18"/>
    <n v="650"/>
    <n v="3510"/>
    <n v="11700"/>
  </r>
  <r>
    <x v="5"/>
    <x v="0"/>
    <x v="2"/>
    <x v="5"/>
    <n v="5"/>
    <n v="250"/>
    <n v="375"/>
    <n v="1250"/>
  </r>
  <r>
    <x v="6"/>
    <x v="0"/>
    <x v="1"/>
    <x v="6"/>
    <n v="40"/>
    <n v="65"/>
    <n v="780"/>
    <n v="2600"/>
  </r>
  <r>
    <x v="7"/>
    <x v="0"/>
    <x v="3"/>
    <x v="7"/>
    <n v="22"/>
    <n v="30"/>
    <n v="198"/>
    <n v="660"/>
  </r>
  <r>
    <x v="8"/>
    <x v="0"/>
    <x v="0"/>
    <x v="8"/>
    <n v="14"/>
    <n v="150"/>
    <n v="630"/>
    <n v="2100"/>
  </r>
  <r>
    <x v="9"/>
    <x v="0"/>
    <x v="2"/>
    <x v="9"/>
    <n v="6"/>
    <n v="180"/>
    <n v="324"/>
    <n v="1080"/>
  </r>
  <r>
    <x v="10"/>
    <x v="1"/>
    <x v="3"/>
    <x v="10"/>
    <n v="18"/>
    <n v="40"/>
    <n v="216"/>
    <n v="720"/>
  </r>
  <r>
    <x v="11"/>
    <x v="1"/>
    <x v="1"/>
    <x v="11"/>
    <n v="35"/>
    <n v="25"/>
    <n v="262.5"/>
    <n v="875"/>
  </r>
  <r>
    <x v="12"/>
    <x v="1"/>
    <x v="0"/>
    <x v="12"/>
    <n v="11"/>
    <n v="320"/>
    <n v="1056"/>
    <n v="3520"/>
  </r>
  <r>
    <x v="13"/>
    <x v="1"/>
    <x v="2"/>
    <x v="13"/>
    <n v="16"/>
    <n v="75"/>
    <n v="360"/>
    <n v="1200"/>
  </r>
  <r>
    <x v="14"/>
    <x v="1"/>
    <x v="3"/>
    <x v="14"/>
    <n v="27"/>
    <n v="35"/>
    <n v="283.5"/>
    <n v="945"/>
  </r>
  <r>
    <x v="15"/>
    <x v="1"/>
    <x v="0"/>
    <x v="15"/>
    <n v="9"/>
    <n v="500"/>
    <n v="1350"/>
    <n v="4500"/>
  </r>
  <r>
    <x v="16"/>
    <x v="1"/>
    <x v="1"/>
    <x v="16"/>
    <n v="45"/>
    <n v="50"/>
    <n v="675"/>
    <n v="2250"/>
  </r>
  <r>
    <x v="17"/>
    <x v="1"/>
    <x v="2"/>
    <x v="17"/>
    <n v="7"/>
    <n v="230"/>
    <n v="483"/>
    <n v="1610"/>
  </r>
  <r>
    <x v="18"/>
    <x v="1"/>
    <x v="3"/>
    <x v="18"/>
    <n v="20"/>
    <n v="10"/>
    <n v="60"/>
    <n v="200"/>
  </r>
  <r>
    <x v="19"/>
    <x v="1"/>
    <x v="0"/>
    <x v="19"/>
    <n v="13"/>
    <n v="400"/>
    <n v="1560"/>
    <n v="5200"/>
  </r>
  <r>
    <x v="20"/>
    <x v="1"/>
    <x v="2"/>
    <x v="20"/>
    <n v="10"/>
    <n v="150"/>
    <n v="450"/>
    <n v="1500"/>
  </r>
  <r>
    <x v="21"/>
    <x v="1"/>
    <x v="1"/>
    <x v="21"/>
    <n v="32"/>
    <n v="45"/>
    <n v="432"/>
    <n v="1440"/>
  </r>
  <r>
    <x v="22"/>
    <x v="2"/>
    <x v="3"/>
    <x v="22"/>
    <n v="25"/>
    <n v="40"/>
    <n v="300"/>
    <n v="1000"/>
  </r>
  <r>
    <x v="23"/>
    <x v="2"/>
    <x v="0"/>
    <x v="23"/>
    <n v="20"/>
    <n v="250"/>
    <n v="1500"/>
    <n v="5000"/>
  </r>
  <r>
    <x v="24"/>
    <x v="2"/>
    <x v="2"/>
    <x v="24"/>
    <n v="12"/>
    <n v="180"/>
    <n v="648"/>
    <n v="2160"/>
  </r>
  <r>
    <x v="25"/>
    <x v="2"/>
    <x v="1"/>
    <x v="25"/>
    <n v="30"/>
    <n v="35"/>
    <n v="315"/>
    <n v="1050"/>
  </r>
  <r>
    <x v="26"/>
    <x v="2"/>
    <x v="3"/>
    <x v="26"/>
    <n v="28"/>
    <n v="20"/>
    <n v="168"/>
    <n v="560"/>
  </r>
  <r>
    <x v="27"/>
    <x v="2"/>
    <x v="0"/>
    <x v="27"/>
    <n v="17"/>
    <n v="300"/>
    <n v="1530"/>
    <n v="5100"/>
  </r>
  <r>
    <x v="28"/>
    <x v="2"/>
    <x v="2"/>
    <x v="28"/>
    <n v="9"/>
    <n v="210"/>
    <n v="567"/>
    <n v="1890"/>
  </r>
  <r>
    <x v="29"/>
    <x v="2"/>
    <x v="1"/>
    <x v="29"/>
    <n v="38"/>
    <n v="70"/>
    <n v="798"/>
    <n v="26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5AD856-C46E-486C-904A-6C215F0D53B9}" name="PivotTable1" cacheId="1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1:B6" firstHeaderRow="1" firstDataRow="1" firstDataCol="1"/>
  <pivotFields count="8">
    <pivotField compact="0" numFmtId="14" outline="0" showAll="0" defaultSubtotal="0">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compact="0" outline="0" subtotalTop="0" showAll="0" defaultSubtotal="0">
      <items count="3">
        <item x="1"/>
        <item x="0"/>
        <item x="2"/>
      </items>
    </pivotField>
    <pivotField axis="axisRow" compact="0" outline="0" showAll="0" defaultSubtotal="0">
      <items count="4">
        <item x="3"/>
        <item x="1"/>
        <item x="0"/>
        <item x="2"/>
      </items>
    </pivotField>
    <pivotField compact="0" outline="0" showAll="0" defaultSubtotal="0">
      <items count="30">
        <item x="28"/>
        <item h="1" x="22"/>
        <item h="1" x="2"/>
        <item h="1" x="19"/>
        <item h="1" x="9"/>
        <item h="1" x="14"/>
        <item h="1" x="7"/>
        <item h="1" x="15"/>
        <item h="1" x="8"/>
        <item h="1" x="16"/>
        <item h="1" x="1"/>
        <item h="1" x="21"/>
        <item h="1" x="13"/>
        <item h="1" x="0"/>
        <item h="1" x="18"/>
        <item h="1" x="5"/>
        <item h="1" x="26"/>
        <item h="1" x="3"/>
        <item h="1" x="17"/>
        <item h="1" x="25"/>
        <item h="1" x="6"/>
        <item h="1" x="24"/>
        <item h="1" x="4"/>
        <item h="1" x="23"/>
        <item h="1" x="29"/>
        <item h="1" x="27"/>
        <item h="1" x="12"/>
        <item h="1" x="10"/>
        <item h="1" x="20"/>
        <item h="1" x="11"/>
      </items>
    </pivotField>
    <pivotField compact="0" outline="0" showAll="0" defaultSubtotal="0"/>
    <pivotField compact="0" numFmtId="164" outline="0" showAll="0" defaultSubtotal="0"/>
    <pivotField compact="0" numFmtId="164" outline="0" subtotalTop="0" showAll="0" defaultSubtotal="0"/>
    <pivotField dataField="1" compact="0" numFmtId="164" outline="0" showAll="0" defaultSubtotal="0"/>
  </pivotFields>
  <rowFields count="1">
    <field x="2"/>
  </rowFields>
  <rowItems count="5">
    <i>
      <x/>
    </i>
    <i>
      <x v="1"/>
    </i>
    <i>
      <x v="2"/>
    </i>
    <i>
      <x v="3"/>
    </i>
    <i t="grand">
      <x/>
    </i>
  </rowItems>
  <colItems count="1">
    <i/>
  </colItems>
  <dataFields count="1">
    <dataField name="Sum of Total Sales" fld="7" baseField="0" baseItem="0" numFmtId="164"/>
  </dataFields>
  <chartFormats count="2">
    <chartFormat chart="9"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B7A11C-5868-4AAD-BC79-3734AEC5CB48}" name="PivotTable5"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134:B137" firstHeaderRow="1" firstDataRow="1" firstDataCol="1"/>
  <pivotFields count="8">
    <pivotField compact="0" numFmtId="14" outline="0" showAll="0" defaultSubtotal="0"/>
    <pivotField axis="axisRow" compact="0" outline="0" subtotalTop="0" showAll="0" defaultSubtotal="0">
      <items count="3">
        <item x="1"/>
        <item x="0"/>
        <item x="2"/>
      </items>
    </pivotField>
    <pivotField compact="0" outline="0" showAll="0" defaultSubtotal="0">
      <items count="4">
        <item x="3"/>
        <item x="1"/>
        <item x="0"/>
        <item x="2"/>
      </items>
    </pivotField>
    <pivotField compact="0" outline="0" showAll="0" defaultSubtotal="0">
      <items count="30">
        <item x="28"/>
        <item h="1" x="22"/>
        <item h="1" x="2"/>
        <item h="1" x="19"/>
        <item h="1" x="9"/>
        <item h="1" x="14"/>
        <item h="1" x="7"/>
        <item h="1" x="15"/>
        <item h="1" x="8"/>
        <item h="1" x="16"/>
        <item h="1" x="1"/>
        <item h="1" x="21"/>
        <item h="1" x="13"/>
        <item h="1" x="0"/>
        <item h="1" x="18"/>
        <item h="1" x="5"/>
        <item h="1" x="26"/>
        <item h="1" x="3"/>
        <item h="1" x="17"/>
        <item h="1" x="25"/>
        <item h="1" x="6"/>
        <item h="1" x="24"/>
        <item h="1" x="4"/>
        <item h="1" x="23"/>
        <item h="1" x="29"/>
        <item h="1" x="27"/>
        <item h="1" x="12"/>
        <item h="1" x="10"/>
        <item h="1" x="20"/>
        <item h="1" x="11"/>
      </items>
    </pivotField>
    <pivotField compact="0" outline="0" showAll="0" defaultSubtotal="0"/>
    <pivotField compact="0" numFmtId="164" outline="0" showAll="0" defaultSubtotal="0"/>
    <pivotField compact="0" numFmtId="164" outline="0" subtotalTop="0" showAll="0" defaultSubtotal="0"/>
    <pivotField dataField="1" compact="0" numFmtId="164" outline="0" showAll="0" defaultSubtotal="0"/>
  </pivotFields>
  <rowFields count="1">
    <field x="1"/>
  </rowFields>
  <rowItems count="3">
    <i>
      <x/>
    </i>
    <i>
      <x v="1"/>
    </i>
    <i>
      <x v="2"/>
    </i>
  </rowItems>
  <colItems count="1">
    <i/>
  </colItems>
  <dataFields count="1">
    <dataField name="Sum of Total Sales" fld="7" baseField="0" baseItem="0" numFmtId="16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C05DD0-C4DF-45BC-B36F-D294B556CAB5}" name="PivotTable4"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75:B105" firstHeaderRow="1" firstDataRow="1" firstDataCol="1"/>
  <pivotFields count="8">
    <pivotField compact="0" numFmtId="14" outline="0" showAll="0" defaultSubtotal="0"/>
    <pivotField compact="0" outline="0" subtotalTop="0" showAll="0" defaultSubtotal="0">
      <items count="3">
        <item x="1"/>
        <item x="0"/>
        <item x="2"/>
      </items>
    </pivotField>
    <pivotField compact="0" outline="0" showAll="0" defaultSubtotal="0">
      <items count="4">
        <item x="3"/>
        <item x="1"/>
        <item x="0"/>
        <item x="2"/>
      </items>
    </pivotField>
    <pivotField axis="axisRow" compact="0" outline="0" showAll="0" defaultSubtotal="0">
      <items count="30">
        <item x="28"/>
        <item x="22"/>
        <item x="2"/>
        <item x="19"/>
        <item x="9"/>
        <item x="14"/>
        <item x="7"/>
        <item x="15"/>
        <item x="8"/>
        <item x="16"/>
        <item x="1"/>
        <item x="21"/>
        <item x="13"/>
        <item x="0"/>
        <item x="18"/>
        <item x="5"/>
        <item x="26"/>
        <item x="3"/>
        <item x="17"/>
        <item x="25"/>
        <item x="6"/>
        <item x="24"/>
        <item x="4"/>
        <item x="23"/>
        <item x="29"/>
        <item x="27"/>
        <item x="12"/>
        <item x="10"/>
        <item x="20"/>
        <item x="11"/>
      </items>
    </pivotField>
    <pivotField compact="0" outline="0" showAll="0" defaultSubtotal="0"/>
    <pivotField compact="0" numFmtId="164" outline="0" showAll="0" defaultSubtotal="0"/>
    <pivotField compact="0" numFmtId="164" outline="0" subtotalTop="0" showAll="0" defaultSubtotal="0"/>
    <pivotField dataField="1" compact="0" numFmtId="164" outline="0" showAll="0" defaultSubtotal="0"/>
  </pivotFields>
  <rowFields count="1">
    <field x="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Sum of Total Sales" fld="7" baseField="0" baseItem="0" numFmtId="164"/>
  </dataFields>
  <chartFormats count="2">
    <chartFormat chart="17" format="11"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B8F7C2-ECB5-4E32-9432-3167D40E49CB}" name="PivotTable3"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6:B39" firstHeaderRow="1" firstDataRow="1" firstDataCol="1"/>
  <pivotFields count="8">
    <pivotField compact="0" numFmtId="14" outline="0" showAll="0" defaultSubtotal="0"/>
    <pivotField compact="0" outline="0" subtotalTop="0" showAll="0" defaultSubtotal="0">
      <items count="3">
        <item x="1"/>
        <item x="0"/>
        <item x="2"/>
      </items>
    </pivotField>
    <pivotField compact="0" outline="0" showAll="0" sortType="descending" defaultSubtotal="0">
      <items count="4">
        <item x="2"/>
        <item x="0"/>
        <item x="1"/>
        <item x="3"/>
      </items>
    </pivotField>
    <pivotField axis="axisRow" compact="0" outline="0" showAll="0" measureFilter="1" defaultSubtotal="0">
      <items count="30">
        <item x="28"/>
        <item x="22"/>
        <item x="2"/>
        <item x="19"/>
        <item x="9"/>
        <item x="14"/>
        <item x="7"/>
        <item x="15"/>
        <item x="8"/>
        <item x="16"/>
        <item x="1"/>
        <item x="21"/>
        <item x="13"/>
        <item x="0"/>
        <item x="18"/>
        <item x="5"/>
        <item x="26"/>
        <item x="3"/>
        <item x="17"/>
        <item x="25"/>
        <item x="6"/>
        <item x="24"/>
        <item x="4"/>
        <item x="23"/>
        <item x="29"/>
        <item x="27"/>
        <item x="12"/>
        <item x="10"/>
        <item x="20"/>
        <item x="11"/>
      </items>
    </pivotField>
    <pivotField compact="0" outline="0" showAll="0" defaultSubtotal="0"/>
    <pivotField compact="0" numFmtId="164" outline="0" showAll="0" defaultSubtotal="0"/>
    <pivotField compact="0" numFmtId="164" outline="0" subtotalTop="0" showAll="0" defaultSubtotal="0"/>
    <pivotField dataField="1" compact="0" numFmtId="164" outline="0" showAll="0" defaultSubtotal="0"/>
  </pivotFields>
  <rowFields count="1">
    <field x="3"/>
  </rowFields>
  <rowItems count="3">
    <i>
      <x v="3"/>
    </i>
    <i>
      <x v="13"/>
    </i>
    <i>
      <x v="22"/>
    </i>
  </rowItems>
  <colItems count="1">
    <i/>
  </colItems>
  <dataFields count="1">
    <dataField name="Sum of Total Sales" fld="7" baseField="0" baseItem="0" numFmtId="164"/>
  </dataFields>
  <chartFormats count="7">
    <chartFormat chart="7" format="22" series="1">
      <pivotArea type="data" outline="0" fieldPosition="0"/>
    </chartFormat>
    <chartFormat chart="0" format="8" series="1">
      <pivotArea type="data" outline="0" fieldPosition="0"/>
    </chartFormat>
    <chartFormat chart="7" format="39" series="1">
      <pivotArea type="data" outline="0" fieldPosition="0">
        <references count="1">
          <reference field="4294967294" count="1" selected="0">
            <x v="0"/>
          </reference>
        </references>
      </pivotArea>
    </chartFormat>
    <chartFormat chart="0" format="20" series="1">
      <pivotArea type="data" outline="0" fieldPosition="0">
        <references count="1">
          <reference field="4294967294" count="1" selected="0">
            <x v="0"/>
          </reference>
        </references>
      </pivotArea>
    </chartFormat>
    <chartFormat chart="7" format="43">
      <pivotArea type="data" outline="0" fieldPosition="0">
        <references count="2">
          <reference field="4294967294" count="1" selected="0">
            <x v="0"/>
          </reference>
          <reference field="3" count="1" selected="0">
            <x v="3"/>
          </reference>
        </references>
      </pivotArea>
    </chartFormat>
    <chartFormat chart="7" format="44">
      <pivotArea type="data" outline="0" fieldPosition="0">
        <references count="2">
          <reference field="4294967294" count="1" selected="0">
            <x v="0"/>
          </reference>
          <reference field="3" count="1" selected="0">
            <x v="13"/>
          </reference>
        </references>
      </pivotArea>
    </chartFormat>
    <chartFormat chart="7" format="45">
      <pivotArea type="data" outline="0" fieldPosition="0">
        <references count="2">
          <reference field="4294967294" count="1" selected="0">
            <x v="0"/>
          </reference>
          <reference field="3" count="1" selected="0">
            <x v="22"/>
          </reference>
        </references>
      </pivotArea>
    </chartFormat>
  </chartFormats>
  <pivotTableStyleInfo name="PivotStyleLight16" showRowHeaders="1" showColHeaders="1" showRowStripes="0" showColStripes="0" showLastColumn="1"/>
  <filters count="1">
    <filter fld="3"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04DF31-469E-4CBF-B8B7-3492C5DF409B}" name="PivotTable2"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16:B20" firstHeaderRow="1" firstDataRow="1" firstDataCol="1"/>
  <pivotFields count="8">
    <pivotField compact="0" numFmtId="14" outline="0" showAll="0" defaultSubtotal="0"/>
    <pivotField compact="0" outline="0" subtotalTop="0" showAll="0" defaultSubtotal="0">
      <items count="3">
        <item x="1"/>
        <item x="0"/>
        <item x="2"/>
      </items>
    </pivotField>
    <pivotField axis="axisRow" compact="0" outline="0" showAll="0" defaultSubtotal="0">
      <items count="4">
        <item x="3"/>
        <item x="1"/>
        <item x="0"/>
        <item x="2"/>
      </items>
    </pivotField>
    <pivotField compact="0" outline="0" showAll="0" defaultSubtotal="0">
      <items count="30">
        <item x="28"/>
        <item h="1" x="22"/>
        <item h="1" x="2"/>
        <item h="1" x="19"/>
        <item h="1" x="9"/>
        <item h="1" x="14"/>
        <item h="1" x="7"/>
        <item h="1" x="15"/>
        <item h="1" x="8"/>
        <item h="1" x="16"/>
        <item h="1" x="1"/>
        <item h="1" x="21"/>
        <item h="1" x="13"/>
        <item h="1" x="0"/>
        <item h="1" x="18"/>
        <item h="1" x="5"/>
        <item h="1" x="26"/>
        <item h="1" x="3"/>
        <item h="1" x="17"/>
        <item h="1" x="25"/>
        <item h="1" x="6"/>
        <item h="1" x="24"/>
        <item h="1" x="4"/>
        <item h="1" x="23"/>
        <item h="1" x="29"/>
        <item h="1" x="27"/>
        <item h="1" x="12"/>
        <item h="1" x="10"/>
        <item h="1" x="20"/>
        <item h="1" x="11"/>
      </items>
    </pivotField>
    <pivotField compact="0" outline="0" showAll="0" defaultSubtotal="0"/>
    <pivotField dataField="1" compact="0" numFmtId="164" outline="0" showAll="0" defaultSubtotal="0"/>
    <pivotField compact="0" numFmtId="164" outline="0" subtotalTop="0" showAll="0" defaultSubtotal="0"/>
    <pivotField compact="0" numFmtId="164" outline="0" showAll="0" defaultSubtotal="0"/>
  </pivotFields>
  <rowFields count="1">
    <field x="2"/>
  </rowFields>
  <rowItems count="4">
    <i>
      <x/>
    </i>
    <i>
      <x v="1"/>
    </i>
    <i>
      <x v="2"/>
    </i>
    <i>
      <x v="3"/>
    </i>
  </rowItems>
  <colItems count="1">
    <i/>
  </colItems>
  <dataFields count="1">
    <dataField name="Average of Unit Price" fld="5" subtotal="average" baseField="0" baseItem="0" numFmtId="164"/>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2" count="1" selected="0">
            <x v="0"/>
          </reference>
        </references>
      </pivotArea>
    </chartFormat>
    <chartFormat chart="7" format="11">
      <pivotArea type="data" outline="0" fieldPosition="0">
        <references count="2">
          <reference field="4294967294" count="1" selected="0">
            <x v="0"/>
          </reference>
          <reference field="2" count="1" selected="0">
            <x v="1"/>
          </reference>
        </references>
      </pivotArea>
    </chartFormat>
    <chartFormat chart="7" format="12">
      <pivotArea type="data" outline="0" fieldPosition="0">
        <references count="2">
          <reference field="4294967294" count="1" selected="0">
            <x v="0"/>
          </reference>
          <reference field="2" count="1" selected="0">
            <x v="2"/>
          </reference>
        </references>
      </pivotArea>
    </chartFormat>
    <chartFormat chart="7" format="13">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3FCD1A-A25C-44C6-A682-D7AFE9729749}" name="PivotTable7" cacheId="1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175:B180" firstHeaderRow="1" firstDataRow="1" firstDataCol="1"/>
  <pivotFields count="8">
    <pivotField compact="0" numFmtId="14" outline="0" showAll="0" defaultSubtotal="0"/>
    <pivotField compact="0" outline="0" subtotalTop="0" showAll="0" defaultSubtotal="0">
      <items count="3">
        <item x="1"/>
        <item x="0"/>
        <item x="2"/>
      </items>
    </pivotField>
    <pivotField axis="axisRow" compact="0" outline="0" showAll="0" sortType="descending" defaultSubtotal="0">
      <items count="4">
        <item x="3"/>
        <item x="1"/>
        <item x="0"/>
        <item x="2"/>
      </items>
      <autoSortScope>
        <pivotArea dataOnly="0" outline="0" fieldPosition="0">
          <references count="1">
            <reference field="4294967294" count="1" selected="0">
              <x v="0"/>
            </reference>
          </references>
        </pivotArea>
      </autoSortScope>
    </pivotField>
    <pivotField compact="0" outline="0" showAll="0" defaultSubtotal="0">
      <items count="30">
        <item x="28"/>
        <item h="1" x="22"/>
        <item h="1" x="2"/>
        <item h="1" x="19"/>
        <item h="1" x="9"/>
        <item h="1" x="14"/>
        <item h="1" x="7"/>
        <item h="1" x="15"/>
        <item h="1" x="8"/>
        <item h="1" x="16"/>
        <item h="1" x="1"/>
        <item h="1" x="21"/>
        <item h="1" x="13"/>
        <item h="1" x="0"/>
        <item h="1" x="18"/>
        <item h="1" x="5"/>
        <item h="1" x="26"/>
        <item h="1" x="3"/>
        <item h="1" x="17"/>
        <item h="1" x="25"/>
        <item h="1" x="6"/>
        <item h="1" x="24"/>
        <item h="1" x="4"/>
        <item h="1" x="23"/>
        <item h="1" x="29"/>
        <item h="1" x="27"/>
        <item h="1" x="12"/>
        <item h="1" x="10"/>
        <item h="1" x="20"/>
        <item h="1" x="11"/>
      </items>
    </pivotField>
    <pivotField compact="0" outline="0" showAll="0" defaultSubtotal="0"/>
    <pivotField compact="0" numFmtId="164" outline="0" showAll="0" defaultSubtotal="0"/>
    <pivotField dataField="1" compact="0" numFmtId="164" outline="0" subtotalTop="0" showAll="0" defaultSubtotal="0"/>
    <pivotField compact="0" numFmtId="164" outline="0" showAll="0" defaultSubtotal="0"/>
  </pivotFields>
  <rowFields count="1">
    <field x="2"/>
  </rowFields>
  <rowItems count="5">
    <i>
      <x v="2"/>
    </i>
    <i>
      <x v="1"/>
    </i>
    <i>
      <x v="3"/>
    </i>
    <i>
      <x/>
    </i>
    <i t="grand">
      <x/>
    </i>
  </rowItems>
  <colItems count="1">
    <i/>
  </colItems>
  <dataFields count="1">
    <dataField name="Sum of Profit" fld="6" baseField="0" baseItem="0" numFmtId="164"/>
  </dataFields>
  <chartFormats count="10">
    <chartFormat chart="5"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 count="1" selected="0">
            <x v="0"/>
          </reference>
        </references>
      </pivotArea>
    </chartFormat>
    <chartFormat chart="8" format="8">
      <pivotArea type="data" outline="0" fieldPosition="0">
        <references count="2">
          <reference field="4294967294" count="1" selected="0">
            <x v="0"/>
          </reference>
          <reference field="2" count="1" selected="0">
            <x v="1"/>
          </reference>
        </references>
      </pivotArea>
    </chartFormat>
    <chartFormat chart="8" format="9">
      <pivotArea type="data" outline="0" fieldPosition="0">
        <references count="2">
          <reference field="4294967294" count="1" selected="0">
            <x v="0"/>
          </reference>
          <reference field="2" count="1" selected="0">
            <x v="2"/>
          </reference>
        </references>
      </pivotArea>
    </chartFormat>
    <chartFormat chart="8" format="10">
      <pivotArea type="data" outline="0" fieldPosition="0">
        <references count="2">
          <reference field="4294967294" count="1" selected="0">
            <x v="0"/>
          </reference>
          <reference field="2" count="1" selected="0">
            <x v="3"/>
          </reference>
        </references>
      </pivotArea>
    </chartFormat>
    <chartFormat chart="5" format="1">
      <pivotArea type="data" outline="0" fieldPosition="0">
        <references count="2">
          <reference field="4294967294" count="1" selected="0">
            <x v="0"/>
          </reference>
          <reference field="2" count="1" selected="0">
            <x v="2"/>
          </reference>
        </references>
      </pivotArea>
    </chartFormat>
    <chartFormat chart="5" format="2">
      <pivotArea type="data" outline="0" fieldPosition="0">
        <references count="2">
          <reference field="4294967294" count="1" selected="0">
            <x v="0"/>
          </reference>
          <reference field="2" count="1" selected="0">
            <x v="1"/>
          </reference>
        </references>
      </pivotArea>
    </chartFormat>
    <chartFormat chart="5" format="3">
      <pivotArea type="data" outline="0" fieldPosition="0">
        <references count="2">
          <reference field="4294967294" count="1" selected="0">
            <x v="0"/>
          </reference>
          <reference field="2" count="1" selected="0">
            <x v="3"/>
          </reference>
        </references>
      </pivotArea>
    </chartFormat>
    <chartFormat chart="5" format="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4D3B16F-C4EB-4A36-98AF-C9128D69AF03}" name="PivotTable6"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154:B158" firstHeaderRow="1" firstDataRow="1" firstDataCol="1"/>
  <pivotFields count="8">
    <pivotField compact="0" numFmtId="14" outline="0" showAll="0" defaultSubtotal="0"/>
    <pivotField compact="0" outline="0" subtotalTop="0" showAll="0" defaultSubtotal="0">
      <items count="3">
        <item x="1"/>
        <item x="0"/>
        <item x="2"/>
      </items>
    </pivotField>
    <pivotField axis="axisRow" compact="0" outline="0" showAll="0" sortType="descending" defaultSubtotal="0">
      <items count="4">
        <item x="3"/>
        <item x="1"/>
        <item x="0"/>
        <item x="2"/>
      </items>
      <autoSortScope>
        <pivotArea dataOnly="0" outline="0" fieldPosition="0">
          <references count="1">
            <reference field="4294967294" count="1" selected="0">
              <x v="0"/>
            </reference>
          </references>
        </pivotArea>
      </autoSortScope>
    </pivotField>
    <pivotField compact="0" outline="0" showAll="0" defaultSubtotal="0">
      <items count="30">
        <item x="28"/>
        <item h="1" x="22"/>
        <item h="1" x="2"/>
        <item h="1" x="19"/>
        <item h="1" x="9"/>
        <item h="1" x="14"/>
        <item h="1" x="7"/>
        <item h="1" x="15"/>
        <item h="1" x="8"/>
        <item h="1" x="16"/>
        <item h="1" x="1"/>
        <item h="1" x="21"/>
        <item h="1" x="13"/>
        <item h="1" x="0"/>
        <item h="1" x="18"/>
        <item h="1" x="5"/>
        <item h="1" x="26"/>
        <item h="1" x="3"/>
        <item h="1" x="17"/>
        <item h="1" x="25"/>
        <item h="1" x="6"/>
        <item h="1" x="24"/>
        <item h="1" x="4"/>
        <item h="1" x="23"/>
        <item h="1" x="29"/>
        <item h="1" x="27"/>
        <item h="1" x="12"/>
        <item h="1" x="10"/>
        <item h="1" x="20"/>
        <item h="1" x="11"/>
      </items>
    </pivotField>
    <pivotField compact="0" outline="0" showAll="0" defaultSubtotal="0"/>
    <pivotField compact="0" numFmtId="164" outline="0" showAll="0" defaultSubtotal="0"/>
    <pivotField compact="0" numFmtId="164" outline="0" subtotalTop="0" showAll="0" defaultSubtotal="0"/>
    <pivotField dataField="1" compact="0" numFmtId="164" outline="0" showAll="0" defaultSubtotal="0"/>
  </pivotFields>
  <rowFields count="1">
    <field x="2"/>
  </rowFields>
  <rowItems count="4">
    <i>
      <x v="2"/>
    </i>
    <i>
      <x v="1"/>
    </i>
    <i>
      <x v="3"/>
    </i>
    <i>
      <x/>
    </i>
  </rowItems>
  <colItems count="1">
    <i/>
  </colItems>
  <dataFields count="1">
    <dataField name="Sum of Total Sales" fld="7"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52253FB-A718-4FED-BFCD-BDE0969FA462}" sourceName="Month">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914512012">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D774F33-627E-40B1-8F63-85CA19CCFDD7}" sourceName="Product Category">
  <pivotTables>
    <pivotTable tabId="2" name="PivotTable1"/>
    <pivotTable tabId="2" name="PivotTable2"/>
    <pivotTable tabId="2" name="PivotTable3"/>
    <pivotTable tabId="2" name="PivotTable4"/>
    <pivotTable tabId="2" name="PivotTable6"/>
    <pivotTable tabId="2" name="PivotTable7"/>
  </pivotTables>
  <data>
    <tabular pivotCacheId="191451201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2047B14A-F64C-480B-A6E3-8909F17037B0}" sourceName="Product Name">
  <data>
    <tabular pivotCacheId="1914512012">
      <items count="30">
        <i x="28" s="1"/>
        <i x="22" s="1"/>
        <i x="2" s="1"/>
        <i x="19" s="1"/>
        <i x="9" s="1"/>
        <i x="14" s="1"/>
        <i x="7" s="1"/>
        <i x="15" s="1"/>
        <i x="8" s="1"/>
        <i x="16" s="1"/>
        <i x="1" s="1"/>
        <i x="21" s="1"/>
        <i x="13" s="1"/>
        <i x="0" s="1"/>
        <i x="18" s="1"/>
        <i x="5" s="1"/>
        <i x="26" s="1"/>
        <i x="3" s="1"/>
        <i x="17" s="1"/>
        <i x="25" s="1"/>
        <i x="6" s="1"/>
        <i x="24" s="1"/>
        <i x="4" s="1"/>
        <i x="23" s="1"/>
        <i x="29" s="1"/>
        <i x="27" s="1"/>
        <i x="12" s="1"/>
        <i x="10" s="1"/>
        <i x="2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FEDDB18-9693-4833-9671-797CFEB6B855}" cache="Slicer_Month" caption="Month" style="SlicerStyleDark1" rowHeight="360000"/>
  <slicer name="Product Category" xr10:uid="{77B5BB18-69AD-4D75-9C67-5AEE69DEAC01}" cache="Slicer_Product_Category" caption="Product Category" columnCount="2" style="SlicerStyleDark2" rowHeight="540000"/>
  <slicer name="Product Name" xr10:uid="{6CCC0357-3607-45DC-A1D1-BA1C1374E4B2}" cache="Slicer_Product_Name" caption="Product Name" style="SlicerStyleDark4"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4CCE74-94D6-45D6-9393-6E8326271D21}" name="Table1" displayName="Table1" ref="A1:H31" totalsRowShown="0" headerRowDxfId="11" dataDxfId="10">
  <tableColumns count="8">
    <tableColumn id="1" xr3:uid="{1DE38DA7-60AB-4F00-B8EF-F6176062BFC3}" name="Date" dataDxfId="9"/>
    <tableColumn id="7" xr3:uid="{75D3A3BD-E93E-473D-B6D6-D749C1C56396}" name="Month" dataDxfId="8">
      <calculatedColumnFormula>TEXT(A2,"MMM YYYY")</calculatedColumnFormula>
    </tableColumn>
    <tableColumn id="2" xr3:uid="{103D4406-8F2B-4BE1-B932-80E46D0EAD56}" name="Product Category" dataDxfId="7"/>
    <tableColumn id="3" xr3:uid="{7D820AA4-3170-4939-A8DB-4FCC9F40819B}" name="Product Name" dataDxfId="6"/>
    <tableColumn id="4" xr3:uid="{87185F2D-56EB-4176-90FA-52842E81C276}" name="Units Sold" dataDxfId="5"/>
    <tableColumn id="5" xr3:uid="{262A3E9C-3A4F-43BF-B7E6-96D2F8A62922}" name="Unit Price" dataDxfId="4"/>
    <tableColumn id="8" xr3:uid="{9405C079-D20D-44B0-8CA4-F0830223A177}" name="Profit" dataDxfId="3">
      <calculatedColumnFormula>Table1[[#This Row],[Total Sales]]*0.3</calculatedColumnFormula>
    </tableColumn>
    <tableColumn id="6" xr3:uid="{2712E01C-E15E-41E8-BE13-461172FA16D1}" name="Total Sales" dataDxfId="2">
      <calculatedColumnFormula>E2*F2</calculatedColumnFormula>
    </tableColumn>
  </tableColumns>
  <tableStyleInfo name="TableStyleLight20" showFirstColumn="0" showLastColumn="0" showRowStripes="0"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FA143-C8C3-4BE7-85EC-08DCA6DFDB8E}">
  <sheetPr codeName="Sheet1"/>
  <dimension ref="A1:H31"/>
  <sheetViews>
    <sheetView workbookViewId="0">
      <selection activeCell="K18" sqref="K18"/>
    </sheetView>
  </sheetViews>
  <sheetFormatPr defaultRowHeight="14.4" x14ac:dyDescent="0.3"/>
  <cols>
    <col min="1" max="1" width="10.33203125" bestFit="1" customWidth="1"/>
    <col min="2" max="2" width="17.5546875" customWidth="1"/>
    <col min="3" max="3" width="15" customWidth="1"/>
    <col min="4" max="4" width="11.33203125" customWidth="1"/>
    <col min="5" max="5" width="11" customWidth="1"/>
    <col min="6" max="6" width="11.77734375" customWidth="1"/>
    <col min="7" max="7" width="9.44140625" bestFit="1" customWidth="1"/>
    <col min="8" max="8" width="10.77734375" customWidth="1"/>
  </cols>
  <sheetData>
    <row r="1" spans="1:8" x14ac:dyDescent="0.3">
      <c r="A1" s="1" t="s">
        <v>0</v>
      </c>
      <c r="B1" s="1" t="s">
        <v>44</v>
      </c>
      <c r="C1" s="1" t="s">
        <v>1</v>
      </c>
      <c r="D1" s="1" t="s">
        <v>2</v>
      </c>
      <c r="E1" s="1" t="s">
        <v>3</v>
      </c>
      <c r="F1" s="4" t="s">
        <v>4</v>
      </c>
      <c r="G1" s="4" t="s">
        <v>53</v>
      </c>
      <c r="H1" s="4" t="s">
        <v>5</v>
      </c>
    </row>
    <row r="2" spans="1:8" x14ac:dyDescent="0.3">
      <c r="A2" s="2">
        <v>45662</v>
      </c>
      <c r="B2" s="2" t="str">
        <f t="shared" ref="B2:B31" si="0">TEXT(A2,"MMM YYYY")</f>
        <v>Jan 2025</v>
      </c>
      <c r="C2" s="3" t="s">
        <v>6</v>
      </c>
      <c r="D2" s="3" t="s">
        <v>7</v>
      </c>
      <c r="E2" s="3">
        <v>12</v>
      </c>
      <c r="F2" s="5">
        <v>450</v>
      </c>
      <c r="G2" s="5">
        <f>Table1[[#This Row],[Total Sales]]*0.3</f>
        <v>1620</v>
      </c>
      <c r="H2" s="5">
        <f>E2*F2</f>
        <v>5400</v>
      </c>
    </row>
    <row r="3" spans="1:8" x14ac:dyDescent="0.3">
      <c r="A3" s="2">
        <v>45664</v>
      </c>
      <c r="B3" s="2" t="str">
        <f t="shared" si="0"/>
        <v>Jan 2025</v>
      </c>
      <c r="C3" s="3" t="s">
        <v>8</v>
      </c>
      <c r="D3" s="3" t="s">
        <v>9</v>
      </c>
      <c r="E3" s="3">
        <v>25</v>
      </c>
      <c r="F3" s="5">
        <v>80</v>
      </c>
      <c r="G3" s="5">
        <f>Table1[[#This Row],[Total Sales]]*0.3</f>
        <v>600</v>
      </c>
      <c r="H3" s="5">
        <f t="shared" ref="H3:H31" si="1">E3*F3</f>
        <v>2000</v>
      </c>
    </row>
    <row r="4" spans="1:8" x14ac:dyDescent="0.3">
      <c r="A4" s="2">
        <v>45667</v>
      </c>
      <c r="B4" s="2" t="str">
        <f t="shared" si="0"/>
        <v>Jan 2025</v>
      </c>
      <c r="C4" s="3" t="s">
        <v>10</v>
      </c>
      <c r="D4" s="3" t="s">
        <v>11</v>
      </c>
      <c r="E4" s="3">
        <v>8</v>
      </c>
      <c r="F4" s="5">
        <v>120</v>
      </c>
      <c r="G4" s="5">
        <f>Table1[[#This Row],[Total Sales]]*0.3</f>
        <v>288</v>
      </c>
      <c r="H4" s="5">
        <f t="shared" si="1"/>
        <v>960</v>
      </c>
    </row>
    <row r="5" spans="1:8" x14ac:dyDescent="0.3">
      <c r="A5" s="2">
        <v>45669</v>
      </c>
      <c r="B5" s="2" t="str">
        <f t="shared" si="0"/>
        <v>Jan 2025</v>
      </c>
      <c r="C5" s="3" t="s">
        <v>12</v>
      </c>
      <c r="D5" s="3" t="s">
        <v>13</v>
      </c>
      <c r="E5" s="3">
        <v>30</v>
      </c>
      <c r="F5" s="5">
        <v>15</v>
      </c>
      <c r="G5" s="5">
        <f>Table1[[#This Row],[Total Sales]]*0.3</f>
        <v>135</v>
      </c>
      <c r="H5" s="5">
        <f t="shared" si="1"/>
        <v>450</v>
      </c>
    </row>
    <row r="6" spans="1:8" x14ac:dyDescent="0.3">
      <c r="A6" s="2">
        <v>45672</v>
      </c>
      <c r="B6" s="2" t="str">
        <f t="shared" si="0"/>
        <v>Jan 2025</v>
      </c>
      <c r="C6" s="3" t="s">
        <v>6</v>
      </c>
      <c r="D6" s="3" t="s">
        <v>14</v>
      </c>
      <c r="E6" s="3">
        <v>18</v>
      </c>
      <c r="F6" s="5">
        <v>650</v>
      </c>
      <c r="G6" s="5">
        <f>Table1[[#This Row],[Total Sales]]*0.3</f>
        <v>3510</v>
      </c>
      <c r="H6" s="5">
        <f t="shared" si="1"/>
        <v>11700</v>
      </c>
    </row>
    <row r="7" spans="1:8" x14ac:dyDescent="0.3">
      <c r="A7" s="2">
        <v>45675</v>
      </c>
      <c r="B7" s="2" t="str">
        <f t="shared" si="0"/>
        <v>Jan 2025</v>
      </c>
      <c r="C7" s="3" t="s">
        <v>10</v>
      </c>
      <c r="D7" s="3" t="s">
        <v>15</v>
      </c>
      <c r="E7" s="3">
        <v>5</v>
      </c>
      <c r="F7" s="5">
        <v>250</v>
      </c>
      <c r="G7" s="5">
        <f>Table1[[#This Row],[Total Sales]]*0.3</f>
        <v>375</v>
      </c>
      <c r="H7" s="5">
        <f t="shared" si="1"/>
        <v>1250</v>
      </c>
    </row>
    <row r="8" spans="1:8" x14ac:dyDescent="0.3">
      <c r="A8" s="2">
        <v>45677</v>
      </c>
      <c r="B8" s="2" t="str">
        <f t="shared" si="0"/>
        <v>Jan 2025</v>
      </c>
      <c r="C8" s="3" t="s">
        <v>8</v>
      </c>
      <c r="D8" s="3" t="s">
        <v>16</v>
      </c>
      <c r="E8" s="3">
        <v>40</v>
      </c>
      <c r="F8" s="5">
        <v>65</v>
      </c>
      <c r="G8" s="5">
        <f>Table1[[#This Row],[Total Sales]]*0.3</f>
        <v>780</v>
      </c>
      <c r="H8" s="5">
        <f t="shared" si="1"/>
        <v>2600</v>
      </c>
    </row>
    <row r="9" spans="1:8" x14ac:dyDescent="0.3">
      <c r="A9" s="2">
        <v>45679</v>
      </c>
      <c r="B9" s="2" t="str">
        <f t="shared" si="0"/>
        <v>Jan 2025</v>
      </c>
      <c r="C9" s="3" t="s">
        <v>12</v>
      </c>
      <c r="D9" s="3" t="s">
        <v>17</v>
      </c>
      <c r="E9" s="3">
        <v>22</v>
      </c>
      <c r="F9" s="5">
        <v>30</v>
      </c>
      <c r="G9" s="5">
        <f>Table1[[#This Row],[Total Sales]]*0.3</f>
        <v>198</v>
      </c>
      <c r="H9" s="5">
        <f t="shared" si="1"/>
        <v>660</v>
      </c>
    </row>
    <row r="10" spans="1:8" x14ac:dyDescent="0.3">
      <c r="A10" s="2">
        <v>45682</v>
      </c>
      <c r="B10" s="2" t="str">
        <f t="shared" si="0"/>
        <v>Jan 2025</v>
      </c>
      <c r="C10" s="3" t="s">
        <v>6</v>
      </c>
      <c r="D10" s="3" t="s">
        <v>18</v>
      </c>
      <c r="E10" s="3">
        <v>14</v>
      </c>
      <c r="F10" s="5">
        <v>150</v>
      </c>
      <c r="G10" s="5">
        <f>Table1[[#This Row],[Total Sales]]*0.3</f>
        <v>630</v>
      </c>
      <c r="H10" s="5">
        <f t="shared" si="1"/>
        <v>2100</v>
      </c>
    </row>
    <row r="11" spans="1:8" x14ac:dyDescent="0.3">
      <c r="A11" s="2">
        <v>45685</v>
      </c>
      <c r="B11" s="2" t="str">
        <f t="shared" si="0"/>
        <v>Jan 2025</v>
      </c>
      <c r="C11" s="3" t="s">
        <v>10</v>
      </c>
      <c r="D11" s="3" t="s">
        <v>19</v>
      </c>
      <c r="E11" s="3">
        <v>6</v>
      </c>
      <c r="F11" s="5">
        <v>180</v>
      </c>
      <c r="G11" s="5">
        <f>Table1[[#This Row],[Total Sales]]*0.3</f>
        <v>324</v>
      </c>
      <c r="H11" s="5">
        <f t="shared" si="1"/>
        <v>1080</v>
      </c>
    </row>
    <row r="12" spans="1:8" x14ac:dyDescent="0.3">
      <c r="A12" s="2">
        <v>45689</v>
      </c>
      <c r="B12" s="2" t="str">
        <f t="shared" si="0"/>
        <v>Feb 2025</v>
      </c>
      <c r="C12" s="3" t="s">
        <v>12</v>
      </c>
      <c r="D12" s="3" t="s">
        <v>20</v>
      </c>
      <c r="E12" s="3">
        <v>18</v>
      </c>
      <c r="F12" s="5">
        <v>40</v>
      </c>
      <c r="G12" s="5">
        <f>Table1[[#This Row],[Total Sales]]*0.3</f>
        <v>216</v>
      </c>
      <c r="H12" s="5">
        <f t="shared" si="1"/>
        <v>720</v>
      </c>
    </row>
    <row r="13" spans="1:8" x14ac:dyDescent="0.3">
      <c r="A13" s="2">
        <v>45691</v>
      </c>
      <c r="B13" s="2" t="str">
        <f t="shared" si="0"/>
        <v>Feb 2025</v>
      </c>
      <c r="C13" s="3" t="s">
        <v>8</v>
      </c>
      <c r="D13" s="3" t="s">
        <v>21</v>
      </c>
      <c r="E13" s="3">
        <v>35</v>
      </c>
      <c r="F13" s="5">
        <v>25</v>
      </c>
      <c r="G13" s="5">
        <f>Table1[[#This Row],[Total Sales]]*0.3</f>
        <v>262.5</v>
      </c>
      <c r="H13" s="5">
        <f t="shared" si="1"/>
        <v>875</v>
      </c>
    </row>
    <row r="14" spans="1:8" x14ac:dyDescent="0.3">
      <c r="A14" s="2">
        <v>45694</v>
      </c>
      <c r="B14" s="2" t="str">
        <f t="shared" si="0"/>
        <v>Feb 2025</v>
      </c>
      <c r="C14" s="3" t="s">
        <v>6</v>
      </c>
      <c r="D14" s="3" t="s">
        <v>22</v>
      </c>
      <c r="E14" s="3">
        <v>11</v>
      </c>
      <c r="F14" s="5">
        <v>320</v>
      </c>
      <c r="G14" s="5">
        <f>Table1[[#This Row],[Total Sales]]*0.3</f>
        <v>1056</v>
      </c>
      <c r="H14" s="5">
        <f t="shared" si="1"/>
        <v>3520</v>
      </c>
    </row>
    <row r="15" spans="1:8" x14ac:dyDescent="0.3">
      <c r="A15" s="2">
        <v>45696</v>
      </c>
      <c r="B15" s="2" t="str">
        <f t="shared" si="0"/>
        <v>Feb 2025</v>
      </c>
      <c r="C15" s="3" t="s">
        <v>10</v>
      </c>
      <c r="D15" s="3" t="s">
        <v>23</v>
      </c>
      <c r="E15" s="3">
        <v>16</v>
      </c>
      <c r="F15" s="5">
        <v>75</v>
      </c>
      <c r="G15" s="5">
        <f>Table1[[#This Row],[Total Sales]]*0.3</f>
        <v>360</v>
      </c>
      <c r="H15" s="5">
        <f t="shared" si="1"/>
        <v>1200</v>
      </c>
    </row>
    <row r="16" spans="1:8" x14ac:dyDescent="0.3">
      <c r="A16" s="2">
        <v>45698</v>
      </c>
      <c r="B16" s="2" t="str">
        <f t="shared" si="0"/>
        <v>Feb 2025</v>
      </c>
      <c r="C16" s="3" t="s">
        <v>12</v>
      </c>
      <c r="D16" s="3" t="s">
        <v>24</v>
      </c>
      <c r="E16" s="3">
        <v>27</v>
      </c>
      <c r="F16" s="5">
        <v>35</v>
      </c>
      <c r="G16" s="5">
        <f>Table1[[#This Row],[Total Sales]]*0.3</f>
        <v>283.5</v>
      </c>
      <c r="H16" s="5">
        <f t="shared" si="1"/>
        <v>945</v>
      </c>
    </row>
    <row r="17" spans="1:8" x14ac:dyDescent="0.3">
      <c r="A17" s="2">
        <v>45701</v>
      </c>
      <c r="B17" s="2" t="str">
        <f t="shared" si="0"/>
        <v>Feb 2025</v>
      </c>
      <c r="C17" s="3" t="s">
        <v>6</v>
      </c>
      <c r="D17" s="3" t="s">
        <v>25</v>
      </c>
      <c r="E17" s="3">
        <v>9</v>
      </c>
      <c r="F17" s="5">
        <v>500</v>
      </c>
      <c r="G17" s="5">
        <f>Table1[[#This Row],[Total Sales]]*0.3</f>
        <v>1350</v>
      </c>
      <c r="H17" s="5">
        <f t="shared" si="1"/>
        <v>4500</v>
      </c>
    </row>
    <row r="18" spans="1:8" x14ac:dyDescent="0.3">
      <c r="A18" s="2">
        <v>45703</v>
      </c>
      <c r="B18" s="2" t="str">
        <f t="shared" si="0"/>
        <v>Feb 2025</v>
      </c>
      <c r="C18" s="3" t="s">
        <v>8</v>
      </c>
      <c r="D18" s="3" t="s">
        <v>26</v>
      </c>
      <c r="E18" s="3">
        <v>45</v>
      </c>
      <c r="F18" s="5">
        <v>50</v>
      </c>
      <c r="G18" s="5">
        <f>Table1[[#This Row],[Total Sales]]*0.3</f>
        <v>675</v>
      </c>
      <c r="H18" s="5">
        <f>E18*F18</f>
        <v>2250</v>
      </c>
    </row>
    <row r="19" spans="1:8" x14ac:dyDescent="0.3">
      <c r="A19" s="2">
        <v>45705</v>
      </c>
      <c r="B19" s="2" t="str">
        <f t="shared" si="0"/>
        <v>Feb 2025</v>
      </c>
      <c r="C19" s="3" t="s">
        <v>10</v>
      </c>
      <c r="D19" s="3" t="s">
        <v>27</v>
      </c>
      <c r="E19" s="3">
        <v>7</v>
      </c>
      <c r="F19" s="5">
        <v>230</v>
      </c>
      <c r="G19" s="5">
        <f>Table1[[#This Row],[Total Sales]]*0.3</f>
        <v>483</v>
      </c>
      <c r="H19" s="5">
        <f t="shared" si="1"/>
        <v>1610</v>
      </c>
    </row>
    <row r="20" spans="1:8" x14ac:dyDescent="0.3">
      <c r="A20" s="2">
        <v>45708</v>
      </c>
      <c r="B20" s="2" t="str">
        <f t="shared" si="0"/>
        <v>Feb 2025</v>
      </c>
      <c r="C20" s="3" t="s">
        <v>12</v>
      </c>
      <c r="D20" s="3" t="s">
        <v>28</v>
      </c>
      <c r="E20" s="3">
        <v>20</v>
      </c>
      <c r="F20" s="5">
        <v>10</v>
      </c>
      <c r="G20" s="5">
        <f>Table1[[#This Row],[Total Sales]]*0.3</f>
        <v>60</v>
      </c>
      <c r="H20" s="5">
        <f t="shared" si="1"/>
        <v>200</v>
      </c>
    </row>
    <row r="21" spans="1:8" x14ac:dyDescent="0.3">
      <c r="A21" s="2">
        <v>45710</v>
      </c>
      <c r="B21" s="2" t="str">
        <f t="shared" si="0"/>
        <v>Feb 2025</v>
      </c>
      <c r="C21" s="3" t="s">
        <v>6</v>
      </c>
      <c r="D21" s="3" t="s">
        <v>29</v>
      </c>
      <c r="E21" s="3">
        <v>13</v>
      </c>
      <c r="F21" s="5">
        <v>400</v>
      </c>
      <c r="G21" s="5">
        <f>Table1[[#This Row],[Total Sales]]*0.3</f>
        <v>1560</v>
      </c>
      <c r="H21" s="5">
        <f t="shared" si="1"/>
        <v>5200</v>
      </c>
    </row>
    <row r="22" spans="1:8" x14ac:dyDescent="0.3">
      <c r="A22" s="2">
        <v>45713</v>
      </c>
      <c r="B22" s="2" t="str">
        <f t="shared" si="0"/>
        <v>Feb 2025</v>
      </c>
      <c r="C22" s="3" t="s">
        <v>10</v>
      </c>
      <c r="D22" s="3" t="s">
        <v>30</v>
      </c>
      <c r="E22" s="3">
        <v>10</v>
      </c>
      <c r="F22" s="5">
        <v>150</v>
      </c>
      <c r="G22" s="5">
        <f>Table1[[#This Row],[Total Sales]]*0.3</f>
        <v>450</v>
      </c>
      <c r="H22" s="5">
        <f t="shared" si="1"/>
        <v>1500</v>
      </c>
    </row>
    <row r="23" spans="1:8" x14ac:dyDescent="0.3">
      <c r="A23" s="2">
        <v>45715</v>
      </c>
      <c r="B23" s="2" t="str">
        <f t="shared" si="0"/>
        <v>Feb 2025</v>
      </c>
      <c r="C23" s="3" t="s">
        <v>8</v>
      </c>
      <c r="D23" s="3" t="s">
        <v>31</v>
      </c>
      <c r="E23" s="3">
        <v>32</v>
      </c>
      <c r="F23" s="5">
        <v>45</v>
      </c>
      <c r="G23" s="5">
        <f>Table1[[#This Row],[Total Sales]]*0.3</f>
        <v>432</v>
      </c>
      <c r="H23" s="5">
        <f t="shared" si="1"/>
        <v>1440</v>
      </c>
    </row>
    <row r="24" spans="1:8" x14ac:dyDescent="0.3">
      <c r="A24" s="2">
        <v>45717</v>
      </c>
      <c r="B24" s="2" t="str">
        <f t="shared" si="0"/>
        <v>Mar 2025</v>
      </c>
      <c r="C24" s="3" t="s">
        <v>12</v>
      </c>
      <c r="D24" s="3" t="s">
        <v>32</v>
      </c>
      <c r="E24" s="3">
        <v>25</v>
      </c>
      <c r="F24" s="5">
        <v>40</v>
      </c>
      <c r="G24" s="5">
        <f>Table1[[#This Row],[Total Sales]]*0.3</f>
        <v>300</v>
      </c>
      <c r="H24" s="5">
        <f t="shared" si="1"/>
        <v>1000</v>
      </c>
    </row>
    <row r="25" spans="1:8" x14ac:dyDescent="0.3">
      <c r="A25" s="2">
        <v>45719</v>
      </c>
      <c r="B25" s="2" t="str">
        <f t="shared" si="0"/>
        <v>Mar 2025</v>
      </c>
      <c r="C25" s="3" t="s">
        <v>6</v>
      </c>
      <c r="D25" s="3" t="s">
        <v>33</v>
      </c>
      <c r="E25" s="3">
        <v>20</v>
      </c>
      <c r="F25" s="5">
        <v>250</v>
      </c>
      <c r="G25" s="5">
        <f>Table1[[#This Row],[Total Sales]]*0.3</f>
        <v>1500</v>
      </c>
      <c r="H25" s="5">
        <f t="shared" si="1"/>
        <v>5000</v>
      </c>
    </row>
    <row r="26" spans="1:8" x14ac:dyDescent="0.3">
      <c r="A26" s="2">
        <v>45722</v>
      </c>
      <c r="B26" s="2" t="str">
        <f t="shared" si="0"/>
        <v>Mar 2025</v>
      </c>
      <c r="C26" s="3" t="s">
        <v>10</v>
      </c>
      <c r="D26" s="3" t="s">
        <v>34</v>
      </c>
      <c r="E26" s="3">
        <v>12</v>
      </c>
      <c r="F26" s="5">
        <v>180</v>
      </c>
      <c r="G26" s="5">
        <f>Table1[[#This Row],[Total Sales]]*0.3</f>
        <v>648</v>
      </c>
      <c r="H26" s="5">
        <f t="shared" si="1"/>
        <v>2160</v>
      </c>
    </row>
    <row r="27" spans="1:8" x14ac:dyDescent="0.3">
      <c r="A27" s="2">
        <v>45725</v>
      </c>
      <c r="B27" s="2" t="str">
        <f t="shared" si="0"/>
        <v>Mar 2025</v>
      </c>
      <c r="C27" s="3" t="s">
        <v>8</v>
      </c>
      <c r="D27" s="3" t="s">
        <v>35</v>
      </c>
      <c r="E27" s="3">
        <v>30</v>
      </c>
      <c r="F27" s="5">
        <v>35</v>
      </c>
      <c r="G27" s="5">
        <f>Table1[[#This Row],[Total Sales]]*0.3</f>
        <v>315</v>
      </c>
      <c r="H27" s="5">
        <f t="shared" si="1"/>
        <v>1050</v>
      </c>
    </row>
    <row r="28" spans="1:8" x14ac:dyDescent="0.3">
      <c r="A28" s="2">
        <v>45728</v>
      </c>
      <c r="B28" s="2" t="str">
        <f t="shared" si="0"/>
        <v>Mar 2025</v>
      </c>
      <c r="C28" s="3" t="s">
        <v>12</v>
      </c>
      <c r="D28" s="3" t="s">
        <v>36</v>
      </c>
      <c r="E28" s="3">
        <v>28</v>
      </c>
      <c r="F28" s="5">
        <v>20</v>
      </c>
      <c r="G28" s="5">
        <f>Table1[[#This Row],[Total Sales]]*0.3</f>
        <v>168</v>
      </c>
      <c r="H28" s="5">
        <f t="shared" si="1"/>
        <v>560</v>
      </c>
    </row>
    <row r="29" spans="1:8" x14ac:dyDescent="0.3">
      <c r="A29" s="2">
        <v>45731</v>
      </c>
      <c r="B29" s="2" t="str">
        <f t="shared" si="0"/>
        <v>Mar 2025</v>
      </c>
      <c r="C29" s="3" t="s">
        <v>6</v>
      </c>
      <c r="D29" s="3" t="s">
        <v>37</v>
      </c>
      <c r="E29" s="3">
        <v>17</v>
      </c>
      <c r="F29" s="5">
        <v>300</v>
      </c>
      <c r="G29" s="5">
        <f>Table1[[#This Row],[Total Sales]]*0.3</f>
        <v>1530</v>
      </c>
      <c r="H29" s="5">
        <f t="shared" si="1"/>
        <v>5100</v>
      </c>
    </row>
    <row r="30" spans="1:8" x14ac:dyDescent="0.3">
      <c r="A30" s="2">
        <v>45734</v>
      </c>
      <c r="B30" s="2" t="str">
        <f t="shared" si="0"/>
        <v>Mar 2025</v>
      </c>
      <c r="C30" s="3" t="s">
        <v>10</v>
      </c>
      <c r="D30" s="3" t="s">
        <v>38</v>
      </c>
      <c r="E30" s="3">
        <v>9</v>
      </c>
      <c r="F30" s="5">
        <v>210</v>
      </c>
      <c r="G30" s="5">
        <f>Table1[[#This Row],[Total Sales]]*0.3</f>
        <v>567</v>
      </c>
      <c r="H30" s="5">
        <f t="shared" si="1"/>
        <v>1890</v>
      </c>
    </row>
    <row r="31" spans="1:8" x14ac:dyDescent="0.3">
      <c r="A31" s="2">
        <v>45736</v>
      </c>
      <c r="B31" s="2" t="str">
        <f t="shared" si="0"/>
        <v>Mar 2025</v>
      </c>
      <c r="C31" s="3" t="s">
        <v>8</v>
      </c>
      <c r="D31" s="3" t="s">
        <v>39</v>
      </c>
      <c r="E31" s="3">
        <v>38</v>
      </c>
      <c r="F31" s="5">
        <v>70</v>
      </c>
      <c r="G31" s="5">
        <f>Table1[[#This Row],[Total Sales]]*0.3</f>
        <v>798</v>
      </c>
      <c r="H31" s="5">
        <f t="shared" si="1"/>
        <v>2660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32BFD-3400-4706-B541-4B7B8AF5116D}">
  <sheetPr codeName="Sheet2"/>
  <dimension ref="A1:E183"/>
  <sheetViews>
    <sheetView topLeftCell="A163" workbookViewId="0">
      <selection activeCell="X17" sqref="X17"/>
    </sheetView>
  </sheetViews>
  <sheetFormatPr defaultRowHeight="14.4" x14ac:dyDescent="0.3"/>
  <cols>
    <col min="1" max="1" width="18" bestFit="1" customWidth="1"/>
    <col min="2" max="2" width="12.109375" bestFit="1" customWidth="1"/>
    <col min="3" max="3" width="10.44140625" bestFit="1" customWidth="1"/>
    <col min="4" max="5" width="9.44140625" bestFit="1" customWidth="1"/>
    <col min="6" max="9" width="8" bestFit="1" customWidth="1"/>
    <col min="10" max="30" width="9.5546875" bestFit="1" customWidth="1"/>
    <col min="31" max="31" width="10.5546875" bestFit="1" customWidth="1"/>
  </cols>
  <sheetData>
    <row r="1" spans="1:3" x14ac:dyDescent="0.3">
      <c r="A1" s="7" t="s">
        <v>1</v>
      </c>
      <c r="B1" t="s">
        <v>40</v>
      </c>
    </row>
    <row r="2" spans="1:3" x14ac:dyDescent="0.3">
      <c r="A2" t="s">
        <v>12</v>
      </c>
      <c r="B2" s="6">
        <v>4535</v>
      </c>
    </row>
    <row r="3" spans="1:3" x14ac:dyDescent="0.3">
      <c r="A3" t="s">
        <v>8</v>
      </c>
      <c r="B3" s="6">
        <v>12875</v>
      </c>
    </row>
    <row r="4" spans="1:3" x14ac:dyDescent="0.3">
      <c r="A4" t="s">
        <v>6</v>
      </c>
      <c r="B4" s="6">
        <v>42520</v>
      </c>
    </row>
    <row r="5" spans="1:3" x14ac:dyDescent="0.3">
      <c r="A5" t="s">
        <v>10</v>
      </c>
      <c r="B5" s="6">
        <v>11650</v>
      </c>
    </row>
    <row r="6" spans="1:3" x14ac:dyDescent="0.3">
      <c r="A6" t="s">
        <v>41</v>
      </c>
      <c r="B6" s="6">
        <v>71580</v>
      </c>
    </row>
    <row r="9" spans="1:3" ht="15.6" x14ac:dyDescent="0.3">
      <c r="A9" s="11" t="s">
        <v>43</v>
      </c>
      <c r="B9" s="13">
        <f>GETPIVOTDATA("Total Sales",$A$1)</f>
        <v>71580</v>
      </c>
    </row>
    <row r="15" spans="1:3" ht="15.6" x14ac:dyDescent="0.3">
      <c r="A15" s="16" t="s">
        <v>48</v>
      </c>
      <c r="B15" s="16"/>
      <c r="C15" s="16"/>
    </row>
    <row r="16" spans="1:3" x14ac:dyDescent="0.3">
      <c r="A16" s="7" t="s">
        <v>1</v>
      </c>
      <c r="B16" t="s">
        <v>42</v>
      </c>
    </row>
    <row r="17" spans="1:2" x14ac:dyDescent="0.3">
      <c r="A17" t="s">
        <v>12</v>
      </c>
      <c r="B17" s="6">
        <v>27.142857142857142</v>
      </c>
    </row>
    <row r="18" spans="1:2" x14ac:dyDescent="0.3">
      <c r="A18" t="s">
        <v>8</v>
      </c>
      <c r="B18" s="6">
        <v>52.857142857142854</v>
      </c>
    </row>
    <row r="19" spans="1:2" x14ac:dyDescent="0.3">
      <c r="A19" t="s">
        <v>6</v>
      </c>
      <c r="B19" s="6">
        <v>377.5</v>
      </c>
    </row>
    <row r="20" spans="1:2" x14ac:dyDescent="0.3">
      <c r="A20" t="s">
        <v>10</v>
      </c>
      <c r="B20" s="6">
        <v>174.375</v>
      </c>
    </row>
    <row r="34" spans="1:2" ht="15.6" x14ac:dyDescent="0.3">
      <c r="A34" s="17" t="s">
        <v>49</v>
      </c>
      <c r="B34" s="17"/>
    </row>
    <row r="36" spans="1:2" x14ac:dyDescent="0.3">
      <c r="A36" s="7" t="s">
        <v>2</v>
      </c>
      <c r="B36" t="s">
        <v>40</v>
      </c>
    </row>
    <row r="37" spans="1:2" x14ac:dyDescent="0.3">
      <c r="A37" t="s">
        <v>29</v>
      </c>
      <c r="B37" s="6">
        <v>5200</v>
      </c>
    </row>
    <row r="38" spans="1:2" x14ac:dyDescent="0.3">
      <c r="A38" t="s">
        <v>7</v>
      </c>
      <c r="B38" s="6">
        <v>5400</v>
      </c>
    </row>
    <row r="39" spans="1:2" x14ac:dyDescent="0.3">
      <c r="A39" t="s">
        <v>14</v>
      </c>
      <c r="B39" s="6">
        <v>11700</v>
      </c>
    </row>
    <row r="68" spans="1:5" x14ac:dyDescent="0.3">
      <c r="B68" s="6"/>
      <c r="C68" s="6"/>
      <c r="D68" s="6"/>
      <c r="E68" s="6"/>
    </row>
    <row r="69" spans="1:5" x14ac:dyDescent="0.3">
      <c r="B69" s="6"/>
      <c r="C69" s="6"/>
      <c r="D69" s="6"/>
      <c r="E69" s="6"/>
    </row>
    <row r="70" spans="1:5" x14ac:dyDescent="0.3">
      <c r="B70" s="6"/>
      <c r="C70" s="6"/>
      <c r="D70" s="6"/>
      <c r="E70" s="6"/>
    </row>
    <row r="71" spans="1:5" x14ac:dyDescent="0.3">
      <c r="B71" s="6"/>
      <c r="C71" s="6"/>
      <c r="D71" s="6"/>
      <c r="E71" s="6"/>
    </row>
    <row r="73" spans="1:5" ht="15.6" x14ac:dyDescent="0.3">
      <c r="A73" s="17" t="s">
        <v>50</v>
      </c>
      <c r="B73" s="17"/>
      <c r="C73" s="17"/>
      <c r="D73" s="17"/>
    </row>
    <row r="75" spans="1:5" x14ac:dyDescent="0.3">
      <c r="A75" s="7" t="s">
        <v>2</v>
      </c>
      <c r="B75" t="s">
        <v>40</v>
      </c>
    </row>
    <row r="76" spans="1:5" x14ac:dyDescent="0.3">
      <c r="A76" t="s">
        <v>38</v>
      </c>
      <c r="B76" s="6">
        <v>1890</v>
      </c>
    </row>
    <row r="77" spans="1:5" x14ac:dyDescent="0.3">
      <c r="A77" t="s">
        <v>32</v>
      </c>
      <c r="B77" s="6">
        <v>1000</v>
      </c>
    </row>
    <row r="78" spans="1:5" x14ac:dyDescent="0.3">
      <c r="A78" t="s">
        <v>11</v>
      </c>
      <c r="B78" s="6">
        <v>960</v>
      </c>
    </row>
    <row r="79" spans="1:5" x14ac:dyDescent="0.3">
      <c r="A79" t="s">
        <v>29</v>
      </c>
      <c r="B79" s="6">
        <v>5200</v>
      </c>
    </row>
    <row r="80" spans="1:5" x14ac:dyDescent="0.3">
      <c r="A80" t="s">
        <v>19</v>
      </c>
      <c r="B80" s="6">
        <v>1080</v>
      </c>
    </row>
    <row r="81" spans="1:2" x14ac:dyDescent="0.3">
      <c r="A81" t="s">
        <v>24</v>
      </c>
      <c r="B81" s="6">
        <v>945</v>
      </c>
    </row>
    <row r="82" spans="1:2" x14ac:dyDescent="0.3">
      <c r="A82" t="s">
        <v>17</v>
      </c>
      <c r="B82" s="6">
        <v>660</v>
      </c>
    </row>
    <row r="83" spans="1:2" x14ac:dyDescent="0.3">
      <c r="A83" t="s">
        <v>25</v>
      </c>
      <c r="B83" s="6">
        <v>4500</v>
      </c>
    </row>
    <row r="84" spans="1:2" x14ac:dyDescent="0.3">
      <c r="A84" t="s">
        <v>18</v>
      </c>
      <c r="B84" s="6">
        <v>2100</v>
      </c>
    </row>
    <row r="85" spans="1:2" x14ac:dyDescent="0.3">
      <c r="A85" t="s">
        <v>26</v>
      </c>
      <c r="B85" s="6">
        <v>2250</v>
      </c>
    </row>
    <row r="86" spans="1:2" x14ac:dyDescent="0.3">
      <c r="A86" t="s">
        <v>9</v>
      </c>
      <c r="B86" s="6">
        <v>2000</v>
      </c>
    </row>
    <row r="87" spans="1:2" x14ac:dyDescent="0.3">
      <c r="A87" t="s">
        <v>31</v>
      </c>
      <c r="B87" s="6">
        <v>1440</v>
      </c>
    </row>
    <row r="88" spans="1:2" x14ac:dyDescent="0.3">
      <c r="A88" t="s">
        <v>23</v>
      </c>
      <c r="B88" s="6">
        <v>1200</v>
      </c>
    </row>
    <row r="89" spans="1:2" x14ac:dyDescent="0.3">
      <c r="A89" t="s">
        <v>7</v>
      </c>
      <c r="B89" s="6">
        <v>5400</v>
      </c>
    </row>
    <row r="90" spans="1:2" x14ac:dyDescent="0.3">
      <c r="A90" t="s">
        <v>28</v>
      </c>
      <c r="B90" s="6">
        <v>200</v>
      </c>
    </row>
    <row r="91" spans="1:2" x14ac:dyDescent="0.3">
      <c r="A91" t="s">
        <v>15</v>
      </c>
      <c r="B91" s="6">
        <v>1250</v>
      </c>
    </row>
    <row r="92" spans="1:2" x14ac:dyDescent="0.3">
      <c r="A92" t="s">
        <v>36</v>
      </c>
      <c r="B92" s="6">
        <v>560</v>
      </c>
    </row>
    <row r="93" spans="1:2" x14ac:dyDescent="0.3">
      <c r="A93" t="s">
        <v>13</v>
      </c>
      <c r="B93" s="6">
        <v>450</v>
      </c>
    </row>
    <row r="94" spans="1:2" x14ac:dyDescent="0.3">
      <c r="A94" t="s">
        <v>27</v>
      </c>
      <c r="B94" s="6">
        <v>1610</v>
      </c>
    </row>
    <row r="95" spans="1:2" x14ac:dyDescent="0.3">
      <c r="A95" t="s">
        <v>35</v>
      </c>
      <c r="B95" s="6">
        <v>1050</v>
      </c>
    </row>
    <row r="96" spans="1:2" x14ac:dyDescent="0.3">
      <c r="A96" t="s">
        <v>16</v>
      </c>
      <c r="B96" s="6">
        <v>2600</v>
      </c>
    </row>
    <row r="97" spans="1:2" x14ac:dyDescent="0.3">
      <c r="A97" t="s">
        <v>34</v>
      </c>
      <c r="B97" s="6">
        <v>2160</v>
      </c>
    </row>
    <row r="98" spans="1:2" x14ac:dyDescent="0.3">
      <c r="A98" t="s">
        <v>14</v>
      </c>
      <c r="B98" s="6">
        <v>11700</v>
      </c>
    </row>
    <row r="99" spans="1:2" x14ac:dyDescent="0.3">
      <c r="A99" t="s">
        <v>33</v>
      </c>
      <c r="B99" s="6">
        <v>5000</v>
      </c>
    </row>
    <row r="100" spans="1:2" x14ac:dyDescent="0.3">
      <c r="A100" t="s">
        <v>39</v>
      </c>
      <c r="B100" s="6">
        <v>2660</v>
      </c>
    </row>
    <row r="101" spans="1:2" x14ac:dyDescent="0.3">
      <c r="A101" t="s">
        <v>37</v>
      </c>
      <c r="B101" s="6">
        <v>5100</v>
      </c>
    </row>
    <row r="102" spans="1:2" x14ac:dyDescent="0.3">
      <c r="A102" t="s">
        <v>22</v>
      </c>
      <c r="B102" s="6">
        <v>3520</v>
      </c>
    </row>
    <row r="103" spans="1:2" x14ac:dyDescent="0.3">
      <c r="A103" t="s">
        <v>20</v>
      </c>
      <c r="B103" s="6">
        <v>720</v>
      </c>
    </row>
    <row r="104" spans="1:2" x14ac:dyDescent="0.3">
      <c r="A104" t="s">
        <v>30</v>
      </c>
      <c r="B104" s="6">
        <v>1500</v>
      </c>
    </row>
    <row r="105" spans="1:2" x14ac:dyDescent="0.3">
      <c r="A105" t="s">
        <v>21</v>
      </c>
      <c r="B105" s="6">
        <v>875</v>
      </c>
    </row>
    <row r="133" spans="1:2" ht="15.6" x14ac:dyDescent="0.3">
      <c r="A133" s="18" t="s">
        <v>51</v>
      </c>
      <c r="B133" s="18"/>
    </row>
    <row r="134" spans="1:2" x14ac:dyDescent="0.3">
      <c r="A134" s="7" t="s">
        <v>44</v>
      </c>
      <c r="B134" t="s">
        <v>40</v>
      </c>
    </row>
    <row r="135" spans="1:2" x14ac:dyDescent="0.3">
      <c r="A135" t="s">
        <v>45</v>
      </c>
      <c r="B135" s="6">
        <v>23960</v>
      </c>
    </row>
    <row r="136" spans="1:2" x14ac:dyDescent="0.3">
      <c r="A136" t="s">
        <v>46</v>
      </c>
      <c r="B136" s="6">
        <v>28200</v>
      </c>
    </row>
    <row r="137" spans="1:2" x14ac:dyDescent="0.3">
      <c r="A137" t="s">
        <v>47</v>
      </c>
      <c r="B137" s="6">
        <v>19420</v>
      </c>
    </row>
    <row r="141" spans="1:2" ht="15.6" x14ac:dyDescent="0.3">
      <c r="A141" s="9" t="s">
        <v>56</v>
      </c>
      <c r="B141" s="14" t="str">
        <f>INDEX(A135:A137, MATCH(MAX(B135:B137), B135:B137, 0))</f>
        <v>Jan 2025</v>
      </c>
    </row>
    <row r="153" spans="1:2" x14ac:dyDescent="0.3">
      <c r="A153" s="19" t="s">
        <v>52</v>
      </c>
      <c r="B153" s="19"/>
    </row>
    <row r="154" spans="1:2" x14ac:dyDescent="0.3">
      <c r="A154" s="7" t="s">
        <v>1</v>
      </c>
      <c r="B154" t="s">
        <v>40</v>
      </c>
    </row>
    <row r="155" spans="1:2" x14ac:dyDescent="0.3">
      <c r="A155" t="s">
        <v>6</v>
      </c>
      <c r="B155" s="6">
        <v>42520</v>
      </c>
    </row>
    <row r="156" spans="1:2" x14ac:dyDescent="0.3">
      <c r="A156" t="s">
        <v>8</v>
      </c>
      <c r="B156" s="6">
        <v>12875</v>
      </c>
    </row>
    <row r="157" spans="1:2" x14ac:dyDescent="0.3">
      <c r="A157" t="s">
        <v>10</v>
      </c>
      <c r="B157" s="6">
        <v>11650</v>
      </c>
    </row>
    <row r="158" spans="1:2" x14ac:dyDescent="0.3">
      <c r="A158" t="s">
        <v>12</v>
      </c>
      <c r="B158" s="6">
        <v>4535</v>
      </c>
    </row>
    <row r="162" spans="1:4" ht="15.6" x14ac:dyDescent="0.3">
      <c r="A162" s="15" t="s">
        <v>52</v>
      </c>
      <c r="B162" s="15"/>
      <c r="C162" s="13" t="str">
        <f>A155</f>
        <v>Electronics</v>
      </c>
      <c r="D162" s="13">
        <f>GETPIVOTDATA("Total Sales",$A$154,"Product Category","Electronics")</f>
        <v>42520</v>
      </c>
    </row>
    <row r="173" spans="1:4" ht="15.6" x14ac:dyDescent="0.3">
      <c r="A173" s="10" t="s">
        <v>55</v>
      </c>
      <c r="B173" s="10"/>
    </row>
    <row r="175" spans="1:4" x14ac:dyDescent="0.3">
      <c r="A175" s="7" t="s">
        <v>1</v>
      </c>
      <c r="B175" t="s">
        <v>54</v>
      </c>
    </row>
    <row r="176" spans="1:4" x14ac:dyDescent="0.3">
      <c r="A176" t="s">
        <v>6</v>
      </c>
      <c r="B176" s="6">
        <v>12756</v>
      </c>
    </row>
    <row r="177" spans="1:2" x14ac:dyDescent="0.3">
      <c r="A177" t="s">
        <v>8</v>
      </c>
      <c r="B177" s="6">
        <v>3862.5</v>
      </c>
    </row>
    <row r="178" spans="1:2" x14ac:dyDescent="0.3">
      <c r="A178" t="s">
        <v>10</v>
      </c>
      <c r="B178" s="6">
        <v>3495</v>
      </c>
    </row>
    <row r="179" spans="1:2" x14ac:dyDescent="0.3">
      <c r="A179" t="s">
        <v>12</v>
      </c>
      <c r="B179" s="6">
        <v>1360.5</v>
      </c>
    </row>
    <row r="180" spans="1:2" x14ac:dyDescent="0.3">
      <c r="A180" t="s">
        <v>41</v>
      </c>
      <c r="B180" s="6">
        <v>21474</v>
      </c>
    </row>
    <row r="183" spans="1:2" ht="15.6" x14ac:dyDescent="0.3">
      <c r="A183" s="8" t="s">
        <v>57</v>
      </c>
      <c r="B183" s="8">
        <f>GETPIVOTDATA("Profit",$A$175,"Product Category","Electronics")</f>
        <v>12756</v>
      </c>
    </row>
  </sheetData>
  <mergeCells count="6">
    <mergeCell ref="A162:B162"/>
    <mergeCell ref="A15:C15"/>
    <mergeCell ref="A34:B34"/>
    <mergeCell ref="A133:B133"/>
    <mergeCell ref="A153:B153"/>
    <mergeCell ref="A73:D73"/>
  </mergeCells>
  <conditionalFormatting sqref="A75:B75 A76:A105">
    <cfRule type="cellIs" dxfId="0" priority="1" operator="greaterThan">
      <formula>1000</formula>
    </cfRule>
  </conditionalFormatting>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BD1FA-3185-4FFE-BDF1-4C3AB894A5AF}">
  <sheetPr codeName="Sheet3">
    <pageSetUpPr fitToPage="1"/>
  </sheetPr>
  <dimension ref="A4"/>
  <sheetViews>
    <sheetView showGridLines="0" tabSelected="1" workbookViewId="0">
      <selection activeCell="X17" sqref="X17"/>
    </sheetView>
  </sheetViews>
  <sheetFormatPr defaultRowHeight="14.4" x14ac:dyDescent="0.3"/>
  <sheetData>
    <row r="4" spans="1:1" x14ac:dyDescent="0.3">
      <c r="A4"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Malini Roychoudhury</dc:creator>
  <cp:lastModifiedBy>Malini Roychoudhury</cp:lastModifiedBy>
  <dcterms:created xsi:type="dcterms:W3CDTF">2025-05-04T15:40:49Z</dcterms:created>
  <dcterms:modified xsi:type="dcterms:W3CDTF">2025-05-05T12:35:44Z</dcterms:modified>
</cp:coreProperties>
</file>