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F28" i="1" l="1"/>
  <c r="G28" i="1" s="1"/>
  <c r="F29" i="1"/>
  <c r="G29" i="1" s="1"/>
  <c r="F27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E14" i="1"/>
  <c r="F14" i="1" s="1"/>
  <c r="H29" i="1" l="1"/>
  <c r="I29" i="1" s="1"/>
  <c r="H28" i="1"/>
  <c r="I28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G27" i="1"/>
  <c r="H27" i="1"/>
  <c r="E15" i="1"/>
  <c r="F15" i="1" s="1"/>
  <c r="H15" i="1" s="1"/>
  <c r="G14" i="1"/>
  <c r="E16" i="1"/>
  <c r="H14" i="1"/>
  <c r="I14" i="1" s="1"/>
  <c r="F13" i="1"/>
  <c r="H13" i="1" s="1"/>
  <c r="G15" i="1" l="1"/>
  <c r="I27" i="1"/>
  <c r="E17" i="1"/>
  <c r="F16" i="1"/>
  <c r="I15" i="1"/>
  <c r="G13" i="1"/>
  <c r="I13" i="1" s="1"/>
  <c r="H16" i="1" l="1"/>
  <c r="G16" i="1"/>
  <c r="F17" i="1"/>
  <c r="E18" i="1"/>
  <c r="I16" i="1" l="1"/>
  <c r="F18" i="1"/>
  <c r="E19" i="1"/>
  <c r="G17" i="1"/>
  <c r="H17" i="1"/>
  <c r="I17" i="1" l="1"/>
  <c r="F19" i="1"/>
  <c r="E20" i="1"/>
  <c r="G18" i="1"/>
  <c r="H18" i="1"/>
  <c r="E21" i="1" l="1"/>
  <c r="F20" i="1"/>
  <c r="I18" i="1"/>
  <c r="G19" i="1"/>
  <c r="H19" i="1"/>
  <c r="I19" i="1" l="1"/>
  <c r="H20" i="1"/>
  <c r="G20" i="1"/>
  <c r="F21" i="1"/>
  <c r="E22" i="1"/>
  <c r="I20" i="1" l="1"/>
  <c r="G21" i="1"/>
  <c r="H21" i="1"/>
  <c r="F22" i="1"/>
  <c r="E23" i="1"/>
  <c r="F23" i="1" l="1"/>
  <c r="G23" i="1" s="1"/>
  <c r="E24" i="1"/>
  <c r="H22" i="1"/>
  <c r="G22" i="1"/>
  <c r="I21" i="1"/>
  <c r="H23" i="1" l="1"/>
  <c r="I23" i="1"/>
  <c r="I22" i="1"/>
  <c r="F24" i="1"/>
  <c r="E25" i="1"/>
  <c r="F25" i="1" l="1"/>
  <c r="E26" i="1"/>
  <c r="F26" i="1" s="1"/>
  <c r="G24" i="1"/>
  <c r="H24" i="1"/>
  <c r="H26" i="1" l="1"/>
  <c r="G26" i="1"/>
  <c r="I26" i="1" s="1"/>
  <c r="I24" i="1"/>
  <c r="G25" i="1"/>
  <c r="I25" i="1" s="1"/>
  <c r="H25" i="1"/>
</calcChain>
</file>

<file path=xl/sharedStrings.xml><?xml version="1.0" encoding="utf-8"?>
<sst xmlns="http://schemas.openxmlformats.org/spreadsheetml/2006/main" count="17" uniqueCount="17">
  <si>
    <t>We are going to program the following equation</t>
  </si>
  <si>
    <t>g=</t>
  </si>
  <si>
    <t>m/s^2</t>
  </si>
  <si>
    <t>Release angle Theta (degrees)</t>
  </si>
  <si>
    <t>Range R</t>
  </si>
  <si>
    <t>Launch speed v0 (m/s)</t>
  </si>
  <si>
    <t>Release angle Theta (Radians)</t>
  </si>
  <si>
    <t>Range part 1</t>
  </si>
  <si>
    <t>Range part 2</t>
  </si>
  <si>
    <t>Launch speed v0 (mph)</t>
  </si>
  <si>
    <t>Release height Del_y (ft.in)</t>
  </si>
  <si>
    <t>Don’t touch these red cells</t>
  </si>
  <si>
    <t>Release height= -Del_y (m)</t>
  </si>
  <si>
    <t>Notice a minus sign here</t>
  </si>
  <si>
    <t>Testing zone</t>
  </si>
  <si>
    <t>Physics of Sports</t>
  </si>
  <si>
    <t>mali@jhu.edu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</si>
</sst>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4" tint="-0.249977111117893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2" fontId="0" fillId="3" borderId="1" xfId="0" applyNumberFormat="1" applyFill="1" applyBorder="1"/>
    <xf numFmtId="2" fontId="0" fillId="0" borderId="1" xfId="0" applyNumberFormat="1" applyFill="1" applyBorder="1"/>
    <xf numFmtId="0" fontId="0" fillId="0" borderId="0" xfId="0" applyBorder="1"/>
    <xf numFmtId="166" fontId="0" fillId="0" borderId="1" xfId="0" applyNumberFormat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47625</xdr:rowOff>
    </xdr:from>
    <xdr:to>
      <xdr:col>5</xdr:col>
      <xdr:colOff>800100</xdr:colOff>
      <xdr:row>8</xdr:row>
      <xdr:rowOff>9525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926" t="52099" r="73701" b="40999"/>
        <a:stretch/>
      </xdr:blipFill>
      <xdr:spPr>
        <a:xfrm>
          <a:off x="95250" y="1076325"/>
          <a:ext cx="4829175" cy="914400"/>
        </a:xfrm>
        <a:prstGeom prst="rect">
          <a:avLst/>
        </a:prstGeom>
      </xdr:spPr>
    </xdr:pic>
    <xdr:clientData/>
  </xdr:twoCellAnchor>
  <xdr:twoCellAnchor>
    <xdr:from>
      <xdr:col>9</xdr:col>
      <xdr:colOff>352425</xdr:colOff>
      <xdr:row>12</xdr:row>
      <xdr:rowOff>114300</xdr:rowOff>
    </xdr:from>
    <xdr:to>
      <xdr:col>10</xdr:col>
      <xdr:colOff>457200</xdr:colOff>
      <xdr:row>12</xdr:row>
      <xdr:rowOff>123825</xdr:rowOff>
    </xdr:to>
    <xdr:cxnSp macro="">
      <xdr:nvCxnSpPr>
        <xdr:cNvPr id="4" name="Straight Arrow Connector 3"/>
        <xdr:cNvCxnSpPr/>
      </xdr:nvCxnSpPr>
      <xdr:spPr>
        <a:xfrm flipH="1">
          <a:off x="6858000" y="3067050"/>
          <a:ext cx="714375" cy="952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29</xdr:row>
      <xdr:rowOff>28575</xdr:rowOff>
    </xdr:from>
    <xdr:to>
      <xdr:col>3</xdr:col>
      <xdr:colOff>333375</xdr:colOff>
      <xdr:row>31</xdr:row>
      <xdr:rowOff>66675</xdr:rowOff>
    </xdr:to>
    <xdr:cxnSp macro="">
      <xdr:nvCxnSpPr>
        <xdr:cNvPr id="6" name="Straight Arrow Connector 5"/>
        <xdr:cNvCxnSpPr/>
      </xdr:nvCxnSpPr>
      <xdr:spPr>
        <a:xfrm flipV="1">
          <a:off x="2257425" y="6219825"/>
          <a:ext cx="0" cy="41910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26</xdr:row>
      <xdr:rowOff>85725</xdr:rowOff>
    </xdr:from>
    <xdr:to>
      <xdr:col>9</xdr:col>
      <xdr:colOff>371475</xdr:colOff>
      <xdr:row>29</xdr:row>
      <xdr:rowOff>9525</xdr:rowOff>
    </xdr:to>
    <xdr:sp macro="" textlink="">
      <xdr:nvSpPr>
        <xdr:cNvPr id="9" name="Right Brace 8"/>
        <xdr:cNvSpPr/>
      </xdr:nvSpPr>
      <xdr:spPr>
        <a:xfrm>
          <a:off x="6819900" y="5705475"/>
          <a:ext cx="219075" cy="495300"/>
        </a:xfrm>
        <a:prstGeom prst="rightBrace">
          <a:avLst/>
        </a:prstGeom>
        <a:ln w="571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i@jh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8" zoomScale="83" zoomScaleNormal="83" workbookViewId="0">
      <selection activeCell="I28" sqref="I28"/>
    </sheetView>
  </sheetViews>
  <sheetFormatPr defaultRowHeight="14.4" x14ac:dyDescent="0.3"/>
  <cols>
    <col min="3" max="3" width="16.5546875" customWidth="1"/>
    <col min="4" max="4" width="13" customWidth="1"/>
    <col min="5" max="5" width="14" customWidth="1"/>
    <col min="6" max="6" width="12.5546875" customWidth="1"/>
    <col min="7" max="7" width="15.44140625" customWidth="1"/>
    <col min="9" max="9" width="14" customWidth="1"/>
  </cols>
  <sheetData>
    <row r="1" spans="1:12" ht="30" x14ac:dyDescent="0.5">
      <c r="A1" s="14" t="s">
        <v>15</v>
      </c>
      <c r="B1" s="14"/>
      <c r="C1" s="14"/>
      <c r="D1" s="14"/>
      <c r="E1" s="14"/>
      <c r="F1" s="14"/>
      <c r="G1" s="14"/>
      <c r="H1" s="14"/>
      <c r="I1" s="14"/>
    </row>
    <row r="2" spans="1:12" x14ac:dyDescent="0.3">
      <c r="A2" s="15" t="s">
        <v>16</v>
      </c>
      <c r="B2" s="15"/>
      <c r="C2" s="15"/>
      <c r="D2" s="15"/>
      <c r="E2" s="15"/>
      <c r="F2" s="15"/>
      <c r="G2" s="15"/>
      <c r="H2" s="15"/>
      <c r="I2" s="15"/>
    </row>
    <row r="3" spans="1:12" ht="21" x14ac:dyDescent="0.4">
      <c r="A3" s="13" t="s">
        <v>0</v>
      </c>
    </row>
    <row r="9" spans="1:12" ht="15" thickBot="1" x14ac:dyDescent="0.35"/>
    <row r="10" spans="1:12" ht="15" thickBot="1" x14ac:dyDescent="0.35">
      <c r="A10" s="2" t="s">
        <v>1</v>
      </c>
      <c r="B10" s="3">
        <v>9.8000000000000007</v>
      </c>
      <c r="C10" s="4" t="s">
        <v>2</v>
      </c>
      <c r="D10" s="9"/>
    </row>
    <row r="12" spans="1:12" ht="45" customHeight="1" x14ac:dyDescent="0.3">
      <c r="A12" s="5" t="s">
        <v>9</v>
      </c>
      <c r="B12" s="5" t="s">
        <v>5</v>
      </c>
      <c r="C12" s="5" t="s">
        <v>10</v>
      </c>
      <c r="D12" s="5" t="s">
        <v>12</v>
      </c>
      <c r="E12" s="5" t="s">
        <v>3</v>
      </c>
      <c r="F12" s="5" t="s">
        <v>6</v>
      </c>
      <c r="G12" s="5" t="s">
        <v>7</v>
      </c>
      <c r="H12" s="5" t="s">
        <v>8</v>
      </c>
      <c r="I12" s="6" t="s">
        <v>4</v>
      </c>
    </row>
    <row r="13" spans="1:12" x14ac:dyDescent="0.3">
      <c r="A13" s="1">
        <v>22</v>
      </c>
      <c r="B13" s="7">
        <f>A13*1609.34/3600</f>
        <v>9.8348555555555546</v>
      </c>
      <c r="C13" s="1">
        <v>5.6</v>
      </c>
      <c r="D13" s="7">
        <f>-0.0254*((INT(C13)*12+(C13-INT(C13))*10))</f>
        <v>-1.6763999999999999</v>
      </c>
      <c r="E13" s="10">
        <v>40.799999999999997</v>
      </c>
      <c r="F13" s="11">
        <f>E13*PI()/180</f>
        <v>0.71209433481368634</v>
      </c>
      <c r="G13" s="12">
        <f t="shared" ref="G13:G27" si="0">(B13^2*SIN(F13)*COS(F13))/$B$10</f>
        <v>4.8819773885147946</v>
      </c>
      <c r="H13" s="12">
        <f>B13*COS(F13)*SQRT(         (B13*SIN(F13))^2  -   2*$B$10*D13        ) / $B$10</f>
        <v>6.5419075268106006</v>
      </c>
      <c r="I13" s="12">
        <f>G13+H13</f>
        <v>11.423884915325395</v>
      </c>
      <c r="L13" t="s">
        <v>11</v>
      </c>
    </row>
    <row r="14" spans="1:12" x14ac:dyDescent="0.3">
      <c r="A14" s="1">
        <f>A13</f>
        <v>22</v>
      </c>
      <c r="B14" s="7">
        <f>B13</f>
        <v>9.8348555555555546</v>
      </c>
      <c r="C14" s="1"/>
      <c r="D14" s="7">
        <f>D13</f>
        <v>-1.6763999999999999</v>
      </c>
      <c r="E14" s="10">
        <f>E13+1</f>
        <v>41.8</v>
      </c>
      <c r="F14" s="11">
        <f>E14*PI()/180</f>
        <v>0.72954762733362977</v>
      </c>
      <c r="G14" s="12">
        <f t="shared" si="0"/>
        <v>4.9041627356973114</v>
      </c>
      <c r="H14" s="12">
        <f t="shared" ref="H14:H27" si="1">B14*COS(F14)*SQRT((B14*SIN(F14))^2-2*$B$10*D14)/$B$10</f>
        <v>6.5146715483779465</v>
      </c>
      <c r="I14" s="12">
        <f>G14+H14</f>
        <v>11.418834284075258</v>
      </c>
    </row>
    <row r="15" spans="1:12" x14ac:dyDescent="0.3">
      <c r="A15" s="1">
        <f t="shared" ref="A15:A26" si="2">A14</f>
        <v>22</v>
      </c>
      <c r="B15" s="7">
        <f t="shared" ref="B15:B26" si="3">B14</f>
        <v>9.8348555555555546</v>
      </c>
      <c r="C15" s="1"/>
      <c r="D15" s="7">
        <f t="shared" ref="D15:D26" si="4">D14</f>
        <v>-1.6763999999999999</v>
      </c>
      <c r="E15" s="10">
        <f t="shared" ref="E15:E23" si="5">E14+1</f>
        <v>42.8</v>
      </c>
      <c r="F15" s="11">
        <f t="shared" ref="F15:F29" si="6">E15*PI()/180</f>
        <v>0.74700091985357298</v>
      </c>
      <c r="G15" s="12">
        <f t="shared" si="0"/>
        <v>4.9203731160147397</v>
      </c>
      <c r="H15" s="12">
        <f t="shared" si="1"/>
        <v>6.4826877278822508</v>
      </c>
      <c r="I15" s="12">
        <f t="shared" ref="I15:I23" si="7">G15+H15</f>
        <v>11.403060843896991</v>
      </c>
    </row>
    <row r="16" spans="1:12" x14ac:dyDescent="0.3">
      <c r="A16" s="1">
        <f t="shared" si="2"/>
        <v>22</v>
      </c>
      <c r="B16" s="7">
        <f t="shared" si="3"/>
        <v>9.8348555555555546</v>
      </c>
      <c r="C16" s="1"/>
      <c r="D16" s="7">
        <f t="shared" si="4"/>
        <v>-1.6763999999999999</v>
      </c>
      <c r="E16" s="10">
        <f t="shared" si="5"/>
        <v>43.8</v>
      </c>
      <c r="F16" s="11">
        <f t="shared" si="6"/>
        <v>0.76445421237351618</v>
      </c>
      <c r="G16" s="12">
        <f t="shared" si="0"/>
        <v>4.930588779615678</v>
      </c>
      <c r="H16" s="12">
        <f t="shared" si="1"/>
        <v>6.4458795428630467</v>
      </c>
      <c r="I16" s="12">
        <f t="shared" si="7"/>
        <v>11.376468322478726</v>
      </c>
    </row>
    <row r="17" spans="1:11" x14ac:dyDescent="0.3">
      <c r="A17" s="1">
        <f t="shared" si="2"/>
        <v>22</v>
      </c>
      <c r="B17" s="7">
        <f t="shared" si="3"/>
        <v>9.8348555555555546</v>
      </c>
      <c r="C17" s="1"/>
      <c r="D17" s="7">
        <f t="shared" si="4"/>
        <v>-1.6763999999999999</v>
      </c>
      <c r="E17" s="10">
        <f t="shared" si="5"/>
        <v>44.8</v>
      </c>
      <c r="F17" s="11">
        <f t="shared" si="6"/>
        <v>0.78190750489345962</v>
      </c>
      <c r="G17" s="12">
        <f t="shared" si="0"/>
        <v>4.9347972802876345</v>
      </c>
      <c r="H17" s="12">
        <f t="shared" si="1"/>
        <v>6.4041803695447195</v>
      </c>
      <c r="I17" s="12">
        <f t="shared" si="7"/>
        <v>11.338977649832355</v>
      </c>
    </row>
    <row r="18" spans="1:11" x14ac:dyDescent="0.3">
      <c r="A18" s="1">
        <f t="shared" si="2"/>
        <v>22</v>
      </c>
      <c r="B18" s="7">
        <f t="shared" si="3"/>
        <v>9.8348555555555546</v>
      </c>
      <c r="C18" s="1"/>
      <c r="D18" s="7">
        <f t="shared" si="4"/>
        <v>-1.6763999999999999</v>
      </c>
      <c r="E18" s="10">
        <f t="shared" si="5"/>
        <v>45.8</v>
      </c>
      <c r="F18" s="11">
        <f t="shared" si="6"/>
        <v>0.79936079741340282</v>
      </c>
      <c r="G18" s="12">
        <f t="shared" si="0"/>
        <v>4.9329934906208095</v>
      </c>
      <c r="H18" s="12">
        <f t="shared" si="1"/>
        <v>6.3575333813996275</v>
      </c>
      <c r="I18" s="12">
        <f t="shared" si="7"/>
        <v>11.290526872020436</v>
      </c>
    </row>
    <row r="19" spans="1:11" x14ac:dyDescent="0.3">
      <c r="A19" s="1">
        <f t="shared" si="2"/>
        <v>22</v>
      </c>
      <c r="B19" s="7">
        <f t="shared" si="3"/>
        <v>9.8348555555555546</v>
      </c>
      <c r="C19" s="1"/>
      <c r="D19" s="7">
        <f t="shared" si="4"/>
        <v>-1.6763999999999999</v>
      </c>
      <c r="E19" s="10">
        <f t="shared" si="5"/>
        <v>46.8</v>
      </c>
      <c r="F19" s="11">
        <f t="shared" si="6"/>
        <v>0.81681408993334614</v>
      </c>
      <c r="G19" s="12">
        <f t="shared" si="0"/>
        <v>4.9251796082550579</v>
      </c>
      <c r="H19" s="12">
        <f t="shared" si="1"/>
        <v>6.3058914403878674</v>
      </c>
      <c r="I19" s="12">
        <f t="shared" si="7"/>
        <v>11.231071048642924</v>
      </c>
    </row>
    <row r="20" spans="1:11" x14ac:dyDescent="0.3">
      <c r="A20" s="1">
        <f t="shared" si="2"/>
        <v>22</v>
      </c>
      <c r="B20" s="7">
        <f t="shared" si="3"/>
        <v>9.8348555555555546</v>
      </c>
      <c r="C20" s="1"/>
      <c r="D20" s="7">
        <f t="shared" si="4"/>
        <v>-1.6763999999999999</v>
      </c>
      <c r="E20" s="10">
        <f t="shared" si="5"/>
        <v>47.8</v>
      </c>
      <c r="F20" s="11">
        <f t="shared" si="6"/>
        <v>0.83426738245328946</v>
      </c>
      <c r="G20" s="12">
        <f t="shared" si="0"/>
        <v>4.9113651532024072</v>
      </c>
      <c r="H20" s="12">
        <f t="shared" si="1"/>
        <v>6.249216981537737</v>
      </c>
      <c r="I20" s="12">
        <f t="shared" si="7"/>
        <v>11.160582134740144</v>
      </c>
    </row>
    <row r="21" spans="1:11" x14ac:dyDescent="0.3">
      <c r="A21" s="1">
        <f t="shared" si="2"/>
        <v>22</v>
      </c>
      <c r="B21" s="7">
        <f t="shared" si="3"/>
        <v>9.8348555555555546</v>
      </c>
      <c r="C21" s="1"/>
      <c r="D21" s="7">
        <f t="shared" si="4"/>
        <v>-1.6763999999999999</v>
      </c>
      <c r="E21" s="10">
        <f t="shared" si="5"/>
        <v>48.8</v>
      </c>
      <c r="F21" s="11">
        <f t="shared" si="6"/>
        <v>0.85172067497323267</v>
      </c>
      <c r="G21" s="12">
        <f t="shared" si="0"/>
        <v>4.8915669562483846</v>
      </c>
      <c r="H21" s="12">
        <f t="shared" si="1"/>
        <v>6.1874818913909984</v>
      </c>
      <c r="I21" s="12">
        <f t="shared" si="7"/>
        <v>11.079048847639383</v>
      </c>
    </row>
    <row r="22" spans="1:11" x14ac:dyDescent="0.3">
      <c r="A22" s="1">
        <f t="shared" si="2"/>
        <v>22</v>
      </c>
      <c r="B22" s="7">
        <f t="shared" si="3"/>
        <v>9.8348555555555546</v>
      </c>
      <c r="C22" s="1"/>
      <c r="D22" s="7">
        <f t="shared" si="4"/>
        <v>-1.6763999999999999</v>
      </c>
      <c r="E22" s="10">
        <f t="shared" si="5"/>
        <v>49.8</v>
      </c>
      <c r="F22" s="11">
        <f t="shared" si="6"/>
        <v>0.8691739674931761</v>
      </c>
      <c r="G22" s="12">
        <f t="shared" si="0"/>
        <v>4.865809138446302</v>
      </c>
      <c r="H22" s="12">
        <f t="shared" si="1"/>
        <v>6.1206673807206178</v>
      </c>
      <c r="I22" s="12">
        <f t="shared" si="7"/>
        <v>10.986476519166921</v>
      </c>
    </row>
    <row r="23" spans="1:11" x14ac:dyDescent="0.3">
      <c r="A23" s="1">
        <f t="shared" si="2"/>
        <v>22</v>
      </c>
      <c r="B23" s="7">
        <f t="shared" si="3"/>
        <v>9.8348555555555546</v>
      </c>
      <c r="C23" s="1"/>
      <c r="D23" s="7">
        <f t="shared" si="4"/>
        <v>-1.6763999999999999</v>
      </c>
      <c r="E23" s="10">
        <f t="shared" si="5"/>
        <v>50.8</v>
      </c>
      <c r="F23" s="11">
        <f t="shared" si="6"/>
        <v>0.88662726001311931</v>
      </c>
      <c r="G23" s="12">
        <f t="shared" si="0"/>
        <v>4.8341230817294605</v>
      </c>
      <c r="H23" s="12">
        <f t="shared" si="1"/>
        <v>6.0487638518324793</v>
      </c>
      <c r="I23" s="12">
        <f t="shared" si="7"/>
        <v>10.88288693356194</v>
      </c>
    </row>
    <row r="24" spans="1:11" x14ac:dyDescent="0.3">
      <c r="A24" s="1">
        <f t="shared" si="2"/>
        <v>22</v>
      </c>
      <c r="B24" s="7">
        <f t="shared" si="3"/>
        <v>9.8348555555555546</v>
      </c>
      <c r="C24" s="1"/>
      <c r="D24" s="7">
        <f t="shared" si="4"/>
        <v>-1.6763999999999999</v>
      </c>
      <c r="E24" s="10">
        <f>E23+1</f>
        <v>51.8</v>
      </c>
      <c r="F24" s="11">
        <f>E24*PI()/180</f>
        <v>0.90408055253306263</v>
      </c>
      <c r="G24" s="12">
        <f t="shared" si="0"/>
        <v>4.7965473906771106</v>
      </c>
      <c r="H24" s="12">
        <f t="shared" si="1"/>
        <v>5.9717707606842989</v>
      </c>
      <c r="I24" s="12">
        <f>G24+H24</f>
        <v>10.768318151361409</v>
      </c>
    </row>
    <row r="25" spans="1:11" x14ac:dyDescent="0.3">
      <c r="A25" s="1">
        <f t="shared" si="2"/>
        <v>22</v>
      </c>
      <c r="B25" s="7">
        <f t="shared" si="3"/>
        <v>9.8348555555555546</v>
      </c>
      <c r="C25" s="1"/>
      <c r="D25" s="7">
        <f t="shared" si="4"/>
        <v>-1.6763999999999999</v>
      </c>
      <c r="E25" s="10">
        <f t="shared" ref="E25:E26" si="8">E24+1</f>
        <v>52.8</v>
      </c>
      <c r="F25" s="11">
        <f t="shared" si="6"/>
        <v>0.92153384505300595</v>
      </c>
      <c r="G25" s="12">
        <f t="shared" si="0"/>
        <v>4.7531278454807051</v>
      </c>
      <c r="H25" s="12">
        <f t="shared" si="1"/>
        <v>5.8896964739916511</v>
      </c>
      <c r="I25" s="12">
        <f t="shared" ref="I25:I26" si="9">G25+H25</f>
        <v>10.642824319472357</v>
      </c>
    </row>
    <row r="26" spans="1:11" x14ac:dyDescent="0.3">
      <c r="A26" s="1">
        <f t="shared" si="2"/>
        <v>22</v>
      </c>
      <c r="B26" s="7">
        <f t="shared" si="3"/>
        <v>9.8348555555555546</v>
      </c>
      <c r="C26" s="1"/>
      <c r="D26" s="7">
        <f t="shared" si="4"/>
        <v>-1.6763999999999999</v>
      </c>
      <c r="E26" s="10">
        <f t="shared" si="8"/>
        <v>53.8</v>
      </c>
      <c r="F26" s="11">
        <f t="shared" si="6"/>
        <v>0.93898713757294927</v>
      </c>
      <c r="G26" s="12">
        <f t="shared" si="0"/>
        <v>4.7039173461677972</v>
      </c>
      <c r="H26" s="12">
        <f t="shared" si="1"/>
        <v>5.8025581214411606</v>
      </c>
      <c r="I26" s="12">
        <f t="shared" si="9"/>
        <v>10.506475467608958</v>
      </c>
    </row>
    <row r="27" spans="1:11" x14ac:dyDescent="0.3">
      <c r="A27" s="1"/>
      <c r="B27" s="8">
        <v>11.62</v>
      </c>
      <c r="C27" s="1"/>
      <c r="D27" s="8">
        <v>-2.08</v>
      </c>
      <c r="E27" s="10">
        <v>41.4</v>
      </c>
      <c r="F27" s="11">
        <f t="shared" si="6"/>
        <v>0.72256631032565244</v>
      </c>
      <c r="G27" s="12">
        <f t="shared" si="0"/>
        <v>6.8346781773554373</v>
      </c>
      <c r="H27" s="12">
        <f t="shared" si="1"/>
        <v>8.8861068908426102</v>
      </c>
      <c r="I27" s="12">
        <f t="shared" ref="I27" si="10">G27+H27</f>
        <v>15.720785068198047</v>
      </c>
    </row>
    <row r="28" spans="1:11" x14ac:dyDescent="0.3">
      <c r="A28" s="1"/>
      <c r="B28" s="8">
        <v>12.2</v>
      </c>
      <c r="C28" s="1"/>
      <c r="D28" s="8">
        <v>-1.98</v>
      </c>
      <c r="E28" s="10">
        <v>41.4</v>
      </c>
      <c r="F28" s="11">
        <f t="shared" si="6"/>
        <v>0.72256631032565244</v>
      </c>
      <c r="G28" s="12">
        <f t="shared" ref="G28:G29" si="11">(B28^2*SIN(F28)*COS(F28))/$B$10</f>
        <v>7.5339975583493288</v>
      </c>
      <c r="H28" s="12">
        <f t="shared" ref="H28:H29" si="12">B28*COS(F28)*SQRT((B28*SIN(F28))^2-2*$B$10*D28)/$B$10</f>
        <v>9.518501174930174</v>
      </c>
      <c r="I28" s="12">
        <f t="shared" ref="I28:I29" si="13">G28+H28</f>
        <v>17.052498733279503</v>
      </c>
      <c r="K28" t="s">
        <v>14</v>
      </c>
    </row>
    <row r="29" spans="1:11" x14ac:dyDescent="0.3">
      <c r="A29" s="1"/>
      <c r="B29" s="8"/>
      <c r="C29" s="1"/>
      <c r="D29" s="8"/>
      <c r="E29" s="10"/>
      <c r="F29" s="11">
        <f t="shared" si="6"/>
        <v>0</v>
      </c>
      <c r="G29" s="12">
        <f t="shared" si="11"/>
        <v>0</v>
      </c>
      <c r="H29" s="12">
        <f t="shared" si="12"/>
        <v>0</v>
      </c>
      <c r="I29" s="12">
        <f t="shared" si="13"/>
        <v>0</v>
      </c>
    </row>
    <row r="32" spans="1:11" x14ac:dyDescent="0.3">
      <c r="D32" t="s">
        <v>13</v>
      </c>
    </row>
  </sheetData>
  <mergeCells count="2">
    <mergeCell ref="A1:I1"/>
    <mergeCell ref="A2:I2"/>
  </mergeCells>
  <hyperlinks>
    <hyperlink ref="A2" r:id="rId1"/>
  </hyperlinks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2018-01-17T01:38:43Z</dcterms:modified>
</cp:coreProperties>
</file>