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86" documentId="D3CBFCB539476F3AB5D5C1344C094AEA2BA55794" xr6:coauthVersionLast="25" xr6:coauthVersionMax="25" xr10:uidLastSave="{DB4262D7-AC80-4C46-85F3-2A5DD404793F}"/>
  <bookViews>
    <workbookView xWindow="9960" yWindow="1200" windowWidth="12984" windowHeight="6540" xr2:uid="{00000000-000D-0000-FFFF-FFFF00000000}"/>
  </bookViews>
  <sheets>
    <sheet name="Summary Sheet" sheetId="18" r:id="rId1"/>
    <sheet name="BMP1" sheetId="1" r:id="rId2"/>
    <sheet name="BMP2" sheetId="4" r:id="rId3"/>
    <sheet name="BMP3" sheetId="5" r:id="rId4"/>
    <sheet name="BMP4" sheetId="6" r:id="rId5"/>
    <sheet name="BMP5" sheetId="7" r:id="rId6"/>
    <sheet name="BMP6" sheetId="8" r:id="rId7"/>
    <sheet name="BMP7" sheetId="9" r:id="rId8"/>
    <sheet name="BMP8" sheetId="10" r:id="rId9"/>
    <sheet name="BMP9" sheetId="11" r:id="rId10"/>
    <sheet name="BMP10" sheetId="12" r:id="rId11"/>
    <sheet name="BMP11" sheetId="13" r:id="rId12"/>
    <sheet name="BMP12" sheetId="14" r:id="rId13"/>
    <sheet name="BMP13" sheetId="17" r:id="rId14"/>
    <sheet name="Dropdownlist" sheetId="16" r:id="rId15"/>
  </sheets>
  <externalReferences>
    <externalReference r:id="rId16"/>
    <externalReference r:id="rId17"/>
  </externalReferences>
  <calcPr calcId="171027"/>
</workbook>
</file>

<file path=xl/calcChain.xml><?xml version="1.0" encoding="utf-8"?>
<calcChain xmlns="http://schemas.openxmlformats.org/spreadsheetml/2006/main">
  <c r="D22" i="14" l="1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9" i="1"/>
  <c r="P10" i="18"/>
  <c r="AL15" i="18"/>
  <c r="K10" i="18"/>
  <c r="V12" i="18"/>
  <c r="AO10" i="18"/>
  <c r="O9" i="18"/>
  <c r="I14" i="18"/>
  <c r="Z15" i="18"/>
  <c r="AI9" i="18"/>
  <c r="V15" i="18"/>
  <c r="AC9" i="18"/>
  <c r="AD11" i="18"/>
  <c r="AM9" i="18"/>
  <c r="I7" i="18"/>
  <c r="G13" i="18"/>
  <c r="AH8" i="18"/>
  <c r="AJ12" i="18"/>
  <c r="AD8" i="18"/>
  <c r="AE12" i="18"/>
  <c r="I9" i="18"/>
  <c r="AF9" i="18"/>
  <c r="C4" i="18"/>
  <c r="AO13" i="18"/>
  <c r="D8" i="18"/>
  <c r="AG10" i="18"/>
  <c r="AA6" i="18"/>
  <c r="T14" i="18"/>
  <c r="AN10" i="18"/>
  <c r="F13" i="18"/>
  <c r="C12" i="18"/>
  <c r="AK5" i="18"/>
  <c r="R14" i="18"/>
  <c r="K8" i="18"/>
  <c r="N14" i="18"/>
  <c r="E8" i="18"/>
  <c r="N9" i="18"/>
  <c r="AE6" i="18"/>
  <c r="M13" i="18"/>
  <c r="AD13" i="18"/>
  <c r="B14" i="18"/>
  <c r="AC7" i="18"/>
  <c r="AL13" i="18"/>
  <c r="X7" i="18"/>
  <c r="V8" i="18"/>
  <c r="AB5" i="18"/>
  <c r="H11" i="18"/>
  <c r="AL12" i="18"/>
  <c r="J7" i="18"/>
  <c r="AE10" i="18"/>
  <c r="F7" i="18"/>
  <c r="Y10" i="18"/>
  <c r="AM4" i="18"/>
  <c r="X8" i="18"/>
  <c r="P3" i="18"/>
  <c r="T5" i="18"/>
  <c r="X12" i="18"/>
  <c r="P15" i="18"/>
  <c r="U4" i="18"/>
  <c r="AM5" i="18"/>
  <c r="AC13" i="18"/>
  <c r="Y3" i="18"/>
  <c r="AE11" i="18"/>
  <c r="H14" i="18"/>
  <c r="Z9" i="18"/>
  <c r="AM13" i="18"/>
  <c r="V9" i="18"/>
  <c r="AG13" i="18"/>
  <c r="O11" i="18"/>
  <c r="AC6" i="18"/>
  <c r="AK13" i="18"/>
  <c r="N3" i="18"/>
  <c r="J9" i="18"/>
  <c r="Q13" i="18"/>
  <c r="F9" i="18"/>
  <c r="L13" i="18"/>
  <c r="L10" i="18"/>
  <c r="AN3" i="18"/>
  <c r="E11" i="18"/>
  <c r="D15" i="18"/>
  <c r="AM14" i="18"/>
  <c r="O4" i="18"/>
  <c r="AG14" i="18"/>
  <c r="I4" i="18"/>
  <c r="AB15" i="18"/>
  <c r="M7" i="18"/>
  <c r="J8" i="18"/>
  <c r="M14" i="18"/>
  <c r="F5" i="18"/>
  <c r="AH13" i="18"/>
  <c r="K4" i="18"/>
  <c r="AL9" i="18"/>
  <c r="D3" i="18"/>
  <c r="W3" i="18"/>
  <c r="AE5" i="18"/>
  <c r="W4" i="18"/>
  <c r="B8" i="18"/>
  <c r="AG11" i="18"/>
  <c r="AL7" i="18"/>
  <c r="AB11" i="18"/>
  <c r="D7" i="18"/>
  <c r="H4" i="18"/>
  <c r="AK11" i="18"/>
  <c r="AE9" i="18"/>
  <c r="Z7" i="18"/>
  <c r="L11" i="18"/>
  <c r="V7" i="18"/>
  <c r="G11" i="18"/>
  <c r="AO5" i="18"/>
  <c r="K11" i="18"/>
  <c r="AA7" i="18"/>
  <c r="Y7" i="18"/>
  <c r="AG12" i="18"/>
  <c r="K15" i="18"/>
  <c r="AB12" i="18"/>
  <c r="E15" i="18"/>
  <c r="Q11" i="18"/>
  <c r="AM11" i="18"/>
  <c r="B5" i="18"/>
  <c r="AC3" i="18"/>
  <c r="AO9" i="18"/>
  <c r="D13" i="18"/>
  <c r="O10" i="18"/>
  <c r="V3" i="18"/>
  <c r="Z10" i="18"/>
  <c r="B11" i="18"/>
  <c r="J3" i="18"/>
  <c r="S3" i="18"/>
  <c r="F3" i="18"/>
  <c r="I3" i="18"/>
  <c r="P11" i="18"/>
  <c r="R9" i="18"/>
  <c r="AA10" i="18"/>
  <c r="E10" i="18"/>
  <c r="E14" i="18"/>
  <c r="AI10" i="18"/>
  <c r="AN13" i="18"/>
  <c r="M10" i="18"/>
  <c r="E7" i="18"/>
  <c r="AH7" i="18"/>
  <c r="X9" i="18"/>
  <c r="B12" i="18"/>
  <c r="X15" i="18"/>
  <c r="AL11" i="18"/>
  <c r="S15" i="18"/>
  <c r="V4" i="18"/>
  <c r="P13" i="18"/>
  <c r="Y12" i="18"/>
  <c r="AL8" i="18"/>
  <c r="C13" i="18"/>
  <c r="G3" i="18"/>
  <c r="AC4" i="18"/>
  <c r="AO7" i="18"/>
  <c r="AI14" i="18"/>
  <c r="AH6" i="18"/>
  <c r="O12" i="18"/>
  <c r="U5" i="18"/>
  <c r="Y9" i="18"/>
  <c r="AO4" i="18"/>
  <c r="D9" i="18"/>
  <c r="AM3" i="18"/>
  <c r="S11" i="18"/>
  <c r="AK4" i="18"/>
  <c r="AD3" i="18"/>
  <c r="K12" i="18"/>
  <c r="B3" i="18"/>
  <c r="K5" i="18"/>
  <c r="Q9" i="18"/>
  <c r="L7" i="18"/>
  <c r="AJ10" i="18"/>
  <c r="AA8" i="18"/>
  <c r="AH4" i="18"/>
  <c r="R4" i="18"/>
  <c r="AO15" i="18"/>
  <c r="Q5" i="18"/>
  <c r="AJ15" i="18"/>
  <c r="L5" i="18"/>
  <c r="AC5" i="18"/>
  <c r="X11" i="18"/>
  <c r="AH9" i="18"/>
  <c r="W5" i="18"/>
  <c r="T15" i="18"/>
  <c r="AJ4" i="18"/>
  <c r="O15" i="18"/>
  <c r="AE4" i="18"/>
  <c r="H15" i="18"/>
  <c r="S9" i="18"/>
  <c r="B9" i="18"/>
  <c r="Q3" i="18"/>
  <c r="Q6" i="18"/>
  <c r="AA4" i="18"/>
  <c r="L6" i="18"/>
  <c r="E4" i="18"/>
  <c r="X10" i="18"/>
  <c r="AC10" i="18"/>
  <c r="Y5" i="18"/>
  <c r="W12" i="18"/>
  <c r="AM7" i="18"/>
  <c r="K6" i="18"/>
  <c r="J4" i="18"/>
  <c r="O14" i="18"/>
  <c r="F4" i="18"/>
  <c r="X3" i="18"/>
  <c r="U11" i="18"/>
  <c r="AE15" i="18"/>
  <c r="AJ13" i="18"/>
  <c r="L3" i="18"/>
  <c r="AE13" i="18"/>
  <c r="H3" i="18"/>
  <c r="W13" i="18"/>
  <c r="G15" i="18"/>
  <c r="Z6" i="18"/>
  <c r="AI4" i="18"/>
  <c r="O13" i="18"/>
  <c r="AF15" i="18"/>
  <c r="I13" i="18"/>
  <c r="AA15" i="18"/>
  <c r="T12" i="18"/>
  <c r="D14" i="18"/>
  <c r="AH5" i="18"/>
  <c r="S10" i="18"/>
  <c r="L4" i="18"/>
  <c r="AA5" i="18"/>
  <c r="G4" i="18"/>
  <c r="M5" i="18"/>
  <c r="M8" i="18"/>
  <c r="Z12" i="18"/>
  <c r="AF12" i="18"/>
  <c r="AO3" i="18"/>
  <c r="S12" i="18"/>
  <c r="R13" i="18"/>
  <c r="O3" i="18"/>
  <c r="AG5" i="18"/>
  <c r="AE8" i="18"/>
  <c r="AH12" i="18"/>
  <c r="E6" i="18"/>
  <c r="AD12" i="18"/>
  <c r="AN5" i="18"/>
  <c r="F6" i="18"/>
  <c r="U15" i="18"/>
  <c r="M15" i="18"/>
  <c r="V10" i="18"/>
  <c r="R12" i="18"/>
  <c r="X5" i="18"/>
  <c r="N12" i="18"/>
  <c r="AN15" i="18"/>
  <c r="N5" i="18"/>
  <c r="S14" i="18"/>
  <c r="AE14" i="18"/>
  <c r="AD9" i="18"/>
  <c r="Z5" i="18"/>
  <c r="Y8" i="18"/>
  <c r="V5" i="18"/>
  <c r="T8" i="18"/>
  <c r="E12" i="18"/>
  <c r="AM12" i="18"/>
  <c r="Z14" i="18"/>
  <c r="P8" i="18"/>
  <c r="X6" i="18"/>
  <c r="R5" i="18"/>
  <c r="G12" i="18"/>
  <c r="AF5" i="18"/>
  <c r="H6" i="18"/>
  <c r="X14" i="18"/>
  <c r="N8" i="18"/>
  <c r="AI8" i="18"/>
  <c r="P14" i="18"/>
  <c r="K13" i="18"/>
  <c r="C10" i="18"/>
  <c r="S8" i="18"/>
  <c r="AF11" i="18"/>
  <c r="Y13" i="18"/>
  <c r="W11" i="18"/>
  <c r="AH14" i="18"/>
  <c r="AN7" i="18"/>
  <c r="U14" i="18"/>
  <c r="AH10" i="18"/>
  <c r="B4" i="18"/>
  <c r="T10" i="18"/>
  <c r="AG7" i="18"/>
  <c r="AD4" i="18"/>
  <c r="N4" i="18"/>
  <c r="Q8" i="18"/>
  <c r="F8" i="18"/>
  <c r="AL6" i="18"/>
  <c r="AD15" i="18"/>
  <c r="AB13" i="18"/>
  <c r="AL14" i="18"/>
  <c r="R10" i="18"/>
  <c r="T13" i="18"/>
  <c r="C15" i="18"/>
  <c r="D12" i="18"/>
  <c r="Y14" i="18"/>
  <c r="AG9" i="18"/>
  <c r="AN8" i="18"/>
  <c r="E5" i="18"/>
  <c r="AI7" i="18"/>
  <c r="T11" i="18"/>
  <c r="W7" i="18"/>
  <c r="AO6" i="18"/>
  <c r="O7" i="18"/>
  <c r="AE7" i="18"/>
  <c r="AG6" i="18"/>
  <c r="AB6" i="18"/>
  <c r="H9" i="18"/>
  <c r="N15" i="18"/>
  <c r="B10" i="18"/>
  <c r="M6" i="18"/>
  <c r="I5" i="18"/>
  <c r="T3" i="18"/>
  <c r="AB4" i="18"/>
  <c r="AI13" i="18"/>
  <c r="C7" i="18"/>
  <c r="F12" i="18"/>
  <c r="Z3" i="18"/>
  <c r="AB9" i="18"/>
  <c r="C14" i="18"/>
  <c r="AB7" i="18"/>
  <c r="C8" i="18"/>
  <c r="AA13" i="18"/>
  <c r="U13" i="18"/>
  <c r="Y6" i="18"/>
  <c r="AI3" i="18"/>
  <c r="AC8" i="18"/>
  <c r="H8" i="18"/>
  <c r="B7" i="18"/>
  <c r="AI5" i="18"/>
  <c r="G6" i="18"/>
  <c r="P5" i="18"/>
  <c r="R8" i="18"/>
  <c r="I6" i="18"/>
  <c r="AH11" i="18"/>
  <c r="J10" i="18"/>
  <c r="Z11" i="18"/>
  <c r="F10" i="18"/>
  <c r="Y15" i="18"/>
  <c r="Q4" i="18"/>
  <c r="U7" i="18"/>
  <c r="J12" i="18"/>
  <c r="AK14" i="18"/>
  <c r="U12" i="18"/>
  <c r="AH3" i="18"/>
  <c r="AI11" i="18"/>
  <c r="AO14" i="18"/>
  <c r="G5" i="18"/>
  <c r="AK10" i="18"/>
  <c r="R7" i="18"/>
  <c r="J11" i="18"/>
  <c r="Q15" i="18"/>
  <c r="R11" i="18"/>
  <c r="V14" i="18"/>
  <c r="AA14" i="18"/>
  <c r="AK7" i="18"/>
  <c r="AK6" i="18"/>
  <c r="H12" i="18"/>
  <c r="AE3" i="18"/>
  <c r="AF13" i="18"/>
  <c r="AC12" i="18"/>
  <c r="AJ8" i="18"/>
  <c r="C11" i="18"/>
  <c r="O5" i="18"/>
  <c r="AG4" i="18"/>
  <c r="H7" i="18"/>
  <c r="D6" i="18"/>
  <c r="Y11" i="18"/>
  <c r="R3" i="18"/>
  <c r="D11" i="18"/>
  <c r="I15" i="18"/>
  <c r="S13" i="18"/>
  <c r="U8" i="18"/>
  <c r="AG15" i="18"/>
  <c r="G8" i="18"/>
  <c r="U9" i="18"/>
  <c r="N13" i="18"/>
  <c r="W14" i="18"/>
  <c r="B13" i="18"/>
  <c r="Q10" i="18"/>
  <c r="AN11" i="18"/>
  <c r="AJ14" i="18"/>
  <c r="Q14" i="18"/>
  <c r="N7" i="18"/>
  <c r="U6" i="18"/>
  <c r="W6" i="18"/>
  <c r="AG3" i="18"/>
  <c r="K9" i="18"/>
  <c r="AA3" i="18"/>
  <c r="D5" i="18"/>
  <c r="AJ5" i="18"/>
  <c r="AH15" i="18"/>
  <c r="J14" i="18"/>
  <c r="C9" i="18"/>
  <c r="R6" i="18"/>
  <c r="P4" i="18"/>
  <c r="G9" i="18"/>
  <c r="AO8" i="18"/>
  <c r="U10" i="18"/>
  <c r="AN12" i="18"/>
  <c r="S7" i="18"/>
  <c r="AC11" i="18"/>
  <c r="AO11" i="18"/>
  <c r="AF14" i="18"/>
  <c r="AM15" i="18"/>
  <c r="J13" i="18"/>
  <c r="AJ9" i="18"/>
  <c r="E9" i="18"/>
  <c r="AI15" i="18"/>
  <c r="L12" i="18"/>
  <c r="D4" i="18"/>
  <c r="O6" i="18"/>
  <c r="AB8" i="18"/>
  <c r="Z8" i="18"/>
  <c r="M4" i="18"/>
  <c r="Z4" i="18"/>
  <c r="K3" i="18"/>
  <c r="J15" i="18"/>
  <c r="AL10" i="18"/>
  <c r="J5" i="18"/>
  <c r="Q12" i="18"/>
  <c r="H10" i="18"/>
  <c r="P9" i="18"/>
  <c r="L8" i="18"/>
  <c r="K7" i="18"/>
  <c r="Z13" i="18"/>
  <c r="AD7" i="18"/>
  <c r="G10" i="18"/>
  <c r="AF6" i="18"/>
  <c r="N6" i="18"/>
  <c r="K14" i="18"/>
  <c r="M3" i="18"/>
  <c r="B6" i="18"/>
  <c r="AL5" i="18"/>
  <c r="H13" i="18"/>
  <c r="R15" i="18"/>
  <c r="AB10" i="18"/>
  <c r="W10" i="18"/>
  <c r="G7" i="18"/>
  <c r="G14" i="18"/>
  <c r="AK12" i="18"/>
  <c r="S6" i="18"/>
  <c r="AG8" i="18"/>
  <c r="I12" i="18"/>
  <c r="T9" i="18"/>
  <c r="AM8" i="18"/>
  <c r="M11" i="18"/>
  <c r="S5" i="18"/>
  <c r="AC14" i="18"/>
  <c r="AD10" i="18"/>
  <c r="AA9" i="18"/>
  <c r="AN9" i="18"/>
  <c r="W8" i="18"/>
  <c r="AF10" i="18"/>
  <c r="AN4" i="18"/>
  <c r="P6" i="18"/>
  <c r="AN6" i="18"/>
  <c r="N10" i="18"/>
  <c r="AL4" i="18"/>
  <c r="I10" i="18"/>
  <c r="AI6" i="18"/>
  <c r="F11" i="18"/>
  <c r="AD5" i="18"/>
  <c r="V11" i="18"/>
  <c r="D10" i="18"/>
  <c r="AJ6" i="18"/>
  <c r="P7" i="18"/>
  <c r="L15" i="18"/>
  <c r="T7" i="18"/>
  <c r="AM6" i="18"/>
  <c r="M9" i="18"/>
  <c r="O8" i="18"/>
  <c r="AF3" i="18"/>
  <c r="E3" i="18"/>
  <c r="Y4" i="18"/>
  <c r="AI12" i="18"/>
  <c r="L9" i="18"/>
  <c r="I11" i="18"/>
  <c r="I8" i="18"/>
  <c r="X13" i="18"/>
  <c r="S4" i="18"/>
  <c r="C6" i="18"/>
  <c r="J6" i="18"/>
  <c r="AA11" i="18"/>
  <c r="F14" i="18"/>
  <c r="AF4" i="18"/>
  <c r="AJ3" i="18"/>
  <c r="AK15" i="18"/>
  <c r="P12" i="18"/>
  <c r="AB14" i="18"/>
  <c r="M12" i="18"/>
  <c r="AD6" i="18"/>
  <c r="T6" i="18"/>
  <c r="Q7" i="18"/>
  <c r="H5" i="18"/>
  <c r="N11" i="18"/>
  <c r="X4" i="18"/>
  <c r="U3" i="18"/>
  <c r="F15" i="18"/>
  <c r="AN14" i="18"/>
  <c r="AK9" i="18"/>
  <c r="AF7" i="18"/>
  <c r="V13" i="18"/>
  <c r="C5" i="18"/>
  <c r="W9" i="18"/>
  <c r="AA12" i="18"/>
  <c r="V6" i="18"/>
  <c r="E13" i="18"/>
  <c r="T4" i="18"/>
  <c r="B15" i="18"/>
  <c r="AJ7" i="18"/>
  <c r="AJ11" i="18"/>
  <c r="AM10" i="18"/>
  <c r="AD14" i="18"/>
  <c r="AL3" i="18"/>
  <c r="AK8" i="18"/>
  <c r="AC15" i="18"/>
  <c r="AK3" i="18"/>
  <c r="C3" i="18"/>
  <c r="L14" i="18"/>
  <c r="W15" i="18"/>
  <c r="AF8" i="18"/>
  <c r="AO12" i="18"/>
  <c r="AB3" i="18"/>
</calcChain>
</file>

<file path=xl/sharedStrings.xml><?xml version="1.0" encoding="utf-8"?>
<sst xmlns="http://schemas.openxmlformats.org/spreadsheetml/2006/main" count="1081" uniqueCount="171">
  <si>
    <t>Hydrodynamic Separation</t>
  </si>
  <si>
    <t>BMP ID</t>
  </si>
  <si>
    <t>Treatment Capability</t>
  </si>
  <si>
    <t>TSS</t>
  </si>
  <si>
    <t>Turbidity</t>
  </si>
  <si>
    <t>N</t>
  </si>
  <si>
    <t>P</t>
  </si>
  <si>
    <t>Low</t>
  </si>
  <si>
    <t>High</t>
  </si>
  <si>
    <t>BMP Name</t>
  </si>
  <si>
    <t>Enhanced Media Filtration (Replaceable Cartridge)</t>
  </si>
  <si>
    <t>Biofiltration (Vault)</t>
  </si>
  <si>
    <t>Media Filtration (Pressure)</t>
  </si>
  <si>
    <t xml:space="preserve">Feasibility Requirements </t>
  </si>
  <si>
    <t>Inlet Insert Unit</t>
  </si>
  <si>
    <t>N/A</t>
  </si>
  <si>
    <t>Does Facility have downstream stormdrain collection system?</t>
  </si>
  <si>
    <t>Bioinfiltration / Bioretention</t>
  </si>
  <si>
    <t>Does Facility have high groundwater, which would make BMP infeasible?</t>
  </si>
  <si>
    <t>Sand Filtration</t>
  </si>
  <si>
    <t>Coagulation Enhanced Treatment</t>
  </si>
  <si>
    <t>Roofing</t>
  </si>
  <si>
    <t>Paving and Curbing</t>
  </si>
  <si>
    <t>Oil and Water Separators</t>
  </si>
  <si>
    <t>Vegetative Swales</t>
  </si>
  <si>
    <t>CIP Cost Equation ($)</t>
  </si>
  <si>
    <t>O&amp;M Cost Equation ($)</t>
  </si>
  <si>
    <t>Note: Stormwater Detention Volume</t>
  </si>
  <si>
    <t>Number appears to be too low</t>
  </si>
  <si>
    <t>Does Facility have rock soils, which would make the BMP infeasible?</t>
  </si>
  <si>
    <t>Does Facility have clay soils, which would make the BMP infeasible?</t>
  </si>
  <si>
    <t>Does Facility have existing catch basins?</t>
  </si>
  <si>
    <t xml:space="preserve">Is there an upstream collection system?  </t>
  </si>
  <si>
    <t>Does Facility have a downstream sewer collection system?</t>
  </si>
  <si>
    <t>If there is no upstream collection system, can one be easily installed?</t>
  </si>
  <si>
    <t>Does Facility potentially have space to install?</t>
  </si>
  <si>
    <t>Is there sufficient space for stormwater detention?</t>
  </si>
  <si>
    <t>Assume same as pressurized treatment</t>
  </si>
  <si>
    <t>Does Facility have Area of Exposed Materials &gt; 0 square feet?</t>
  </si>
  <si>
    <t>Does Facility have Area of Damaged Pavement &gt; 0 square feet?</t>
  </si>
  <si>
    <t>Note: Number appears to be too low</t>
  </si>
  <si>
    <t>Does Facility have more unpaved space (SF) than the required BMP size?</t>
  </si>
  <si>
    <t>Detention</t>
  </si>
  <si>
    <t>WQV / 6</t>
  </si>
  <si>
    <t>Note: Assume 6 foot deep detention vault</t>
  </si>
  <si>
    <t>https://www.casqa.org/sites/default/files/BMPHandbooks/tc-32_from_newdevelopmentredevelopment_handbook.pdf</t>
  </si>
  <si>
    <t>NN</t>
  </si>
  <si>
    <t>(ft^3)</t>
  </si>
  <si>
    <t>OG</t>
  </si>
  <si>
    <t>CU</t>
  </si>
  <si>
    <t>PHMAX</t>
  </si>
  <si>
    <t>FE</t>
  </si>
  <si>
    <t>ZN</t>
  </si>
  <si>
    <t>AN</t>
  </si>
  <si>
    <t>(ft^3/sec)</t>
  </si>
  <si>
    <t>37800 + 29617*WQFR</t>
  </si>
  <si>
    <t>CIP Unit</t>
  </si>
  <si>
    <t>O&amp;M Unit</t>
  </si>
  <si>
    <t>146363 + 179404*WQFR</t>
  </si>
  <si>
    <t>1400*WQFR</t>
  </si>
  <si>
    <t>21712 + 314757*WQFR</t>
  </si>
  <si>
    <t>1200*WQFR</t>
  </si>
  <si>
    <t>50.766*WQFR - 2.0719</t>
  </si>
  <si>
    <t>250.75*WQFR + 13.75</t>
  </si>
  <si>
    <t>46435+ 360661*WQFR</t>
  </si>
  <si>
    <t>586.06*WQFR - 41.868</t>
  </si>
  <si>
    <t>14*WQV + 47600</t>
  </si>
  <si>
    <t>56*WQV + 37800</t>
  </si>
  <si>
    <t>11000+170*WQV</t>
  </si>
  <si>
    <t>67242 + 36094*WQFR</t>
  </si>
  <si>
    <t>57.578*WQFR + 14.586</t>
  </si>
  <si>
    <t>(ft^2)</t>
  </si>
  <si>
    <t>155181+ 57851*WQFR</t>
  </si>
  <si>
    <t>84*WQV + 60200</t>
  </si>
  <si>
    <t>3*WQV</t>
  </si>
  <si>
    <t>Is runoff type appropriate for sheet-flow treatment</t>
  </si>
  <si>
    <t>BMP_ID</t>
  </si>
  <si>
    <t>BMP_Name</t>
  </si>
  <si>
    <t>CIP_Unit</t>
  </si>
  <si>
    <t>O&amp;M_Unit</t>
  </si>
  <si>
    <t>CIP_Cost_Equation</t>
  </si>
  <si>
    <t>O&amp;M_Cost_Equation</t>
  </si>
  <si>
    <t>Feas - 1</t>
  </si>
  <si>
    <t>Feas - 2</t>
  </si>
  <si>
    <t>Feas - 3</t>
  </si>
  <si>
    <t>Feas - 4</t>
  </si>
  <si>
    <t>Feas - 5</t>
  </si>
  <si>
    <t>Feas - 6</t>
  </si>
  <si>
    <t>Feas - 7</t>
  </si>
  <si>
    <t>Feas - 8</t>
  </si>
  <si>
    <t>Feas - 9</t>
  </si>
  <si>
    <t>Feas - 10</t>
  </si>
  <si>
    <t>Feas - 11</t>
  </si>
  <si>
    <t>Feas - 12</t>
  </si>
  <si>
    <t>Feas - 13</t>
  </si>
  <si>
    <t>Feas - 14</t>
  </si>
  <si>
    <t>Feas - 15</t>
  </si>
  <si>
    <t>Feas - 16</t>
  </si>
  <si>
    <t>Feas - 17</t>
  </si>
  <si>
    <t>Feas - 18</t>
  </si>
  <si>
    <t>Feas - 19</t>
  </si>
  <si>
    <t>Feas - 20</t>
  </si>
  <si>
    <t>Feas - 21</t>
  </si>
  <si>
    <t>Feas - 22</t>
  </si>
  <si>
    <t>Does Facility have medium or low risk of groundwater (high groundwater makes bmp infeasible)?</t>
  </si>
  <si>
    <t>Does Facility have medium or low risk of groundwater, which may necessitate dewatering?</t>
  </si>
  <si>
    <t>Does Facility have soils other than rock soils, which would increase cost of the BMP installation?</t>
  </si>
  <si>
    <t>Does Facility have soils other than rock soils, which would make the BMP infeasible?</t>
  </si>
  <si>
    <t>Does Facility have soils other than clay soils, which would make the BMP infeasible?</t>
  </si>
  <si>
    <t>Is there high likelihood of 3-phase power at the Facility?</t>
  </si>
  <si>
    <t>Does Facility have slopes less than 8%?</t>
  </si>
  <si>
    <t>Is the Facility outside of a closed or Active Landfill?</t>
  </si>
  <si>
    <t>Is the Facility outside of 100-year storm flood plain?</t>
  </si>
  <si>
    <t>Is Facility clear of existing structural BMPs</t>
  </si>
  <si>
    <t>BMP_SIZE_Unit</t>
  </si>
  <si>
    <t>footprint area for bmp</t>
  </si>
  <si>
    <t>BMP_SIZE_Equation (ft^2)</t>
  </si>
  <si>
    <t>BMP_SIZE_Equation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</si>
  <si>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</si>
  <si>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</si>
  <si>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</si>
  <si>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</si>
  <si>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</si>
  <si>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</si>
  <si>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</si>
  <si>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</si>
  <si>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</si>
  <si>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</si>
  <si>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</si>
  <si>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</si>
  <si>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</si>
  <si>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</si>
  <si>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</si>
  <si>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</si>
  <si>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</si>
  <si>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</si>
  <si>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</si>
  <si>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</si>
  <si>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</si>
  <si>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Feas-22</t>
  </si>
  <si>
    <t>var|WQFR</t>
  </si>
  <si>
    <t>var|WQV</t>
  </si>
  <si>
    <t>var|Drainage_Area_Acres</t>
  </si>
  <si>
    <t>var|Count_CB</t>
  </si>
  <si>
    <t>2500*Count_CB</t>
  </si>
  <si>
    <t>2700*Count_CB</t>
  </si>
  <si>
    <t>JYH REVISED</t>
  </si>
  <si>
    <t>JYH REVISED (SE: 1600*Estimated Footprint / 43560)</t>
  </si>
  <si>
    <t>JYH REVISED BASED ON CASQA GUIDANCE DOC</t>
  </si>
  <si>
    <t>dxp|BMP_Size(base_bmps~bmp_size_expression_id~bmp_name)</t>
  </si>
  <si>
    <t>JYH REVISED (SE: Estimated Footprint / 43560)</t>
  </si>
  <si>
    <t>WQV/0.5 if WQV/0.5 &gt; 1000 else 1000</t>
  </si>
  <si>
    <t>JYH REVISED (SE: var|Estimated Footprint)</t>
  </si>
  <si>
    <t>JYH REVISED (SE: 220*Estimated Footprint)</t>
  </si>
  <si>
    <t>JYH REVISED (SE: 3*Estimated Footprint)</t>
  </si>
  <si>
    <t>JYH REVISED (SE: 1600*Estimated footprint / 43560)</t>
  </si>
  <si>
    <t>(FT^2)</t>
  </si>
  <si>
    <t>JYH REVISED EXPR AND UNITS (SE: Estimated Footprint / 43560 w/ acres unit)</t>
  </si>
  <si>
    <t>Acres</t>
  </si>
  <si>
    <t>JYH REVISED to convert to sf (SE: 500*Drainage_Area_Acres)</t>
  </si>
  <si>
    <t>500*Drainage_Area_Acres*43560</t>
  </si>
  <si>
    <t>JYH REVISED TO MATCH FAC. CHAR COLUMN AREA_EM (SE: AREA_EM_SF)</t>
  </si>
  <si>
    <t>var|EM_Area</t>
  </si>
  <si>
    <t>EM_Area</t>
  </si>
  <si>
    <t>220*BMP_Size(base_bmps~bmp_size_expression_id~bmp_name)</t>
  </si>
  <si>
    <t>3*BMP_Size(base_bmps~bmp_size_expression_id~bmp_name)</t>
  </si>
  <si>
    <t>Dmg_Pave</t>
  </si>
  <si>
    <t>var|Dmg_Pave</t>
  </si>
  <si>
    <t>1600*BMP_Size(base_bmps~bmp_size_expression_id~bmp_name)/43560</t>
  </si>
  <si>
    <t>JYH REVISED (SE: N/A)</t>
  </si>
  <si>
    <t>1600*BMP_Size(base_bmps~bmp_size_expression_id~bmp_name) / 43560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</si>
</sst>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 readingOrder="1"/>
    </xf>
    <xf numFmtId="9" fontId="0" fillId="0" borderId="1" xfId="0" applyNumberFormat="1" applyBorder="1"/>
    <xf numFmtId="0" fontId="0" fillId="2" borderId="0" xfId="0" applyFill="1"/>
    <xf numFmtId="0" fontId="0" fillId="3" borderId="0" xfId="0" applyFill="1"/>
    <xf numFmtId="9" fontId="0" fillId="0" borderId="1" xfId="1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5" xfId="0" applyFont="1" applyBorder="1"/>
    <xf numFmtId="9" fontId="2" fillId="0" borderId="0" xfId="1" applyFont="1" applyAlignment="1">
      <alignment horizontal="left" vertical="center" readingOrder="1"/>
    </xf>
    <xf numFmtId="9" fontId="0" fillId="0" borderId="1" xfId="2" applyNumberFormat="1" applyFont="1" applyBorder="1"/>
    <xf numFmtId="0" fontId="5" fillId="0" borderId="0" xfId="3"/>
    <xf numFmtId="0" fontId="0" fillId="0" borderId="6" xfId="0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  <xf numFmtId="0" fontId="0" fillId="5" borderId="0" xfId="0" applyFill="1"/>
    <xf numFmtId="0" fontId="2" fillId="5" borderId="0" xfId="0" applyFont="1" applyFill="1" applyAlignment="1">
      <alignment horizontal="left" vertical="center" readingOrder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d34c976a67baf8c/Projects/Big%20Data%20School/BigDataAnalyst_ProjectDocumentation/Sprint03_Data_Operation/_jonhonda_dat/special_prj/Input_Files/Structu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MP%20Lego%20Piec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- Known BMP"/>
      <sheetName val="Table 2 - Selected BMP"/>
      <sheetName val="Sheet1 (2)"/>
      <sheetName val="Sheet1"/>
      <sheetName val="Dont Use"/>
    </sheetNames>
    <sheetDataSet>
      <sheetData sheetId="0" refreshError="1"/>
      <sheetData sheetId="1" refreshError="1">
        <row r="2">
          <cell r="C2">
            <v>0.39</v>
          </cell>
          <cell r="D2">
            <v>0.94</v>
          </cell>
          <cell r="F2">
            <v>0</v>
          </cell>
          <cell r="G2">
            <v>0</v>
          </cell>
          <cell r="I2">
            <v>0.63</v>
          </cell>
          <cell r="J2">
            <v>0.99</v>
          </cell>
          <cell r="O2">
            <v>0</v>
          </cell>
          <cell r="P2">
            <v>0</v>
          </cell>
          <cell r="R2">
            <v>0.2</v>
          </cell>
          <cell r="S2">
            <v>0.4</v>
          </cell>
          <cell r="U2">
            <v>0.4</v>
          </cell>
          <cell r="V2">
            <v>0.56999999999999995</v>
          </cell>
          <cell r="X2">
            <v>0</v>
          </cell>
          <cell r="Y2">
            <v>0</v>
          </cell>
          <cell r="AA2">
            <v>0</v>
          </cell>
          <cell r="AB2">
            <v>0</v>
          </cell>
          <cell r="AD2">
            <v>0</v>
          </cell>
          <cell r="AE2">
            <v>0</v>
          </cell>
          <cell r="AG2">
            <v>0</v>
          </cell>
          <cell r="AH2">
            <v>0</v>
          </cell>
          <cell r="AJ2">
            <v>0</v>
          </cell>
          <cell r="AK2">
            <v>0</v>
          </cell>
        </row>
        <row r="3">
          <cell r="C3">
            <v>0.8</v>
          </cell>
          <cell r="D3">
            <v>0.89</v>
          </cell>
          <cell r="F3">
            <v>0.65</v>
          </cell>
          <cell r="G3">
            <v>0.65</v>
          </cell>
          <cell r="I3">
            <v>0.75</v>
          </cell>
          <cell r="J3">
            <v>0.8</v>
          </cell>
          <cell r="O3">
            <v>0</v>
          </cell>
          <cell r="P3">
            <v>0</v>
          </cell>
          <cell r="R3">
            <v>0.5</v>
          </cell>
          <cell r="S3">
            <v>0.72</v>
          </cell>
          <cell r="U3">
            <v>0.61</v>
          </cell>
          <cell r="V3">
            <v>0.74</v>
          </cell>
          <cell r="X3">
            <v>0.5</v>
          </cell>
          <cell r="Y3">
            <v>0.5</v>
          </cell>
          <cell r="AA3">
            <v>0.59</v>
          </cell>
          <cell r="AB3">
            <v>0.64</v>
          </cell>
          <cell r="AD3">
            <v>0</v>
          </cell>
          <cell r="AE3">
            <v>0</v>
          </cell>
          <cell r="AG3">
            <v>0</v>
          </cell>
          <cell r="AH3">
            <v>0</v>
          </cell>
          <cell r="AJ3">
            <v>0</v>
          </cell>
          <cell r="AK3">
            <v>0</v>
          </cell>
        </row>
        <row r="4">
          <cell r="C4">
            <v>0.8</v>
          </cell>
          <cell r="D4">
            <v>0.8</v>
          </cell>
          <cell r="F4">
            <v>0</v>
          </cell>
          <cell r="G4">
            <v>0</v>
          </cell>
          <cell r="I4">
            <v>0.9</v>
          </cell>
          <cell r="J4">
            <v>0.9</v>
          </cell>
          <cell r="O4">
            <v>0</v>
          </cell>
          <cell r="P4">
            <v>0</v>
          </cell>
          <cell r="R4">
            <v>0.4</v>
          </cell>
          <cell r="S4">
            <v>0.9</v>
          </cell>
          <cell r="U4">
            <v>0.60499999999999998</v>
          </cell>
          <cell r="V4">
            <v>0.9</v>
          </cell>
          <cell r="X4">
            <v>0.34</v>
          </cell>
          <cell r="Y4">
            <v>0.45</v>
          </cell>
          <cell r="AA4">
            <v>0.64</v>
          </cell>
          <cell r="AB4">
            <v>0.7</v>
          </cell>
          <cell r="AD4">
            <v>0</v>
          </cell>
          <cell r="AE4">
            <v>0</v>
          </cell>
          <cell r="AG4">
            <v>0</v>
          </cell>
          <cell r="AH4">
            <v>0</v>
          </cell>
          <cell r="AJ4">
            <v>0</v>
          </cell>
          <cell r="AK4">
            <v>0</v>
          </cell>
        </row>
        <row r="5">
          <cell r="C5">
            <v>0.9</v>
          </cell>
          <cell r="D5">
            <v>0.95</v>
          </cell>
          <cell r="F5">
            <v>0</v>
          </cell>
          <cell r="G5">
            <v>0</v>
          </cell>
          <cell r="I5">
            <v>0.7</v>
          </cell>
          <cell r="J5">
            <v>0.7</v>
          </cell>
          <cell r="O5">
            <v>0</v>
          </cell>
          <cell r="P5">
            <v>0</v>
          </cell>
          <cell r="R5">
            <v>0.86</v>
          </cell>
          <cell r="S5">
            <v>0.94</v>
          </cell>
          <cell r="U5">
            <v>0.85</v>
          </cell>
          <cell r="V5">
            <v>0.88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G5">
            <v>0</v>
          </cell>
          <cell r="AH5">
            <v>0</v>
          </cell>
          <cell r="AJ5">
            <v>0</v>
          </cell>
          <cell r="AK5">
            <v>0</v>
          </cell>
        </row>
        <row r="6">
          <cell r="C6">
            <v>0.83</v>
          </cell>
          <cell r="D6">
            <v>0.92</v>
          </cell>
          <cell r="F6">
            <v>0</v>
          </cell>
          <cell r="G6">
            <v>0</v>
          </cell>
          <cell r="I6">
            <v>0.75</v>
          </cell>
          <cell r="J6">
            <v>0.75</v>
          </cell>
          <cell r="O6">
            <v>0</v>
          </cell>
          <cell r="P6">
            <v>0</v>
          </cell>
          <cell r="R6">
            <v>0.46</v>
          </cell>
          <cell r="S6">
            <v>0.46</v>
          </cell>
          <cell r="U6">
            <v>0.63</v>
          </cell>
          <cell r="V6">
            <v>0.63</v>
          </cell>
          <cell r="X6">
            <v>0</v>
          </cell>
          <cell r="Y6">
            <v>0</v>
          </cell>
          <cell r="AA6">
            <v>0.28999999999999998</v>
          </cell>
          <cell r="AB6">
            <v>0.8</v>
          </cell>
          <cell r="AD6">
            <v>0.39</v>
          </cell>
          <cell r="AE6">
            <v>0.89</v>
          </cell>
          <cell r="AG6">
            <v>0</v>
          </cell>
          <cell r="AH6">
            <v>0</v>
          </cell>
          <cell r="AJ6">
            <v>0</v>
          </cell>
          <cell r="AK6">
            <v>0</v>
          </cell>
        </row>
        <row r="7">
          <cell r="C7">
            <v>0.8</v>
          </cell>
          <cell r="D7">
            <v>0.8</v>
          </cell>
          <cell r="F7">
            <v>0</v>
          </cell>
          <cell r="G7">
            <v>0</v>
          </cell>
          <cell r="I7">
            <v>0.8</v>
          </cell>
          <cell r="J7">
            <v>0.8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</row>
        <row r="8">
          <cell r="C8">
            <v>0.7</v>
          </cell>
          <cell r="D8">
            <v>0.7</v>
          </cell>
          <cell r="F8">
            <v>0.78</v>
          </cell>
          <cell r="G8">
            <v>0.78</v>
          </cell>
          <cell r="I8">
            <v>0</v>
          </cell>
          <cell r="J8">
            <v>0</v>
          </cell>
          <cell r="O8">
            <v>0.45</v>
          </cell>
          <cell r="P8">
            <v>0.45</v>
          </cell>
          <cell r="R8">
            <v>0</v>
          </cell>
          <cell r="S8">
            <v>0</v>
          </cell>
          <cell r="U8">
            <v>0.45</v>
          </cell>
          <cell r="V8">
            <v>0.45</v>
          </cell>
          <cell r="X8">
            <v>0.21</v>
          </cell>
          <cell r="Y8">
            <v>0.47</v>
          </cell>
          <cell r="AA8">
            <v>0.33</v>
          </cell>
          <cell r="AB8">
            <v>0.85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</row>
        <row r="9">
          <cell r="C9">
            <v>0.95</v>
          </cell>
          <cell r="D9">
            <v>0.99</v>
          </cell>
          <cell r="F9">
            <v>0</v>
          </cell>
          <cell r="G9">
            <v>0</v>
          </cell>
          <cell r="I9">
            <v>0.93</v>
          </cell>
          <cell r="J9">
            <v>0.93</v>
          </cell>
          <cell r="O9">
            <v>0</v>
          </cell>
          <cell r="P9">
            <v>0</v>
          </cell>
          <cell r="R9">
            <v>0.95</v>
          </cell>
          <cell r="S9">
            <v>0.95</v>
          </cell>
          <cell r="U9">
            <v>0.51</v>
          </cell>
          <cell r="V9">
            <v>0.51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</row>
        <row r="10">
          <cell r="C10">
            <v>1</v>
          </cell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Y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</row>
        <row r="11">
          <cell r="C11">
            <v>0.12</v>
          </cell>
          <cell r="D11">
            <v>0.53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</row>
        <row r="12">
          <cell r="C12">
            <v>0.47</v>
          </cell>
          <cell r="D12">
            <v>0.8</v>
          </cell>
          <cell r="F12">
            <v>0</v>
          </cell>
          <cell r="G12">
            <v>0</v>
          </cell>
          <cell r="I12">
            <v>0.8</v>
          </cell>
          <cell r="J12">
            <v>0.8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</row>
        <row r="13">
          <cell r="C13">
            <v>0.83</v>
          </cell>
          <cell r="D13">
            <v>0.92</v>
          </cell>
          <cell r="F13">
            <v>0</v>
          </cell>
          <cell r="G13">
            <v>0</v>
          </cell>
          <cell r="I13">
            <v>0.75</v>
          </cell>
          <cell r="J13">
            <v>0.75</v>
          </cell>
          <cell r="M13">
            <v>0</v>
          </cell>
          <cell r="O13">
            <v>0</v>
          </cell>
          <cell r="R13">
            <v>0.46</v>
          </cell>
          <cell r="S13">
            <v>0.46</v>
          </cell>
          <cell r="U13">
            <v>0.63</v>
          </cell>
          <cell r="V13">
            <v>0.63</v>
          </cell>
          <cell r="X13">
            <v>0</v>
          </cell>
          <cell r="Y13">
            <v>0</v>
          </cell>
          <cell r="AA13">
            <v>0.28999999999999998</v>
          </cell>
          <cell r="AB13">
            <v>0.8</v>
          </cell>
          <cell r="AD13">
            <v>0.39</v>
          </cell>
          <cell r="AE13">
            <v>0.89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sqa.org/sites/default/files/BMPHandbooks/tc-32_from_newdevelopmentredevelopment_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asqa.org/sites/default/files/BMPHandbooks/tc-40_from_2003_newdevelopmentredevelopment_handbook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98C2-0016-4A4B-9FFE-BD3B62F27FF1}">
  <dimension ref="A1:AO16"/>
  <sheetViews>
    <sheetView tabSelected="1" topLeftCell="A8" zoomScale="55" zoomScaleNormal="55" workbookViewId="0">
      <selection activeCell="A8" sqref="A1:XFD1048576"/>
    </sheetView>
  </sheetViews>
  <sheetFormatPr defaultRowHeight="14.4" x14ac:dyDescent="0.3"/>
  <cols>
    <col min="2" max="2" width="42.88671875" customWidth="1"/>
    <col min="3" max="3" width="9.44140625" bestFit="1" customWidth="1"/>
    <col min="4" max="4" width="16" customWidth="1"/>
    <col min="5" max="6" width="17.5546875" customWidth="1"/>
    <col min="7" max="7" width="19.6640625" customWidth="1"/>
    <col min="8" max="8" width="26" customWidth="1"/>
    <col min="32" max="32" width="14.44140625" customWidth="1"/>
    <col min="40" max="40" width="11.109375" customWidth="1"/>
    <col min="41" max="41" width="10.88671875" customWidth="1"/>
  </cols>
  <sheetData>
    <row r="1" spans="1:41" x14ac:dyDescent="0.3"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  <c r="AF1">
        <v>37</v>
      </c>
      <c r="AG1">
        <v>38</v>
      </c>
      <c r="AH1">
        <v>39</v>
      </c>
      <c r="AI1">
        <v>40</v>
      </c>
      <c r="AJ1">
        <v>41</v>
      </c>
      <c r="AK1">
        <v>42</v>
      </c>
      <c r="AL1">
        <v>43</v>
      </c>
      <c r="AM1">
        <v>44</v>
      </c>
      <c r="AN1">
        <v>45</v>
      </c>
      <c r="AO1">
        <v>46</v>
      </c>
    </row>
    <row r="2" spans="1:41" x14ac:dyDescent="0.3">
      <c r="A2" t="s">
        <v>76</v>
      </c>
      <c r="B2" t="s">
        <v>77</v>
      </c>
      <c r="C2" t="s">
        <v>78</v>
      </c>
      <c r="D2" t="s">
        <v>79</v>
      </c>
      <c r="E2" t="s">
        <v>114</v>
      </c>
      <c r="F2" t="s">
        <v>80</v>
      </c>
      <c r="G2" t="s">
        <v>81</v>
      </c>
      <c r="H2" t="s">
        <v>117</v>
      </c>
      <c r="I2" t="s">
        <v>3</v>
      </c>
      <c r="J2" s="20" t="s">
        <v>4</v>
      </c>
      <c r="K2" s="20" t="s">
        <v>48</v>
      </c>
      <c r="L2" s="20" t="s">
        <v>51</v>
      </c>
      <c r="M2" s="20" t="s">
        <v>49</v>
      </c>
      <c r="N2" s="20" t="s">
        <v>52</v>
      </c>
      <c r="O2" s="20" t="s">
        <v>5</v>
      </c>
      <c r="P2" s="20" t="s">
        <v>6</v>
      </c>
      <c r="Q2" s="20" t="s">
        <v>46</v>
      </c>
      <c r="R2" s="20" t="s">
        <v>53</v>
      </c>
      <c r="S2" s="20" t="s">
        <v>50</v>
      </c>
      <c r="T2" t="s">
        <v>118</v>
      </c>
      <c r="U2" t="s">
        <v>119</v>
      </c>
      <c r="V2" t="s">
        <v>120</v>
      </c>
      <c r="W2" t="s">
        <v>121</v>
      </c>
      <c r="X2" t="s">
        <v>122</v>
      </c>
      <c r="Y2" t="s">
        <v>123</v>
      </c>
      <c r="Z2" t="s">
        <v>124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  <c r="AF2" t="s">
        <v>130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139</v>
      </c>
    </row>
    <row r="3" spans="1:41" ht="201.6" customHeight="1" x14ac:dyDescent="0.3">
      <c r="A3" s="3">
        <v>1</v>
      </c>
      <c r="B3" s="3" t="str">
        <f ca="1">INDIRECT("'BMP"&amp;$A3&amp;"'!"&amp;"C2")</f>
        <v>Hydrodynamic Separation</v>
      </c>
      <c r="C3" s="23" t="str">
        <f ca="1">VLOOKUP(C$1,INDIRECT("'BMP"&amp;$A3&amp;"'!"&amp;"$A$2:$D$46"),3,0)</f>
        <v>var|WQFR</v>
      </c>
      <c r="D3" s="23" t="str">
        <f t="shared" ref="D3:AO9" ca="1" si="0">VLOOKUP(D$1,INDIRECT("'BMP"&amp;$A3&amp;"'!"&amp;"$A$2:$D$46"),3,0)</f>
        <v>var|WQFR</v>
      </c>
      <c r="E3" s="23" t="str">
        <f t="shared" ref="E3:E9" ca="1" si="1">VLOOKUP(E$1,INDIRECT("'BMP"&amp;$A3&amp;"'!"&amp;"$A$2:$D$46"),3,0)</f>
        <v>N/A</v>
      </c>
      <c r="F3" s="23" t="str">
        <f t="shared" ca="1" si="0"/>
        <v>37800 + 29617*WQFR</v>
      </c>
      <c r="G3" s="23" t="str">
        <f t="shared" ca="1" si="0"/>
        <v>1200*WQFR</v>
      </c>
      <c r="H3" s="23">
        <f t="shared" ca="1" si="0"/>
        <v>50</v>
      </c>
      <c r="I3" s="23">
        <f t="shared" ca="1" si="0"/>
        <v>0.39</v>
      </c>
      <c r="J3" s="23">
        <f t="shared" ca="1" si="0"/>
        <v>0</v>
      </c>
      <c r="K3" s="23">
        <f t="shared" ca="1" si="0"/>
        <v>0.63</v>
      </c>
      <c r="L3" s="23">
        <f t="shared" ca="1" si="0"/>
        <v>0</v>
      </c>
      <c r="M3" s="23">
        <f t="shared" ca="1" si="0"/>
        <v>0.2</v>
      </c>
      <c r="N3" s="23">
        <f t="shared" ca="1" si="0"/>
        <v>0.4</v>
      </c>
      <c r="O3" s="23">
        <f t="shared" ca="1" si="0"/>
        <v>0</v>
      </c>
      <c r="P3" s="23">
        <f t="shared" ca="1" si="0"/>
        <v>0</v>
      </c>
      <c r="Q3" s="23">
        <f t="shared" ca="1" si="0"/>
        <v>0</v>
      </c>
      <c r="R3" s="23">
        <f t="shared" ca="1" si="0"/>
        <v>0</v>
      </c>
      <c r="S3" s="23">
        <f t="shared" ca="1" si="0"/>
        <v>0</v>
      </c>
      <c r="T3" s="23" t="str">
        <f t="shared" ca="1" si="0"/>
        <v>Does Facility have downstream stormdrain collection system?</v>
      </c>
      <c r="U3" s="23" t="str">
        <f t="shared" ca="1" si="0"/>
        <v>N/A</v>
      </c>
      <c r="V3" s="23" t="str">
        <f t="shared" ca="1" si="0"/>
        <v>Does Facility have medium or low risk of groundwater, which may necessitate dewatering?</v>
      </c>
      <c r="W3" s="23" t="str">
        <f t="shared" ca="1" si="0"/>
        <v>Does Facility have soils other than rock soils, which would increase cost of the BMP installation?</v>
      </c>
      <c r="X3" s="23" t="str">
        <f t="shared" ca="1" si="0"/>
        <v>N/A</v>
      </c>
      <c r="Y3" s="23" t="str">
        <f t="shared" ca="1" si="0"/>
        <v>N/A</v>
      </c>
      <c r="Z3" s="23" t="str">
        <f t="shared" ca="1" si="0"/>
        <v>N/A</v>
      </c>
      <c r="AA3" s="23" t="str">
        <f t="shared" ca="1" si="0"/>
        <v>N/A</v>
      </c>
      <c r="AB3" s="23" t="str">
        <f t="shared" ca="1" si="0"/>
        <v>N/A</v>
      </c>
      <c r="AC3" s="23" t="str">
        <f t="shared" ca="1" si="0"/>
        <v>N/A</v>
      </c>
      <c r="AD3" s="23" t="str">
        <f t="shared" ca="1" si="0"/>
        <v>N/A</v>
      </c>
      <c r="AE3" s="23" t="str">
        <f t="shared" ca="1" si="0"/>
        <v>N/A</v>
      </c>
      <c r="AF3" s="23" t="str">
        <f t="shared" ca="1" si="0"/>
        <v>Does Facility potentially have space to install?</v>
      </c>
      <c r="AG3" s="23" t="str">
        <f t="shared" ca="1" si="0"/>
        <v>N/A</v>
      </c>
      <c r="AH3" s="23" t="str">
        <f t="shared" ca="1" si="0"/>
        <v>N/A</v>
      </c>
      <c r="AI3" s="23" t="str">
        <f t="shared" ca="1" si="0"/>
        <v>N/A</v>
      </c>
      <c r="AJ3" s="23" t="str">
        <f t="shared" ca="1" si="0"/>
        <v>N/A</v>
      </c>
      <c r="AK3" s="23" t="str">
        <f t="shared" ca="1" si="0"/>
        <v>N/A</v>
      </c>
      <c r="AL3" s="23" t="str">
        <f t="shared" ca="1" si="0"/>
        <v>N/A</v>
      </c>
      <c r="AM3" s="23" t="str">
        <f t="shared" ca="1" si="0"/>
        <v>N/A</v>
      </c>
      <c r="AN3" s="23" t="str">
        <f t="shared" ca="1" si="0"/>
        <v>N/A</v>
      </c>
      <c r="AO3" s="23" t="str">
        <f t="shared" ca="1" si="0"/>
        <v>N/A</v>
      </c>
    </row>
    <row r="4" spans="1:41" ht="201.6" customHeight="1" x14ac:dyDescent="0.3">
      <c r="A4" s="3">
        <v>2</v>
      </c>
      <c r="B4" s="3" t="str">
        <f t="shared" ref="B4:B15" ca="1" si="2">INDIRECT("'BMP"&amp;$A4&amp;"'!"&amp;"C2")</f>
        <v>Enhanced Media Filtration (Replaceable Cartridge)</v>
      </c>
      <c r="C4" s="23" t="str">
        <f t="shared" ref="C4:S15" ca="1" si="3">VLOOKUP(C$1,INDIRECT("'BMP"&amp;$A4&amp;"'!"&amp;"$A$2:$D$46"),3,0)</f>
        <v>var|WQFR</v>
      </c>
      <c r="D4" s="23" t="str">
        <f t="shared" ca="1" si="0"/>
        <v>var|WQFR</v>
      </c>
      <c r="E4" s="23" t="str">
        <f t="shared" ca="1" si="1"/>
        <v>var|WQFR</v>
      </c>
      <c r="F4" s="23" t="str">
        <f t="shared" ca="1" si="0"/>
        <v>146363 + 179404*WQFR</v>
      </c>
      <c r="G4" s="23" t="str">
        <f t="shared" ca="1" si="0"/>
        <v>1400*WQFR</v>
      </c>
      <c r="H4" s="23" t="str">
        <f t="shared" ca="1" si="0"/>
        <v>50.766*WQFR - 2.0719</v>
      </c>
      <c r="I4" s="23">
        <f t="shared" ca="1" si="0"/>
        <v>0.8</v>
      </c>
      <c r="J4" s="23">
        <f t="shared" ca="1" si="0"/>
        <v>0.65</v>
      </c>
      <c r="K4" s="23">
        <f t="shared" ca="1" si="0"/>
        <v>0.75</v>
      </c>
      <c r="L4" s="23">
        <f t="shared" ca="1" si="0"/>
        <v>0</v>
      </c>
      <c r="M4" s="23">
        <f t="shared" ca="1" si="0"/>
        <v>0.5</v>
      </c>
      <c r="N4" s="23">
        <f t="shared" ca="1" si="0"/>
        <v>0.61</v>
      </c>
      <c r="O4" s="23">
        <f t="shared" ca="1" si="0"/>
        <v>0.5</v>
      </c>
      <c r="P4" s="23">
        <f t="shared" ca="1" si="0"/>
        <v>0.59</v>
      </c>
      <c r="Q4" s="23">
        <f t="shared" ca="1" si="0"/>
        <v>0</v>
      </c>
      <c r="R4" s="23">
        <f t="shared" ca="1" si="0"/>
        <v>0</v>
      </c>
      <c r="S4" s="23">
        <f t="shared" ca="1" si="0"/>
        <v>0</v>
      </c>
      <c r="T4" s="23" t="str">
        <f t="shared" ca="1" si="0"/>
        <v>Does Facility have downstream stormdrain collection system?</v>
      </c>
      <c r="U4" s="23" t="str">
        <f t="shared" ca="1" si="0"/>
        <v>N/A</v>
      </c>
      <c r="V4" s="23" t="str">
        <f t="shared" ca="1" si="0"/>
        <v>Does Facility have medium or low risk of groundwater, which may necessitate dewatering?</v>
      </c>
      <c r="W4" s="23" t="str">
        <f t="shared" ca="1" si="0"/>
        <v>Does Facility have soils other than rock soils, which would increase cost of the BMP installation?</v>
      </c>
      <c r="X4" s="23" t="str">
        <f t="shared" ca="1" si="0"/>
        <v>N/A</v>
      </c>
      <c r="Y4" s="23" t="str">
        <f t="shared" ca="1" si="0"/>
        <v>N/A</v>
      </c>
      <c r="Z4" s="23" t="str">
        <f t="shared" ca="1" si="0"/>
        <v>N/A</v>
      </c>
      <c r="AA4" s="23" t="str">
        <f t="shared" ca="1" si="0"/>
        <v>N/A</v>
      </c>
      <c r="AB4" s="23" t="str">
        <f t="shared" ca="1" si="0"/>
        <v>N/A</v>
      </c>
      <c r="AC4" s="23" t="str">
        <f t="shared" ca="1" si="0"/>
        <v>N/A</v>
      </c>
      <c r="AD4" s="23" t="str">
        <f t="shared" ca="1" si="0"/>
        <v>N/A</v>
      </c>
      <c r="AE4" s="23" t="str">
        <f t="shared" ca="1" si="0"/>
        <v>N/A</v>
      </c>
      <c r="AF4" s="23" t="str">
        <f t="shared" ca="1" si="0"/>
        <v>Does Facility potentially have space to install?</v>
      </c>
      <c r="AG4" s="23" t="str">
        <f t="shared" ca="1" si="0"/>
        <v>N/A</v>
      </c>
      <c r="AH4" s="23" t="str">
        <f t="shared" ca="1" si="0"/>
        <v>N/A</v>
      </c>
      <c r="AI4" s="23" t="str">
        <f t="shared" ca="1" si="0"/>
        <v>N/A</v>
      </c>
      <c r="AJ4" s="23" t="str">
        <f t="shared" ca="1" si="0"/>
        <v>N/A</v>
      </c>
      <c r="AK4" s="23" t="str">
        <f t="shared" ca="1" si="0"/>
        <v>N/A</v>
      </c>
      <c r="AL4" s="23" t="str">
        <f t="shared" ca="1" si="0"/>
        <v>N/A</v>
      </c>
      <c r="AM4" s="23" t="str">
        <f t="shared" ca="1" si="0"/>
        <v>N/A</v>
      </c>
      <c r="AN4" s="23" t="str">
        <f t="shared" ca="1" si="0"/>
        <v>N/A</v>
      </c>
      <c r="AO4" s="23" t="str">
        <f t="shared" ca="1" si="0"/>
        <v>N/A</v>
      </c>
    </row>
    <row r="5" spans="1:41" ht="201.6" customHeight="1" x14ac:dyDescent="0.3">
      <c r="A5" s="3">
        <v>3</v>
      </c>
      <c r="B5" s="3" t="str">
        <f t="shared" ca="1" si="2"/>
        <v>Biofiltration (Vault)</v>
      </c>
      <c r="C5" s="23" t="str">
        <f t="shared" ca="1" si="3"/>
        <v>var|WQFR</v>
      </c>
      <c r="D5" s="23" t="str">
        <f t="shared" ca="1" si="0"/>
        <v>var|WQFR</v>
      </c>
      <c r="E5" s="23" t="str">
        <f t="shared" ca="1" si="1"/>
        <v>var|WQFR</v>
      </c>
      <c r="F5" s="23" t="str">
        <f t="shared" ca="1" si="0"/>
        <v>21712 + 314757*WQFR</v>
      </c>
      <c r="G5" s="23" t="str">
        <f t="shared" ca="1" si="0"/>
        <v>1200*WQFR</v>
      </c>
      <c r="H5" s="23" t="str">
        <f t="shared" ca="1" si="0"/>
        <v>250.75*WQFR + 13.75</v>
      </c>
      <c r="I5" s="23">
        <f t="shared" ca="1" si="0"/>
        <v>0.8</v>
      </c>
      <c r="J5" s="23">
        <f t="shared" ca="1" si="0"/>
        <v>0</v>
      </c>
      <c r="K5" s="23">
        <f t="shared" ca="1" si="0"/>
        <v>0.9</v>
      </c>
      <c r="L5" s="23">
        <f t="shared" ca="1" si="0"/>
        <v>0</v>
      </c>
      <c r="M5" s="23">
        <f t="shared" ca="1" si="0"/>
        <v>0.4</v>
      </c>
      <c r="N5" s="23">
        <f t="shared" ca="1" si="0"/>
        <v>0.60499999999999998</v>
      </c>
      <c r="O5" s="23">
        <f t="shared" ca="1" si="0"/>
        <v>0.34</v>
      </c>
      <c r="P5" s="23">
        <f t="shared" ca="1" si="0"/>
        <v>0.64</v>
      </c>
      <c r="Q5" s="23">
        <f t="shared" ca="1" si="0"/>
        <v>0</v>
      </c>
      <c r="R5" s="23">
        <f t="shared" ca="1" si="0"/>
        <v>0</v>
      </c>
      <c r="S5" s="23">
        <f t="shared" ca="1" si="0"/>
        <v>0</v>
      </c>
      <c r="T5" s="23" t="str">
        <f t="shared" ca="1" si="0"/>
        <v>Does Facility have downstream stormdrain collection system?</v>
      </c>
      <c r="U5" s="23" t="str">
        <f t="shared" ca="1" si="0"/>
        <v>N/A</v>
      </c>
      <c r="V5" s="23" t="str">
        <f t="shared" ca="1" si="0"/>
        <v>Does Facility have medium or low risk of groundwater, which may necessitate dewatering?</v>
      </c>
      <c r="W5" s="23" t="str">
        <f t="shared" ca="1" si="0"/>
        <v>Does Facility have soils other than rock soils, which would increase cost of the BMP installation?</v>
      </c>
      <c r="X5" s="23" t="str">
        <f t="shared" ca="1" si="0"/>
        <v>N/A</v>
      </c>
      <c r="Y5" s="23" t="str">
        <f t="shared" ca="1" si="0"/>
        <v>N/A</v>
      </c>
      <c r="Z5" s="23" t="str">
        <f t="shared" ca="1" si="0"/>
        <v>N/A</v>
      </c>
      <c r="AA5" s="23" t="str">
        <f t="shared" ca="1" si="0"/>
        <v>N/A</v>
      </c>
      <c r="AB5" s="23" t="str">
        <f t="shared" ca="1" si="0"/>
        <v>N/A</v>
      </c>
      <c r="AC5" s="23" t="str">
        <f t="shared" ca="1" si="0"/>
        <v>N/A</v>
      </c>
      <c r="AD5" s="23" t="str">
        <f t="shared" ca="1" si="0"/>
        <v>N/A</v>
      </c>
      <c r="AE5" s="23" t="str">
        <f t="shared" ca="1" si="0"/>
        <v>N/A</v>
      </c>
      <c r="AF5" s="23" t="str">
        <f t="shared" ca="1" si="0"/>
        <v>Does Facility potentially have space to install?</v>
      </c>
      <c r="AG5" s="23" t="str">
        <f t="shared" ca="1" si="0"/>
        <v>N/A</v>
      </c>
      <c r="AH5" s="23" t="str">
        <f t="shared" ca="1" si="0"/>
        <v>N/A</v>
      </c>
      <c r="AI5" s="23" t="str">
        <f t="shared" ca="1" si="0"/>
        <v>N/A</v>
      </c>
      <c r="AJ5" s="23" t="str">
        <f t="shared" ca="1" si="0"/>
        <v>N/A</v>
      </c>
      <c r="AK5" s="23" t="str">
        <f t="shared" ca="1" si="0"/>
        <v>N/A</v>
      </c>
      <c r="AL5" s="23" t="str">
        <f t="shared" ca="1" si="0"/>
        <v>N/A</v>
      </c>
      <c r="AM5" s="23" t="str">
        <f t="shared" ca="1" si="0"/>
        <v>N/A</v>
      </c>
      <c r="AN5" s="23" t="str">
        <f t="shared" ca="1" si="0"/>
        <v>N/A</v>
      </c>
      <c r="AO5" s="23" t="str">
        <f t="shared" ca="1" si="0"/>
        <v>N/A</v>
      </c>
    </row>
    <row r="6" spans="1:41" ht="201.6" customHeight="1" x14ac:dyDescent="0.3">
      <c r="A6" s="3">
        <v>4</v>
      </c>
      <c r="B6" s="3" t="str">
        <f t="shared" ca="1" si="2"/>
        <v>Media Filtration (Pressure)</v>
      </c>
      <c r="C6" s="23" t="str">
        <f t="shared" ca="1" si="3"/>
        <v>var|WQFR</v>
      </c>
      <c r="D6" s="23" t="str">
        <f t="shared" ca="1" si="0"/>
        <v>var|WQFR</v>
      </c>
      <c r="E6" s="23" t="str">
        <f t="shared" ca="1" si="1"/>
        <v>var|WQFR</v>
      </c>
      <c r="F6" s="23" t="str">
        <f t="shared" ca="1" si="0"/>
        <v>46435+ 360661*WQFR</v>
      </c>
      <c r="G6" s="23" t="str">
        <f t="shared" ca="1" si="0"/>
        <v>1400*WQFR</v>
      </c>
      <c r="H6" s="23" t="str">
        <f t="shared" ca="1" si="0"/>
        <v>586.06*WQFR - 41.868</v>
      </c>
      <c r="I6" s="23">
        <f t="shared" ca="1" si="0"/>
        <v>0.9</v>
      </c>
      <c r="J6" s="23">
        <f t="shared" ca="1" si="0"/>
        <v>0</v>
      </c>
      <c r="K6" s="23">
        <f t="shared" ca="1" si="0"/>
        <v>0.7</v>
      </c>
      <c r="L6" s="23">
        <f t="shared" ca="1" si="0"/>
        <v>0</v>
      </c>
      <c r="M6" s="23">
        <f t="shared" ca="1" si="0"/>
        <v>0.86</v>
      </c>
      <c r="N6" s="23">
        <f t="shared" ca="1" si="0"/>
        <v>0.85</v>
      </c>
      <c r="O6" s="23">
        <f t="shared" ca="1" si="0"/>
        <v>0</v>
      </c>
      <c r="P6" s="23">
        <f t="shared" ca="1" si="0"/>
        <v>0</v>
      </c>
      <c r="Q6" s="23">
        <f t="shared" ca="1" si="0"/>
        <v>0</v>
      </c>
      <c r="R6" s="23">
        <f t="shared" ca="1" si="0"/>
        <v>0</v>
      </c>
      <c r="S6" s="23">
        <f t="shared" ca="1" si="0"/>
        <v>0</v>
      </c>
      <c r="T6" s="23" t="str">
        <f t="shared" ca="1" si="0"/>
        <v>N/A</v>
      </c>
      <c r="U6" s="23" t="str">
        <f t="shared" ca="1" si="0"/>
        <v>N/A</v>
      </c>
      <c r="V6" s="23" t="str">
        <f t="shared" ca="1" si="0"/>
        <v>N/A</v>
      </c>
      <c r="W6" s="23" t="str">
        <f t="shared" ca="1" si="0"/>
        <v>N/A</v>
      </c>
      <c r="X6" s="23" t="str">
        <f t="shared" ca="1" si="0"/>
        <v>N/A</v>
      </c>
      <c r="Y6" s="23" t="str">
        <f t="shared" ca="1" si="0"/>
        <v>N/A</v>
      </c>
      <c r="Z6" s="23" t="str">
        <f t="shared" ca="1" si="0"/>
        <v>N/A</v>
      </c>
      <c r="AA6" s="23" t="str">
        <f t="shared" ca="1" si="0"/>
        <v>N/A</v>
      </c>
      <c r="AB6" s="23" t="str">
        <f t="shared" ca="1" si="0"/>
        <v>Is there high likelihood of 3-phase power at the Facility?</v>
      </c>
      <c r="AC6" s="23" t="str">
        <f t="shared" ca="1" si="0"/>
        <v>Does Facility have a downstream sewer collection system?</v>
      </c>
      <c r="AD6" s="23" t="str">
        <f t="shared" ca="1" si="0"/>
        <v>N/A</v>
      </c>
      <c r="AE6" s="23" t="str">
        <f t="shared" ca="1" si="0"/>
        <v>N/A</v>
      </c>
      <c r="AF6" s="23" t="str">
        <f t="shared" ca="1" si="0"/>
        <v>Does Facility potentially have space to install?</v>
      </c>
      <c r="AG6" s="23" t="str">
        <f t="shared" ca="1" si="0"/>
        <v>N/A</v>
      </c>
      <c r="AH6" s="23" t="str">
        <f t="shared" ca="1" si="0"/>
        <v>Is there sufficient space for stormwater detention?</v>
      </c>
      <c r="AI6" s="23" t="str">
        <f t="shared" ca="1" si="0"/>
        <v>N/A</v>
      </c>
      <c r="AJ6" s="23" t="str">
        <f t="shared" ca="1" si="0"/>
        <v>N/A</v>
      </c>
      <c r="AK6" s="23" t="str">
        <f t="shared" ca="1" si="0"/>
        <v>N/A</v>
      </c>
      <c r="AL6" s="23" t="str">
        <f t="shared" ca="1" si="0"/>
        <v>N/A</v>
      </c>
      <c r="AM6" s="23" t="str">
        <f t="shared" ca="1" si="0"/>
        <v>N/A</v>
      </c>
      <c r="AN6" s="23" t="str">
        <f t="shared" ca="1" si="0"/>
        <v>N/A</v>
      </c>
      <c r="AO6" s="23" t="str">
        <f t="shared" ca="1" si="0"/>
        <v>N/A</v>
      </c>
    </row>
    <row r="7" spans="1:41" ht="201.6" customHeight="1" x14ac:dyDescent="0.3">
      <c r="A7" s="3">
        <v>5</v>
      </c>
      <c r="B7" s="3" t="str">
        <f t="shared" ca="1" si="2"/>
        <v>Bioinfiltration / Bioretention</v>
      </c>
      <c r="C7" s="23" t="str">
        <f t="shared" ca="1" si="3"/>
        <v>var|WQV</v>
      </c>
      <c r="D7" s="23" t="str">
        <f t="shared" ca="1" si="0"/>
        <v>dxp|BMP_Size(base_bmps~bmp_size_expression_id~bmp_name)</v>
      </c>
      <c r="E7" s="23" t="str">
        <f t="shared" ca="1" si="1"/>
        <v>var|WQV</v>
      </c>
      <c r="F7" s="23" t="str">
        <f t="shared" ca="1" si="0"/>
        <v>14*WQV + 47600</v>
      </c>
      <c r="G7" s="23" t="str">
        <f t="shared" ca="1" si="0"/>
        <v>1600*BMP_Size(base_bmps~bmp_size_expression_id~bmp_name)/43560</v>
      </c>
      <c r="H7" s="23" t="str">
        <f t="shared" ca="1" si="0"/>
        <v>WQV/0.5 if WQV/0.5 &gt; 1000 else 1000</v>
      </c>
      <c r="I7" s="23">
        <f t="shared" ca="1" si="0"/>
        <v>0.83</v>
      </c>
      <c r="J7" s="23">
        <f t="shared" ca="1" si="0"/>
        <v>0</v>
      </c>
      <c r="K7" s="23">
        <f t="shared" ca="1" si="0"/>
        <v>0.75</v>
      </c>
      <c r="L7" s="23">
        <f t="shared" ca="1" si="0"/>
        <v>0</v>
      </c>
      <c r="M7" s="23">
        <f t="shared" ca="1" si="0"/>
        <v>0.46</v>
      </c>
      <c r="N7" s="23">
        <f t="shared" ca="1" si="0"/>
        <v>0.63</v>
      </c>
      <c r="O7" s="23">
        <f t="shared" ca="1" si="0"/>
        <v>0</v>
      </c>
      <c r="P7" s="23">
        <f t="shared" ca="1" si="0"/>
        <v>0.28999999999999998</v>
      </c>
      <c r="Q7" s="23">
        <f t="shared" ca="1" si="0"/>
        <v>0.39</v>
      </c>
      <c r="R7" s="23">
        <f t="shared" ca="1" si="0"/>
        <v>0</v>
      </c>
      <c r="S7" s="23">
        <f t="shared" ca="1" si="0"/>
        <v>0</v>
      </c>
      <c r="T7" s="23" t="str">
        <f t="shared" ca="1" si="0"/>
        <v>Does Facility have downstream stormdrain collection system?</v>
      </c>
      <c r="U7" s="23" t="str">
        <f t="shared" ca="1" si="0"/>
        <v>Does Facility have medium or low risk of groundwater (high groundwater makes bmp infeasible)?</v>
      </c>
      <c r="V7" s="23" t="str">
        <f t="shared" ca="1" si="0"/>
        <v>N/A</v>
      </c>
      <c r="W7" s="23" t="str">
        <f t="shared" ca="1" si="0"/>
        <v>N/A</v>
      </c>
      <c r="X7" s="23" t="str">
        <f t="shared" ca="1" si="0"/>
        <v>Does Facility have soils other than rock soils, which would make the BMP infeasible?</v>
      </c>
      <c r="Y7" s="23" t="str">
        <f t="shared" ca="1" si="0"/>
        <v>Does Facility have soils other than clay soils, which would make the BMP infeasible?</v>
      </c>
      <c r="Z7" s="23" t="str">
        <f t="shared" ca="1" si="0"/>
        <v>N/A</v>
      </c>
      <c r="AA7" s="23" t="str">
        <f t="shared" ca="1" si="0"/>
        <v>N/A</v>
      </c>
      <c r="AB7" s="23" t="str">
        <f t="shared" ca="1" si="0"/>
        <v>N/A</v>
      </c>
      <c r="AC7" s="23" t="str">
        <f t="shared" ca="1" si="0"/>
        <v>N/A</v>
      </c>
      <c r="AD7" s="23" t="str">
        <f t="shared" ca="1" si="0"/>
        <v>Does Facility have slopes less than 8%?</v>
      </c>
      <c r="AE7" s="23" t="str">
        <f t="shared" ca="1" si="0"/>
        <v>N/A</v>
      </c>
      <c r="AF7" s="23" t="str">
        <f t="shared" ca="1" si="0"/>
        <v>N/A</v>
      </c>
      <c r="AG7" s="23" t="str">
        <f t="shared" ca="1" si="0"/>
        <v>Does Facility have more unpaved space (SF) than the required BMP size?</v>
      </c>
      <c r="AH7" s="23" t="str">
        <f t="shared" ca="1" si="0"/>
        <v>N/A</v>
      </c>
      <c r="AI7" s="23" t="str">
        <f t="shared" ca="1" si="0"/>
        <v>N/A</v>
      </c>
      <c r="AJ7" s="23" t="str">
        <f t="shared" ca="1" si="0"/>
        <v>N/A</v>
      </c>
      <c r="AK7" s="23" t="str">
        <f t="shared" ca="1" si="0"/>
        <v>N/A</v>
      </c>
      <c r="AL7" s="23" t="str">
        <f t="shared" ca="1" si="0"/>
        <v>Is the Facility outside of a closed or Active Landfill?</v>
      </c>
      <c r="AM7" s="23" t="str">
        <f t="shared" ca="1" si="0"/>
        <v>Is runoff type appropriate for sheet-flow treatment</v>
      </c>
      <c r="AN7" s="23" t="str">
        <f t="shared" ca="1" si="0"/>
        <v>N/A</v>
      </c>
      <c r="AO7" s="23" t="str">
        <f t="shared" ca="1" si="0"/>
        <v>N/A</v>
      </c>
    </row>
    <row r="8" spans="1:41" ht="201.6" customHeight="1" x14ac:dyDescent="0.3">
      <c r="A8" s="3">
        <v>6</v>
      </c>
      <c r="B8" s="3" t="str">
        <f t="shared" ca="1" si="2"/>
        <v>Inlet Insert Unit</v>
      </c>
      <c r="C8" s="23" t="str">
        <f t="shared" ca="1" si="3"/>
        <v>var|Count_CB</v>
      </c>
      <c r="D8" s="23" t="str">
        <f t="shared" ca="1" si="0"/>
        <v>var|Count_CB</v>
      </c>
      <c r="E8" s="23" t="str">
        <f t="shared" ca="1" si="1"/>
        <v>N/A</v>
      </c>
      <c r="F8" s="23" t="str">
        <f t="shared" ca="1" si="0"/>
        <v>2500*Count_CB</v>
      </c>
      <c r="G8" s="23" t="str">
        <f t="shared" ca="1" si="0"/>
        <v>2700*Count_CB</v>
      </c>
      <c r="H8" s="23" t="str">
        <f t="shared" ca="1" si="0"/>
        <v>N/A</v>
      </c>
      <c r="I8" s="23">
        <f t="shared" ca="1" si="0"/>
        <v>0.8</v>
      </c>
      <c r="J8" s="23">
        <f t="shared" ca="1" si="0"/>
        <v>0</v>
      </c>
      <c r="K8" s="23">
        <f t="shared" ca="1" si="0"/>
        <v>0.8</v>
      </c>
      <c r="L8" s="23">
        <f t="shared" ca="1" si="0"/>
        <v>0</v>
      </c>
      <c r="M8" s="23">
        <f t="shared" ca="1" si="0"/>
        <v>0</v>
      </c>
      <c r="N8" s="23">
        <f t="shared" ca="1" si="0"/>
        <v>0</v>
      </c>
      <c r="O8" s="23">
        <f t="shared" ca="1" si="0"/>
        <v>0</v>
      </c>
      <c r="P8" s="23">
        <f t="shared" ca="1" si="0"/>
        <v>0</v>
      </c>
      <c r="Q8" s="23">
        <f t="shared" ca="1" si="0"/>
        <v>0</v>
      </c>
      <c r="R8" s="23">
        <f t="shared" ca="1" si="0"/>
        <v>0</v>
      </c>
      <c r="S8" s="23">
        <f t="shared" ca="1" si="0"/>
        <v>0</v>
      </c>
      <c r="T8" s="23" t="str">
        <f t="shared" ca="1" si="0"/>
        <v>N/A</v>
      </c>
      <c r="U8" s="23" t="str">
        <f t="shared" ca="1" si="0"/>
        <v>N/A</v>
      </c>
      <c r="V8" s="23" t="str">
        <f t="shared" ca="1" si="0"/>
        <v>N/A</v>
      </c>
      <c r="W8" s="23" t="str">
        <f t="shared" ca="1" si="0"/>
        <v>N/A</v>
      </c>
      <c r="X8" s="23" t="str">
        <f t="shared" ca="1" si="0"/>
        <v>N/A</v>
      </c>
      <c r="Y8" s="23" t="str">
        <f t="shared" ca="1" si="0"/>
        <v>N/A</v>
      </c>
      <c r="Z8" s="23" t="str">
        <f t="shared" ca="1" si="0"/>
        <v>Does Facility have existing catch basins?</v>
      </c>
      <c r="AA8" s="23" t="str">
        <f t="shared" ca="1" si="0"/>
        <v>N/A</v>
      </c>
      <c r="AB8" s="23" t="str">
        <f t="shared" ca="1" si="0"/>
        <v>N/A</v>
      </c>
      <c r="AC8" s="23" t="str">
        <f t="shared" ca="1" si="0"/>
        <v>N/A</v>
      </c>
      <c r="AD8" s="23" t="str">
        <f t="shared" ca="1" si="0"/>
        <v>N/A</v>
      </c>
      <c r="AE8" s="23" t="str">
        <f t="shared" ca="1" si="0"/>
        <v>N/A</v>
      </c>
      <c r="AF8" s="23" t="str">
        <f t="shared" ca="1" si="0"/>
        <v>N/A</v>
      </c>
      <c r="AG8" s="23" t="str">
        <f t="shared" ca="1" si="0"/>
        <v>N/A</v>
      </c>
      <c r="AH8" s="23" t="str">
        <f t="shared" ca="1" si="0"/>
        <v>N/A</v>
      </c>
      <c r="AI8" s="23" t="str">
        <f t="shared" ca="1" si="0"/>
        <v>N/A</v>
      </c>
      <c r="AJ8" s="23" t="str">
        <f t="shared" ca="1" si="0"/>
        <v>N/A</v>
      </c>
      <c r="AK8" s="23" t="str">
        <f t="shared" ca="1" si="0"/>
        <v>N/A</v>
      </c>
      <c r="AL8" s="23" t="str">
        <f t="shared" ca="1" si="0"/>
        <v>N/A</v>
      </c>
      <c r="AM8" s="23" t="str">
        <f t="shared" ca="1" si="0"/>
        <v>N/A</v>
      </c>
      <c r="AN8" s="23" t="str">
        <f t="shared" ca="1" si="0"/>
        <v>N/A</v>
      </c>
      <c r="AO8" s="23" t="str">
        <f t="shared" ca="1" si="0"/>
        <v>N/A</v>
      </c>
    </row>
    <row r="9" spans="1:41" ht="201.6" customHeight="1" x14ac:dyDescent="0.3">
      <c r="A9" s="3">
        <v>7</v>
      </c>
      <c r="B9" s="3" t="str">
        <f t="shared" ca="1" si="2"/>
        <v>Sand Filtration</v>
      </c>
      <c r="C9" s="23" t="str">
        <f t="shared" ca="1" si="3"/>
        <v>var|WQV</v>
      </c>
      <c r="D9" s="23" t="str">
        <f t="shared" ca="1" si="0"/>
        <v>var|WQV</v>
      </c>
      <c r="E9" s="23" t="str">
        <f t="shared" ca="1" si="1"/>
        <v>var|WQV</v>
      </c>
      <c r="F9" s="23" t="str">
        <f t="shared" ca="1" si="0"/>
        <v>84*WQV + 60200</v>
      </c>
      <c r="G9" s="23" t="str">
        <f t="shared" ca="1" si="0"/>
        <v>3*WQV</v>
      </c>
      <c r="H9" s="23" t="str">
        <f t="shared" ca="1" si="0"/>
        <v>WQV / 6</v>
      </c>
      <c r="I9" s="23">
        <f t="shared" ca="1" si="0"/>
        <v>0.7</v>
      </c>
      <c r="J9" s="23">
        <f t="shared" ca="1" si="0"/>
        <v>0.78</v>
      </c>
      <c r="K9" s="23">
        <f t="shared" ca="1" si="0"/>
        <v>0</v>
      </c>
      <c r="L9" s="23">
        <f t="shared" ca="1" si="0"/>
        <v>0.45</v>
      </c>
      <c r="M9" s="23">
        <f t="shared" ca="1" si="0"/>
        <v>0</v>
      </c>
      <c r="N9" s="23">
        <f t="shared" ca="1" si="0"/>
        <v>0.45</v>
      </c>
      <c r="O9" s="23">
        <f t="shared" ca="1" si="0"/>
        <v>0.21</v>
      </c>
      <c r="P9" s="23">
        <f t="shared" ca="1" si="0"/>
        <v>0.33</v>
      </c>
      <c r="Q9" s="23">
        <f t="shared" ca="1" si="0"/>
        <v>0</v>
      </c>
      <c r="R9" s="23">
        <f t="shared" ca="1" si="0"/>
        <v>0</v>
      </c>
      <c r="S9" s="23">
        <f t="shared" ca="1" si="0"/>
        <v>0</v>
      </c>
      <c r="T9" s="23" t="str">
        <f t="shared" ca="1" si="0"/>
        <v>Does Facility have downstream stormdrain collection system?</v>
      </c>
      <c r="U9" s="23" t="str">
        <f t="shared" ca="1" si="0"/>
        <v>N/A</v>
      </c>
      <c r="V9" s="23" t="str">
        <f t="shared" ca="1" si="0"/>
        <v>Does Facility have medium or low risk of groundwater, which may necessitate dewatering?</v>
      </c>
      <c r="W9" s="23" t="str">
        <f t="shared" ca="1" si="0"/>
        <v>Does Facility have soils other than rock soils, which would increase cost of the BMP installation?</v>
      </c>
      <c r="X9" s="23" t="str">
        <f t="shared" ca="1" si="0"/>
        <v>N/A</v>
      </c>
      <c r="Y9" s="23" t="str">
        <f t="shared" ca="1" si="0"/>
        <v>N/A</v>
      </c>
      <c r="Z9" s="23" t="str">
        <f t="shared" ca="1" si="0"/>
        <v>N/A</v>
      </c>
      <c r="AA9" s="23" t="str">
        <f t="shared" ca="1" si="0"/>
        <v>N/A</v>
      </c>
      <c r="AB9" s="23" t="str">
        <f t="shared" ca="1" si="0"/>
        <v>N/A</v>
      </c>
      <c r="AC9" s="23" t="str">
        <f t="shared" ca="1" si="0"/>
        <v>N/A</v>
      </c>
      <c r="AD9" s="23" t="str">
        <f t="shared" ca="1" si="0"/>
        <v>N/A</v>
      </c>
      <c r="AE9" s="23" t="str">
        <f t="shared" ca="1" si="0"/>
        <v>N/A</v>
      </c>
      <c r="AF9" s="23" t="str">
        <f t="shared" ca="1" si="0"/>
        <v>Does Facility potentially have space to install?</v>
      </c>
      <c r="AG9" s="23" t="str">
        <f t="shared" ca="1" si="0"/>
        <v>N/A</v>
      </c>
      <c r="AH9" s="23" t="str">
        <f t="shared" ca="1" si="0"/>
        <v>N/A</v>
      </c>
      <c r="AI9" s="23" t="str">
        <f t="shared" ca="1" si="0"/>
        <v>N/A</v>
      </c>
      <c r="AJ9" s="23" t="str">
        <f t="shared" ca="1" si="0"/>
        <v>N/A</v>
      </c>
      <c r="AK9" s="23" t="str">
        <f t="shared" ca="1" si="0"/>
        <v>N/A</v>
      </c>
      <c r="AL9" s="23" t="str">
        <f ca="1">VLOOKUP(AL$1,INDIRECT("'BMP"&amp;$A9&amp;"'!"&amp;"$A$2:$D$46"),3,0)</f>
        <v>N/A</v>
      </c>
      <c r="AM9" s="23" t="str">
        <f ca="1">VLOOKUP(AM$1,INDIRECT("'BMP"&amp;$A9&amp;"'!"&amp;"$A$2:$D$46"),3,0)</f>
        <v>N/A</v>
      </c>
      <c r="AN9" s="23" t="str">
        <f ca="1">VLOOKUP(AN$1,INDIRECT("'BMP"&amp;$A9&amp;"'!"&amp;"$A$2:$D$46"),3,0)</f>
        <v>N/A</v>
      </c>
      <c r="AO9" s="23" t="str">
        <f ca="1">VLOOKUP(AO$1,INDIRECT("'BMP"&amp;$A9&amp;"'!"&amp;"$A$2:$D$46"),3,0)</f>
        <v>N/A</v>
      </c>
    </row>
    <row r="10" spans="1:41" ht="201.6" customHeight="1" x14ac:dyDescent="0.3">
      <c r="A10" s="3">
        <v>8</v>
      </c>
      <c r="B10" s="3" t="str">
        <f t="shared" ca="1" si="2"/>
        <v>Coagulation Enhanced Treatment</v>
      </c>
      <c r="C10" s="23" t="str">
        <f t="shared" ca="1" si="3"/>
        <v>var|WQFR</v>
      </c>
      <c r="D10" s="23" t="str">
        <f t="shared" ca="1" si="3"/>
        <v>var|WQFR</v>
      </c>
      <c r="E10" s="23" t="str">
        <f t="shared" ca="1" si="3"/>
        <v>var|WQFR</v>
      </c>
      <c r="F10" s="23" t="str">
        <f t="shared" ca="1" si="3"/>
        <v>155181+ 57851*WQFR</v>
      </c>
      <c r="G10" s="23" t="str">
        <f t="shared" ca="1" si="3"/>
        <v>1400*WQFR</v>
      </c>
      <c r="H10" s="23" t="str">
        <f t="shared" ca="1" si="3"/>
        <v>586.06*WQFR - 41.868</v>
      </c>
      <c r="I10" s="23">
        <f t="shared" ca="1" si="3"/>
        <v>0.95</v>
      </c>
      <c r="J10" s="23">
        <f t="shared" ca="1" si="3"/>
        <v>0</v>
      </c>
      <c r="K10" s="23">
        <f t="shared" ca="1" si="3"/>
        <v>0.93</v>
      </c>
      <c r="L10" s="23">
        <f t="shared" ca="1" si="3"/>
        <v>0</v>
      </c>
      <c r="M10" s="23">
        <f t="shared" ca="1" si="3"/>
        <v>0.95</v>
      </c>
      <c r="N10" s="23">
        <f t="shared" ca="1" si="3"/>
        <v>0.51</v>
      </c>
      <c r="O10" s="23">
        <f t="shared" ca="1" si="3"/>
        <v>0</v>
      </c>
      <c r="P10" s="23">
        <f t="shared" ca="1" si="3"/>
        <v>0</v>
      </c>
      <c r="Q10" s="23">
        <f t="shared" ca="1" si="3"/>
        <v>0</v>
      </c>
      <c r="R10" s="23">
        <f t="shared" ca="1" si="3"/>
        <v>0</v>
      </c>
      <c r="S10" s="23">
        <f t="shared" ca="1" si="3"/>
        <v>0</v>
      </c>
      <c r="T10" s="23" t="str">
        <f t="shared" ref="T10:AI15" ca="1" si="4">VLOOKUP(T$1,INDIRECT("'BMP"&amp;$A10&amp;"'!"&amp;"$A$2:$D$46"),3,0)</f>
        <v>N/A</v>
      </c>
      <c r="U10" s="23" t="str">
        <f t="shared" ca="1" si="4"/>
        <v>N/A</v>
      </c>
      <c r="V10" s="23" t="str">
        <f t="shared" ca="1" si="4"/>
        <v>N/A</v>
      </c>
      <c r="W10" s="23" t="str">
        <f t="shared" ca="1" si="4"/>
        <v>N/A</v>
      </c>
      <c r="X10" s="23" t="str">
        <f t="shared" ca="1" si="4"/>
        <v>N/A</v>
      </c>
      <c r="Y10" s="23" t="str">
        <f t="shared" ca="1" si="4"/>
        <v>N/A</v>
      </c>
      <c r="Z10" s="23" t="str">
        <f t="shared" ca="1" si="4"/>
        <v>N/A</v>
      </c>
      <c r="AA10" s="23" t="str">
        <f t="shared" ca="1" si="4"/>
        <v>N/A</v>
      </c>
      <c r="AB10" s="23" t="str">
        <f t="shared" ca="1" si="4"/>
        <v>Is there high likelihood of 3-phase power at the Facility?</v>
      </c>
      <c r="AC10" s="23" t="str">
        <f t="shared" ca="1" si="4"/>
        <v>Does Facility have a downstream sewer collection system?</v>
      </c>
      <c r="AD10" s="23" t="str">
        <f t="shared" ca="1" si="4"/>
        <v>N/A</v>
      </c>
      <c r="AE10" s="23" t="str">
        <f t="shared" ca="1" si="4"/>
        <v>N/A</v>
      </c>
      <c r="AF10" s="23" t="str">
        <f t="shared" ca="1" si="4"/>
        <v>Does Facility potentially have space to install?</v>
      </c>
      <c r="AG10" s="23" t="str">
        <f t="shared" ca="1" si="4"/>
        <v>N/A</v>
      </c>
      <c r="AH10" s="23" t="str">
        <f t="shared" ca="1" si="4"/>
        <v>Is there sufficient space for stormwater detention?</v>
      </c>
      <c r="AI10" s="23" t="str">
        <f t="shared" ca="1" si="4"/>
        <v>N/A</v>
      </c>
      <c r="AJ10" s="23" t="str">
        <f t="shared" ref="AJ10:AO15" ca="1" si="5">VLOOKUP(AJ$1,INDIRECT("'BMP"&amp;$A10&amp;"'!"&amp;"$A$2:$D$46"),3,0)</f>
        <v>N/A</v>
      </c>
      <c r="AK10" s="23" t="str">
        <f t="shared" ca="1" si="5"/>
        <v>N/A</v>
      </c>
      <c r="AL10" s="23" t="str">
        <f t="shared" ca="1" si="5"/>
        <v>N/A</v>
      </c>
      <c r="AM10" s="23" t="str">
        <f t="shared" ca="1" si="5"/>
        <v>N/A</v>
      </c>
      <c r="AN10" s="23" t="str">
        <f t="shared" ca="1" si="5"/>
        <v>N/A</v>
      </c>
      <c r="AO10" s="23" t="str">
        <f t="shared" ca="1" si="5"/>
        <v>N/A</v>
      </c>
    </row>
    <row r="11" spans="1:41" ht="201.6" customHeight="1" x14ac:dyDescent="0.3">
      <c r="A11" s="3">
        <v>9</v>
      </c>
      <c r="B11" s="3" t="str">
        <f t="shared" ca="1" si="2"/>
        <v>Roofing</v>
      </c>
      <c r="C11" s="23" t="str">
        <f t="shared" ca="1" si="3"/>
        <v>dxp|BMP_Size(base_bmps~bmp_size_expression_id~bmp_name)</v>
      </c>
      <c r="D11" s="23" t="str">
        <f t="shared" ca="1" si="3"/>
        <v>N/A</v>
      </c>
      <c r="E11" s="23" t="str">
        <f t="shared" ca="1" si="3"/>
        <v>var|EM_Area</v>
      </c>
      <c r="F11" s="23" t="str">
        <f t="shared" ca="1" si="3"/>
        <v>220*BMP_Size(base_bmps~bmp_size_expression_id~bmp_name)</v>
      </c>
      <c r="G11" s="23">
        <f t="shared" ca="1" si="3"/>
        <v>0</v>
      </c>
      <c r="H11" s="23" t="str">
        <f t="shared" ca="1" si="3"/>
        <v>EM_Area</v>
      </c>
      <c r="I11" s="23">
        <f t="shared" ca="1" si="3"/>
        <v>1</v>
      </c>
      <c r="J11" s="23">
        <f t="shared" ca="1" si="3"/>
        <v>1</v>
      </c>
      <c r="K11" s="23">
        <f t="shared" ca="1" si="3"/>
        <v>1</v>
      </c>
      <c r="L11" s="23">
        <f t="shared" ca="1" si="3"/>
        <v>1</v>
      </c>
      <c r="M11" s="23">
        <f t="shared" ca="1" si="3"/>
        <v>1</v>
      </c>
      <c r="N11" s="23">
        <f t="shared" ca="1" si="3"/>
        <v>1</v>
      </c>
      <c r="O11" s="23">
        <f t="shared" ca="1" si="3"/>
        <v>1</v>
      </c>
      <c r="P11" s="23">
        <f t="shared" ca="1" si="3"/>
        <v>1</v>
      </c>
      <c r="Q11" s="23">
        <f t="shared" ca="1" si="3"/>
        <v>1</v>
      </c>
      <c r="R11" s="23">
        <f t="shared" ca="1" si="3"/>
        <v>1</v>
      </c>
      <c r="S11" s="23">
        <f t="shared" ca="1" si="3"/>
        <v>1</v>
      </c>
      <c r="T11" s="23" t="str">
        <f t="shared" ca="1" si="4"/>
        <v>N/A</v>
      </c>
      <c r="U11" s="23" t="str">
        <f t="shared" ca="1" si="4"/>
        <v>N/A</v>
      </c>
      <c r="V11" s="23" t="str">
        <f t="shared" ca="1" si="4"/>
        <v>N/A</v>
      </c>
      <c r="W11" s="23" t="str">
        <f t="shared" ca="1" si="4"/>
        <v>N/A</v>
      </c>
      <c r="X11" s="23" t="str">
        <f t="shared" ca="1" si="4"/>
        <v>N/A</v>
      </c>
      <c r="Y11" s="23" t="str">
        <f t="shared" ca="1" si="4"/>
        <v>N/A</v>
      </c>
      <c r="Z11" s="23" t="str">
        <f t="shared" ca="1" si="4"/>
        <v>N/A</v>
      </c>
      <c r="AA11" s="23" t="str">
        <f t="shared" ca="1" si="4"/>
        <v>N/A</v>
      </c>
      <c r="AB11" s="23" t="str">
        <f t="shared" ca="1" si="4"/>
        <v>N/A</v>
      </c>
      <c r="AC11" s="23" t="str">
        <f t="shared" ca="1" si="4"/>
        <v>N/A</v>
      </c>
      <c r="AD11" s="23" t="str">
        <f t="shared" ca="1" si="4"/>
        <v>N/A</v>
      </c>
      <c r="AE11" s="23" t="str">
        <f t="shared" ca="1" si="4"/>
        <v>N/A</v>
      </c>
      <c r="AF11" s="23" t="str">
        <f t="shared" ca="1" si="4"/>
        <v>N/A</v>
      </c>
      <c r="AG11" s="23" t="str">
        <f t="shared" ca="1" si="4"/>
        <v>N/A</v>
      </c>
      <c r="AH11" s="23" t="str">
        <f t="shared" ca="1" si="4"/>
        <v>N/A</v>
      </c>
      <c r="AI11" s="23" t="str">
        <f t="shared" ca="1" si="4"/>
        <v>Does Facility have Area of Exposed Materials &gt; 0 square feet?</v>
      </c>
      <c r="AJ11" s="23" t="str">
        <f t="shared" ca="1" si="5"/>
        <v>N/A</v>
      </c>
      <c r="AK11" s="23" t="str">
        <f t="shared" ca="1" si="5"/>
        <v>N/A</v>
      </c>
      <c r="AL11" s="23" t="str">
        <f t="shared" ca="1" si="5"/>
        <v>N/A</v>
      </c>
      <c r="AM11" s="23" t="str">
        <f t="shared" ca="1" si="5"/>
        <v>N/A</v>
      </c>
      <c r="AN11" s="23" t="str">
        <f t="shared" ca="1" si="5"/>
        <v>N/A</v>
      </c>
      <c r="AO11" s="23" t="str">
        <f t="shared" ca="1" si="5"/>
        <v>N/A</v>
      </c>
    </row>
    <row r="12" spans="1:41" ht="201.6" customHeight="1" x14ac:dyDescent="0.3">
      <c r="A12" s="3">
        <v>10</v>
      </c>
      <c r="B12" s="3" t="str">
        <f t="shared" ca="1" si="2"/>
        <v>Paving and Curbing</v>
      </c>
      <c r="C12" s="23" t="str">
        <f t="shared" ca="1" si="3"/>
        <v>dxp|BMP_Size(base_bmps~bmp_size_expression_id~bmp_name)</v>
      </c>
      <c r="D12" s="23" t="str">
        <f t="shared" ca="1" si="3"/>
        <v>N/A</v>
      </c>
      <c r="E12" s="23" t="str">
        <f t="shared" ca="1" si="3"/>
        <v>var|Dmg_Pave</v>
      </c>
      <c r="F12" s="23" t="str">
        <f t="shared" ca="1" si="3"/>
        <v>3*BMP_Size(base_bmps~bmp_size_expression_id~bmp_name)</v>
      </c>
      <c r="G12" s="23">
        <f t="shared" ca="1" si="3"/>
        <v>0</v>
      </c>
      <c r="H12" s="23" t="str">
        <f t="shared" ca="1" si="3"/>
        <v>Dmg_Pave</v>
      </c>
      <c r="I12" s="23">
        <f t="shared" ca="1" si="3"/>
        <v>0.12</v>
      </c>
      <c r="J12" s="23">
        <f t="shared" ca="1" si="3"/>
        <v>0</v>
      </c>
      <c r="K12" s="23">
        <f t="shared" ca="1" si="3"/>
        <v>0</v>
      </c>
      <c r="L12" s="23">
        <f t="shared" ca="1" si="3"/>
        <v>0</v>
      </c>
      <c r="M12" s="23">
        <f t="shared" ca="1" si="3"/>
        <v>0</v>
      </c>
      <c r="N12" s="23">
        <f t="shared" ca="1" si="3"/>
        <v>0</v>
      </c>
      <c r="O12" s="23">
        <f t="shared" ca="1" si="3"/>
        <v>0</v>
      </c>
      <c r="P12" s="23">
        <f t="shared" ca="1" si="3"/>
        <v>0</v>
      </c>
      <c r="Q12" s="23">
        <f t="shared" ca="1" si="3"/>
        <v>0</v>
      </c>
      <c r="R12" s="23">
        <f t="shared" ca="1" si="3"/>
        <v>0</v>
      </c>
      <c r="S12" s="23">
        <f t="shared" ca="1" si="3"/>
        <v>0</v>
      </c>
      <c r="T12" s="23" t="str">
        <f t="shared" ca="1" si="4"/>
        <v>N/A</v>
      </c>
      <c r="U12" s="23" t="str">
        <f t="shared" ca="1" si="4"/>
        <v>N/A</v>
      </c>
      <c r="V12" s="23" t="str">
        <f t="shared" ca="1" si="4"/>
        <v>N/A</v>
      </c>
      <c r="W12" s="23" t="str">
        <f t="shared" ca="1" si="4"/>
        <v>N/A</v>
      </c>
      <c r="X12" s="23" t="str">
        <f t="shared" ca="1" si="4"/>
        <v>N/A</v>
      </c>
      <c r="Y12" s="23" t="str">
        <f t="shared" ca="1" si="4"/>
        <v>N/A</v>
      </c>
      <c r="Z12" s="23" t="str">
        <f t="shared" ca="1" si="4"/>
        <v>N/A</v>
      </c>
      <c r="AA12" s="23" t="str">
        <f t="shared" ca="1" si="4"/>
        <v>N/A</v>
      </c>
      <c r="AB12" s="23" t="str">
        <f t="shared" ca="1" si="4"/>
        <v>N/A</v>
      </c>
      <c r="AC12" s="23" t="str">
        <f t="shared" ca="1" si="4"/>
        <v>N/A</v>
      </c>
      <c r="AD12" s="23" t="str">
        <f t="shared" ca="1" si="4"/>
        <v>N/A</v>
      </c>
      <c r="AE12" s="23" t="str">
        <f t="shared" ca="1" si="4"/>
        <v>N/A</v>
      </c>
      <c r="AF12" s="23" t="str">
        <f t="shared" ca="1" si="4"/>
        <v>N/A</v>
      </c>
      <c r="AG12" s="23" t="str">
        <f t="shared" ca="1" si="4"/>
        <v>N/A</v>
      </c>
      <c r="AH12" s="23" t="str">
        <f t="shared" ca="1" si="4"/>
        <v>N/A</v>
      </c>
      <c r="AI12" s="23" t="str">
        <f t="shared" ca="1" si="4"/>
        <v>N/A</v>
      </c>
      <c r="AJ12" s="23" t="str">
        <f t="shared" ca="1" si="5"/>
        <v>Does Facility have Area of Damaged Pavement &gt; 0 square feet?</v>
      </c>
      <c r="AK12" s="23" t="str">
        <f t="shared" ca="1" si="5"/>
        <v>N/A</v>
      </c>
      <c r="AL12" s="23" t="str">
        <f t="shared" ca="1" si="5"/>
        <v>N/A</v>
      </c>
      <c r="AM12" s="23" t="str">
        <f t="shared" ca="1" si="5"/>
        <v>N/A</v>
      </c>
      <c r="AN12" s="23" t="str">
        <f t="shared" ca="1" si="5"/>
        <v>N/A</v>
      </c>
      <c r="AO12" s="23" t="str">
        <f t="shared" ca="1" si="5"/>
        <v>N/A</v>
      </c>
    </row>
    <row r="13" spans="1:41" ht="201.6" customHeight="1" x14ac:dyDescent="0.3">
      <c r="A13" s="3">
        <v>11</v>
      </c>
      <c r="B13" s="3" t="str">
        <f t="shared" ca="1" si="2"/>
        <v>Oil and Water Separators</v>
      </c>
      <c r="C13" s="23" t="str">
        <f t="shared" ca="1" si="3"/>
        <v>var|WQFR</v>
      </c>
      <c r="D13" s="23" t="str">
        <f t="shared" ca="1" si="3"/>
        <v>var|WQFR</v>
      </c>
      <c r="E13" s="23" t="str">
        <f t="shared" ca="1" si="3"/>
        <v>var|WQFR</v>
      </c>
      <c r="F13" s="23" t="str">
        <f t="shared" ca="1" si="3"/>
        <v>67242 + 36094*WQFR</v>
      </c>
      <c r="G13" s="23" t="str">
        <f t="shared" ca="1" si="3"/>
        <v>1400*WQFR</v>
      </c>
      <c r="H13" s="23" t="str">
        <f t="shared" ca="1" si="3"/>
        <v>57.578*WQFR + 14.586</v>
      </c>
      <c r="I13" s="23">
        <f t="shared" ca="1" si="3"/>
        <v>0.47</v>
      </c>
      <c r="J13" s="23">
        <f t="shared" ca="1" si="3"/>
        <v>0</v>
      </c>
      <c r="K13" s="23">
        <f t="shared" ca="1" si="3"/>
        <v>0.8</v>
      </c>
      <c r="L13" s="23">
        <f t="shared" ca="1" si="3"/>
        <v>0</v>
      </c>
      <c r="M13" s="23">
        <f t="shared" ca="1" si="3"/>
        <v>0</v>
      </c>
      <c r="N13" s="23">
        <f t="shared" ca="1" si="3"/>
        <v>0</v>
      </c>
      <c r="O13" s="23">
        <f t="shared" ca="1" si="3"/>
        <v>0</v>
      </c>
      <c r="P13" s="23">
        <f t="shared" ca="1" si="3"/>
        <v>0</v>
      </c>
      <c r="Q13" s="23">
        <f t="shared" ca="1" si="3"/>
        <v>0</v>
      </c>
      <c r="R13" s="23">
        <f t="shared" ca="1" si="3"/>
        <v>0</v>
      </c>
      <c r="S13" s="23">
        <f t="shared" ca="1" si="3"/>
        <v>0</v>
      </c>
      <c r="T13" s="23" t="str">
        <f t="shared" ca="1" si="4"/>
        <v>Does Facility have downstream stormdrain collection system?</v>
      </c>
      <c r="U13" s="23" t="str">
        <f t="shared" ca="1" si="4"/>
        <v>N/A</v>
      </c>
      <c r="V13" s="23" t="str">
        <f t="shared" ca="1" si="4"/>
        <v>Does Facility have medium or low risk of groundwater, which may necessitate dewatering?</v>
      </c>
      <c r="W13" s="23" t="str">
        <f t="shared" ca="1" si="4"/>
        <v>Does Facility have soils other than rock soils, which would increase cost of the BMP installation?</v>
      </c>
      <c r="X13" s="23" t="str">
        <f t="shared" ca="1" si="4"/>
        <v>N/A</v>
      </c>
      <c r="Y13" s="23" t="str">
        <f t="shared" ca="1" si="4"/>
        <v>N/A</v>
      </c>
      <c r="Z13" s="23" t="str">
        <f t="shared" ca="1" si="4"/>
        <v>N/A</v>
      </c>
      <c r="AA13" s="23" t="str">
        <f t="shared" ca="1" si="4"/>
        <v>N/A</v>
      </c>
      <c r="AB13" s="23" t="str">
        <f t="shared" ca="1" si="4"/>
        <v>N/A</v>
      </c>
      <c r="AC13" s="23" t="str">
        <f t="shared" ca="1" si="4"/>
        <v>N/A</v>
      </c>
      <c r="AD13" s="23" t="str">
        <f t="shared" ca="1" si="4"/>
        <v>N/A</v>
      </c>
      <c r="AE13" s="23" t="str">
        <f t="shared" ca="1" si="4"/>
        <v>N/A</v>
      </c>
      <c r="AF13" s="23" t="str">
        <f t="shared" ca="1" si="4"/>
        <v>Does Facility potentially have space to install?</v>
      </c>
      <c r="AG13" s="23" t="str">
        <f t="shared" ca="1" si="4"/>
        <v>N/A</v>
      </c>
      <c r="AH13" s="23" t="str">
        <f t="shared" ca="1" si="4"/>
        <v>N/A</v>
      </c>
      <c r="AI13" s="23" t="str">
        <f t="shared" ca="1" si="4"/>
        <v>N/A</v>
      </c>
      <c r="AJ13" s="23" t="str">
        <f t="shared" ca="1" si="5"/>
        <v>N/A</v>
      </c>
      <c r="AK13" s="23" t="str">
        <f t="shared" ca="1" si="5"/>
        <v>N/A</v>
      </c>
      <c r="AL13" s="23" t="str">
        <f t="shared" ca="1" si="5"/>
        <v>N/A</v>
      </c>
      <c r="AM13" s="23" t="str">
        <f t="shared" ca="1" si="5"/>
        <v>N/A</v>
      </c>
      <c r="AN13" s="23" t="str">
        <f t="shared" ca="1" si="5"/>
        <v>Is Facility clear of existing structural BMPs</v>
      </c>
      <c r="AO13" s="23" t="str">
        <f t="shared" ca="1" si="5"/>
        <v>N/A</v>
      </c>
    </row>
    <row r="14" spans="1:41" ht="201.6" customHeight="1" x14ac:dyDescent="0.3">
      <c r="A14" s="3">
        <v>12</v>
      </c>
      <c r="B14" s="3" t="str">
        <f t="shared" ca="1" si="2"/>
        <v>Vegetative Swales</v>
      </c>
      <c r="C14" s="23" t="str">
        <f t="shared" ca="1" si="3"/>
        <v>var|WQV</v>
      </c>
      <c r="D14" s="23" t="str">
        <f t="shared" ca="1" si="3"/>
        <v>dxp|BMP_Size(base_bmps~bmp_size_expression_id~bmp_name)</v>
      </c>
      <c r="E14" s="23" t="str">
        <f t="shared" ca="1" si="3"/>
        <v>var|Drainage_Area_Acres</v>
      </c>
      <c r="F14" s="23" t="str">
        <f t="shared" ca="1" si="3"/>
        <v>11000+170*WQV</v>
      </c>
      <c r="G14" s="23" t="str">
        <f t="shared" ca="1" si="3"/>
        <v>1600*BMP_Size(base_bmps~bmp_size_expression_id~bmp_name) / 43560</v>
      </c>
      <c r="H14" s="23" t="str">
        <f t="shared" ca="1" si="3"/>
        <v>500*Drainage_Area_Acres*43560</v>
      </c>
      <c r="I14" s="23">
        <f t="shared" ca="1" si="3"/>
        <v>0.83</v>
      </c>
      <c r="J14" s="23">
        <f t="shared" ca="1" si="3"/>
        <v>0</v>
      </c>
      <c r="K14" s="23">
        <f t="shared" ca="1" si="3"/>
        <v>0.75</v>
      </c>
      <c r="L14" s="23">
        <f t="shared" ca="1" si="3"/>
        <v>0</v>
      </c>
      <c r="M14" s="23">
        <f t="shared" ca="1" si="3"/>
        <v>0.46</v>
      </c>
      <c r="N14" s="23">
        <f t="shared" ca="1" si="3"/>
        <v>0.63</v>
      </c>
      <c r="O14" s="23">
        <f t="shared" ca="1" si="3"/>
        <v>0</v>
      </c>
      <c r="P14" s="23">
        <f t="shared" ca="1" si="3"/>
        <v>0.28999999999999998</v>
      </c>
      <c r="Q14" s="23">
        <f t="shared" ca="1" si="3"/>
        <v>0.39</v>
      </c>
      <c r="R14" s="23">
        <f t="shared" ca="1" si="3"/>
        <v>0</v>
      </c>
      <c r="S14" s="23">
        <f t="shared" ca="1" si="3"/>
        <v>0</v>
      </c>
      <c r="T14" s="23" t="str">
        <f t="shared" ca="1" si="4"/>
        <v>Does Facility have downstream stormdrain collection system?</v>
      </c>
      <c r="U14" s="23" t="str">
        <f t="shared" ca="1" si="4"/>
        <v>Does Facility have high groundwater, which would make BMP infeasible?</v>
      </c>
      <c r="V14" s="23" t="str">
        <f t="shared" ca="1" si="4"/>
        <v>N/A</v>
      </c>
      <c r="W14" s="23" t="str">
        <f t="shared" ca="1" si="4"/>
        <v>N/A</v>
      </c>
      <c r="X14" s="23" t="str">
        <f t="shared" ca="1" si="4"/>
        <v>Does Facility have rock soils, which would make the BMP infeasible?</v>
      </c>
      <c r="Y14" s="23" t="str">
        <f t="shared" ca="1" si="4"/>
        <v>Does Facility have clay soils, which would make the BMP infeasible?</v>
      </c>
      <c r="Z14" s="23" t="str">
        <f t="shared" ca="1" si="4"/>
        <v>N/A</v>
      </c>
      <c r="AA14" s="23" t="str">
        <f t="shared" ca="1" si="4"/>
        <v>N/A</v>
      </c>
      <c r="AB14" s="23" t="str">
        <f t="shared" ca="1" si="4"/>
        <v>N/A</v>
      </c>
      <c r="AC14" s="23" t="str">
        <f t="shared" ca="1" si="4"/>
        <v>N/A</v>
      </c>
      <c r="AD14" s="23" t="str">
        <f t="shared" ca="1" si="4"/>
        <v>N/A</v>
      </c>
      <c r="AE14" s="23" t="str">
        <f t="shared" ca="1" si="4"/>
        <v>N/A</v>
      </c>
      <c r="AF14" s="23" t="str">
        <f t="shared" ca="1" si="4"/>
        <v>N/A</v>
      </c>
      <c r="AG14" s="23" t="str">
        <f t="shared" ca="1" si="4"/>
        <v>Does Facility have more unpaved space (SF) than the required BMP size?</v>
      </c>
      <c r="AH14" s="23" t="str">
        <f t="shared" ca="1" si="4"/>
        <v>N/A</v>
      </c>
      <c r="AI14" s="23" t="str">
        <f t="shared" ca="1" si="4"/>
        <v>N/A</v>
      </c>
      <c r="AJ14" s="23" t="str">
        <f t="shared" ca="1" si="5"/>
        <v>N/A</v>
      </c>
      <c r="AK14" s="23" t="str">
        <f t="shared" ca="1" si="5"/>
        <v>N/A</v>
      </c>
      <c r="AL14" s="23" t="str">
        <f t="shared" ca="1" si="5"/>
        <v>N/A</v>
      </c>
      <c r="AM14" s="23" t="str">
        <f t="shared" ca="1" si="5"/>
        <v>Is runoff type appropriate for sheet-flow treatment</v>
      </c>
      <c r="AN14" s="23" t="str">
        <f t="shared" ca="1" si="5"/>
        <v>N/A</v>
      </c>
      <c r="AO14" s="23" t="str">
        <f t="shared" ca="1" si="5"/>
        <v>N/A</v>
      </c>
    </row>
    <row r="15" spans="1:41" ht="201.6" customHeight="1" x14ac:dyDescent="0.3">
      <c r="A15" s="3">
        <v>13</v>
      </c>
      <c r="B15" s="3" t="str">
        <f t="shared" ca="1" si="2"/>
        <v>Detention</v>
      </c>
      <c r="C15" s="23" t="str">
        <f t="shared" ca="1" si="3"/>
        <v>var|WQV</v>
      </c>
      <c r="D15" s="23" t="str">
        <f t="shared" ca="1" si="3"/>
        <v>var|WQV</v>
      </c>
      <c r="E15" s="23" t="str">
        <f t="shared" ca="1" si="3"/>
        <v>var|WQV</v>
      </c>
      <c r="F15" s="23" t="str">
        <f t="shared" ca="1" si="3"/>
        <v>56*WQV + 37800</v>
      </c>
      <c r="G15" s="23">
        <f t="shared" ca="1" si="3"/>
        <v>0</v>
      </c>
      <c r="H15" s="23" t="str">
        <f t="shared" ca="1" si="3"/>
        <v>WQV / 6</v>
      </c>
      <c r="I15" s="23">
        <f t="shared" ca="1" si="3"/>
        <v>0</v>
      </c>
      <c r="J15" s="23">
        <f t="shared" ca="1" si="3"/>
        <v>0</v>
      </c>
      <c r="K15" s="23">
        <f t="shared" ca="1" si="3"/>
        <v>0</v>
      </c>
      <c r="L15" s="23">
        <f t="shared" ca="1" si="3"/>
        <v>0</v>
      </c>
      <c r="M15" s="23">
        <f t="shared" ca="1" si="3"/>
        <v>0</v>
      </c>
      <c r="N15" s="23">
        <f t="shared" ca="1" si="3"/>
        <v>0</v>
      </c>
      <c r="O15" s="23">
        <f t="shared" ca="1" si="3"/>
        <v>0</v>
      </c>
      <c r="P15" s="23">
        <f t="shared" ca="1" si="3"/>
        <v>0</v>
      </c>
      <c r="Q15" s="23">
        <f t="shared" ca="1" si="3"/>
        <v>0</v>
      </c>
      <c r="R15" s="23">
        <f t="shared" ca="1" si="3"/>
        <v>0</v>
      </c>
      <c r="S15" s="23">
        <f t="shared" ca="1" si="3"/>
        <v>0</v>
      </c>
      <c r="T15" s="23" t="str">
        <f t="shared" ca="1" si="4"/>
        <v>N/A</v>
      </c>
      <c r="U15" s="23" t="str">
        <f t="shared" ca="1" si="4"/>
        <v>N/A</v>
      </c>
      <c r="V15" s="23" t="str">
        <f t="shared" ca="1" si="4"/>
        <v>Does Facility have medium or low risk of groundwater, which may necessitate dewatering?</v>
      </c>
      <c r="W15" s="23" t="str">
        <f t="shared" ca="1" si="4"/>
        <v>Does Facility have soils other than rock soils, which would increase cost of the BMP installation?</v>
      </c>
      <c r="X15" s="23" t="str">
        <f t="shared" ca="1" si="4"/>
        <v>N/A</v>
      </c>
      <c r="Y15" s="23" t="str">
        <f t="shared" ca="1" si="4"/>
        <v>N/A</v>
      </c>
      <c r="Z15" s="23" t="str">
        <f t="shared" ca="1" si="4"/>
        <v>N/A</v>
      </c>
      <c r="AA15" s="23" t="str">
        <f t="shared" ca="1" si="4"/>
        <v>N/A</v>
      </c>
      <c r="AB15" s="23" t="str">
        <f t="shared" ca="1" si="4"/>
        <v>N/A</v>
      </c>
      <c r="AC15" s="23" t="str">
        <f t="shared" ca="1" si="4"/>
        <v>N/A</v>
      </c>
      <c r="AD15" s="23" t="str">
        <f t="shared" ca="1" si="4"/>
        <v>N/A</v>
      </c>
      <c r="AE15" s="23" t="str">
        <f t="shared" ca="1" si="4"/>
        <v>N/A</v>
      </c>
      <c r="AF15" s="23" t="str">
        <f t="shared" ca="1" si="4"/>
        <v>Does Facility potentially have space to install?</v>
      </c>
      <c r="AG15" s="23" t="str">
        <f t="shared" ca="1" si="4"/>
        <v>N/A</v>
      </c>
      <c r="AH15" s="23" t="str">
        <f t="shared" ca="1" si="4"/>
        <v>N/A</v>
      </c>
      <c r="AI15" s="23" t="str">
        <f t="shared" ca="1" si="4"/>
        <v>N/A</v>
      </c>
      <c r="AJ15" s="23" t="str">
        <f t="shared" ca="1" si="5"/>
        <v>N/A</v>
      </c>
      <c r="AK15" s="23" t="str">
        <f t="shared" ca="1" si="5"/>
        <v>N/A</v>
      </c>
      <c r="AL15" s="23" t="str">
        <f t="shared" ca="1" si="5"/>
        <v>N/A</v>
      </c>
      <c r="AM15" s="23" t="str">
        <f t="shared" ca="1" si="5"/>
        <v>N/A</v>
      </c>
      <c r="AN15" s="23" t="str">
        <f t="shared" ca="1" si="5"/>
        <v>N/A</v>
      </c>
      <c r="AO15" s="23" t="str">
        <f t="shared" ca="1" si="5"/>
        <v>N/A</v>
      </c>
    </row>
    <row r="16" spans="1:41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E46"/>
  <sheetViews>
    <sheetView workbookViewId="0">
      <selection activeCell="C14" sqref="C14"/>
    </sheetView>
  </sheetViews>
  <sheetFormatPr defaultRowHeight="14.4" x14ac:dyDescent="0.3"/>
  <cols>
    <col min="1" max="1" width="4.33203125" customWidth="1"/>
    <col min="2" max="2" width="23.33203125" customWidth="1"/>
    <col min="3" max="3" width="65.21875" customWidth="1"/>
  </cols>
  <sheetData>
    <row r="1" spans="1:5" x14ac:dyDescent="0.3">
      <c r="A1">
        <v>1</v>
      </c>
      <c r="B1" t="s">
        <v>1</v>
      </c>
      <c r="C1" s="15">
        <v>9</v>
      </c>
    </row>
    <row r="2" spans="1:5" x14ac:dyDescent="0.3">
      <c r="A2">
        <v>2</v>
      </c>
      <c r="B2" t="s">
        <v>9</v>
      </c>
      <c r="C2" s="2" t="s">
        <v>21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s="24" t="s">
        <v>149</v>
      </c>
      <c r="D4" s="24" t="s">
        <v>71</v>
      </c>
      <c r="E4" t="s">
        <v>152</v>
      </c>
    </row>
    <row r="5" spans="1:5" x14ac:dyDescent="0.3">
      <c r="A5">
        <v>5</v>
      </c>
      <c r="B5" t="s">
        <v>57</v>
      </c>
      <c r="C5" t="s">
        <v>15</v>
      </c>
    </row>
    <row r="6" spans="1:5" x14ac:dyDescent="0.3">
      <c r="A6">
        <v>6</v>
      </c>
      <c r="B6" t="s">
        <v>114</v>
      </c>
      <c r="C6" s="24" t="s">
        <v>162</v>
      </c>
      <c r="E6" t="s">
        <v>161</v>
      </c>
    </row>
    <row r="7" spans="1:5" x14ac:dyDescent="0.3">
      <c r="A7">
        <v>7</v>
      </c>
      <c r="B7" t="s">
        <v>25</v>
      </c>
      <c r="C7" s="25" t="s">
        <v>164</v>
      </c>
      <c r="E7" t="s">
        <v>153</v>
      </c>
    </row>
    <row r="8" spans="1:5" x14ac:dyDescent="0.3">
      <c r="A8">
        <v>8</v>
      </c>
      <c r="B8" t="s">
        <v>26</v>
      </c>
      <c r="C8" s="24">
        <v>0</v>
      </c>
      <c r="D8" s="24"/>
      <c r="E8" s="24" t="s">
        <v>169</v>
      </c>
    </row>
    <row r="9" spans="1:5" x14ac:dyDescent="0.3">
      <c r="A9">
        <v>9</v>
      </c>
      <c r="B9" t="s">
        <v>116</v>
      </c>
      <c r="C9" s="24" t="s">
        <v>163</v>
      </c>
      <c r="D9" t="s">
        <v>115</v>
      </c>
      <c r="E9" t="s">
        <v>161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BMP'!$C$10</f>
        <v>1</v>
      </c>
      <c r="D12" s="5">
        <f>'[1]Table 2 - Selected BMP'!$D$10</f>
        <v>1</v>
      </c>
    </row>
    <row r="13" spans="1:5" x14ac:dyDescent="0.3">
      <c r="A13">
        <v>13</v>
      </c>
      <c r="B13" s="3" t="s">
        <v>4</v>
      </c>
      <c r="C13" s="5">
        <f>'[1]Table 2 - Selected BMP'!$F$10</f>
        <v>1</v>
      </c>
      <c r="D13" s="5">
        <f>'[1]Table 2 - Selected BMP'!$G$10</f>
        <v>1</v>
      </c>
    </row>
    <row r="14" spans="1:5" x14ac:dyDescent="0.3">
      <c r="A14">
        <v>14</v>
      </c>
      <c r="B14" s="3" t="s">
        <v>48</v>
      </c>
      <c r="C14" s="5">
        <f>'[1]Table 2 - Selected BMP'!$I$10</f>
        <v>1</v>
      </c>
      <c r="D14" s="5">
        <f>'[1]Table 2 - Selected BMP'!$J$10</f>
        <v>1</v>
      </c>
    </row>
    <row r="15" spans="1:5" x14ac:dyDescent="0.3">
      <c r="A15">
        <v>15</v>
      </c>
      <c r="B15" s="3" t="s">
        <v>51</v>
      </c>
      <c r="C15" s="5">
        <f>'[1]Table 2 - Selected BMP'!$O$10</f>
        <v>1</v>
      </c>
      <c r="D15" s="5">
        <f>'[1]Table 2 - Selected BMP'!$P$10</f>
        <v>1</v>
      </c>
    </row>
    <row r="16" spans="1:5" x14ac:dyDescent="0.3">
      <c r="A16">
        <v>16</v>
      </c>
      <c r="B16" s="3" t="s">
        <v>49</v>
      </c>
      <c r="C16" s="5">
        <f>'[1]Table 2 - Selected BMP'!$R$10</f>
        <v>1</v>
      </c>
      <c r="D16" s="5">
        <f>'[1]Table 2 - Selected BMP'!$S$10</f>
        <v>1</v>
      </c>
    </row>
    <row r="17" spans="1:4" x14ac:dyDescent="0.3">
      <c r="A17">
        <v>17</v>
      </c>
      <c r="B17" s="3" t="s">
        <v>52</v>
      </c>
      <c r="C17" s="5">
        <f>'[1]Table 2 - Selected BMP'!$U$10</f>
        <v>1</v>
      </c>
      <c r="D17" s="5">
        <f>'[1]Table 2 - Selected BMP'!$V$10</f>
        <v>1</v>
      </c>
    </row>
    <row r="18" spans="1:4" x14ac:dyDescent="0.3">
      <c r="A18">
        <v>18</v>
      </c>
      <c r="B18" s="3" t="s">
        <v>5</v>
      </c>
      <c r="C18" s="5">
        <f>'[1]Table 2 - Selected BMP'!$X$10</f>
        <v>1</v>
      </c>
      <c r="D18" s="5">
        <f>'[1]Table 2 - Selected BMP'!$Y$10</f>
        <v>1</v>
      </c>
    </row>
    <row r="19" spans="1:4" x14ac:dyDescent="0.3">
      <c r="A19">
        <v>19</v>
      </c>
      <c r="B19" s="3" t="s">
        <v>6</v>
      </c>
      <c r="C19" s="5">
        <f>'[1]Table 2 - Selected BMP'!$AA$10</f>
        <v>1</v>
      </c>
      <c r="D19" s="5">
        <f>'[1]Table 2 - Selected BMP'!$AB$10</f>
        <v>1</v>
      </c>
    </row>
    <row r="20" spans="1:4" x14ac:dyDescent="0.3">
      <c r="A20">
        <v>20</v>
      </c>
      <c r="B20" s="3" t="s">
        <v>46</v>
      </c>
      <c r="C20" s="5">
        <f>'[1]Table 2 - Selected BMP'!$AD$10</f>
        <v>1</v>
      </c>
      <c r="D20" s="5">
        <f>'[1]Table 2 - Selected BMP'!$AE$10</f>
        <v>1</v>
      </c>
    </row>
    <row r="21" spans="1:4" x14ac:dyDescent="0.3">
      <c r="A21">
        <v>21</v>
      </c>
      <c r="B21" s="3" t="s">
        <v>53</v>
      </c>
      <c r="C21" s="5">
        <f>'[1]Table 2 - Selected BMP'!$AG$10</f>
        <v>1</v>
      </c>
      <c r="D21" s="5">
        <f>'[1]Table 2 - Selected BMP'!$AH$10</f>
        <v>1</v>
      </c>
    </row>
    <row r="22" spans="1:4" x14ac:dyDescent="0.3">
      <c r="A22">
        <v>22</v>
      </c>
      <c r="B22" s="3" t="s">
        <v>50</v>
      </c>
      <c r="C22" s="5">
        <f>'[1]Table 2 - Selected BMP'!$AJ$10</f>
        <v>1</v>
      </c>
      <c r="D22" s="5">
        <f>'[1]Table 2 - Selected BMP'!$AK$10</f>
        <v>1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82</v>
      </c>
      <c r="C25" s="11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38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414DEFE-044A-41C8-975D-D4C23351920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E201987B-CE6D-4AFF-88C5-A13A4B815AAD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2D050"/>
  </sheetPr>
  <dimension ref="A1:E46"/>
  <sheetViews>
    <sheetView workbookViewId="0">
      <selection activeCell="E22" sqref="E22"/>
    </sheetView>
  </sheetViews>
  <sheetFormatPr defaultRowHeight="14.4" x14ac:dyDescent="0.3"/>
  <cols>
    <col min="1" max="1" width="4.33203125" customWidth="1"/>
    <col min="2" max="2" width="23.109375" customWidth="1"/>
    <col min="3" max="3" width="65.77734375" customWidth="1"/>
  </cols>
  <sheetData>
    <row r="1" spans="1:5" x14ac:dyDescent="0.3">
      <c r="A1">
        <v>1</v>
      </c>
      <c r="B1" t="s">
        <v>1</v>
      </c>
      <c r="C1" s="15">
        <v>10</v>
      </c>
    </row>
    <row r="2" spans="1:5" x14ac:dyDescent="0.3">
      <c r="A2">
        <v>2</v>
      </c>
      <c r="B2" t="s">
        <v>9</v>
      </c>
      <c r="C2" s="2" t="s">
        <v>22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s="24" t="s">
        <v>149</v>
      </c>
      <c r="D4" s="24" t="s">
        <v>71</v>
      </c>
      <c r="E4" t="s">
        <v>152</v>
      </c>
    </row>
    <row r="5" spans="1:5" x14ac:dyDescent="0.3">
      <c r="A5">
        <v>5</v>
      </c>
      <c r="B5" t="s">
        <v>57</v>
      </c>
      <c r="C5" t="s">
        <v>15</v>
      </c>
    </row>
    <row r="6" spans="1:5" x14ac:dyDescent="0.3">
      <c r="A6">
        <v>6</v>
      </c>
      <c r="B6" t="s">
        <v>114</v>
      </c>
      <c r="C6" s="24" t="s">
        <v>167</v>
      </c>
    </row>
    <row r="7" spans="1:5" x14ac:dyDescent="0.3">
      <c r="A7">
        <v>7</v>
      </c>
      <c r="B7" t="s">
        <v>25</v>
      </c>
      <c r="C7" s="25" t="s">
        <v>165</v>
      </c>
      <c r="E7" s="4" t="s">
        <v>154</v>
      </c>
    </row>
    <row r="8" spans="1:5" x14ac:dyDescent="0.3">
      <c r="A8">
        <v>8</v>
      </c>
      <c r="B8" t="s">
        <v>26</v>
      </c>
      <c r="C8" s="24">
        <v>0</v>
      </c>
      <c r="D8" s="24"/>
      <c r="E8" s="24" t="s">
        <v>169</v>
      </c>
    </row>
    <row r="9" spans="1:5" x14ac:dyDescent="0.3">
      <c r="A9">
        <v>9</v>
      </c>
      <c r="B9" t="s">
        <v>116</v>
      </c>
      <c r="C9" s="24" t="s">
        <v>166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BMP'!$C$11</f>
        <v>0.12</v>
      </c>
      <c r="D12" s="8">
        <f>'[1]Table 2 - Selected BMP'!$D$11</f>
        <v>0.53</v>
      </c>
    </row>
    <row r="13" spans="1:5" x14ac:dyDescent="0.3">
      <c r="A13">
        <v>13</v>
      </c>
      <c r="B13" s="3" t="s">
        <v>4</v>
      </c>
      <c r="C13" s="8">
        <f>'[1]Table 2 - Selected BMP'!$F$11</f>
        <v>0</v>
      </c>
      <c r="D13" s="8">
        <f>'[1]Table 2 - Selected BMP'!$G$11</f>
        <v>0</v>
      </c>
    </row>
    <row r="14" spans="1:5" x14ac:dyDescent="0.3">
      <c r="A14">
        <v>14</v>
      </c>
      <c r="B14" s="3" t="s">
        <v>48</v>
      </c>
      <c r="C14" s="8">
        <f>'[1]Table 2 - Selected BMP'!$I$11</f>
        <v>0</v>
      </c>
      <c r="D14" s="8">
        <f>'[1]Table 2 - Selected BMP'!$J$11</f>
        <v>0</v>
      </c>
    </row>
    <row r="15" spans="1:5" x14ac:dyDescent="0.3">
      <c r="A15">
        <v>15</v>
      </c>
      <c r="B15" s="3" t="s">
        <v>51</v>
      </c>
      <c r="C15" s="8">
        <f>'[1]Table 2 - Selected BMP'!$O$11</f>
        <v>0</v>
      </c>
      <c r="D15" s="8">
        <f>'[1]Table 2 - Selected BMP'!$P$11</f>
        <v>0</v>
      </c>
    </row>
    <row r="16" spans="1:5" x14ac:dyDescent="0.3">
      <c r="A16">
        <v>16</v>
      </c>
      <c r="B16" s="3" t="s">
        <v>49</v>
      </c>
      <c r="C16" s="8">
        <f>'[1]Table 2 - Selected BMP'!$R$11</f>
        <v>0</v>
      </c>
      <c r="D16" s="8">
        <f>'[1]Table 2 - Selected BMP'!$S$11</f>
        <v>0</v>
      </c>
    </row>
    <row r="17" spans="1:4" x14ac:dyDescent="0.3">
      <c r="A17">
        <v>17</v>
      </c>
      <c r="B17" s="3" t="s">
        <v>52</v>
      </c>
      <c r="C17" s="8">
        <f>'[1]Table 2 - Selected BMP'!$U$11</f>
        <v>0</v>
      </c>
      <c r="D17" s="8">
        <f>'[1]Table 2 - Selected BMP'!$V$11</f>
        <v>0</v>
      </c>
    </row>
    <row r="18" spans="1:4" x14ac:dyDescent="0.3">
      <c r="A18">
        <v>18</v>
      </c>
      <c r="B18" s="3" t="s">
        <v>5</v>
      </c>
      <c r="C18" s="8">
        <f>'[1]Table 2 - Selected BMP'!$X$11</f>
        <v>0</v>
      </c>
      <c r="D18" s="8">
        <f>'[1]Table 2 - Selected BMP'!$Y$11</f>
        <v>0</v>
      </c>
    </row>
    <row r="19" spans="1:4" x14ac:dyDescent="0.3">
      <c r="A19">
        <v>19</v>
      </c>
      <c r="B19" s="3" t="s">
        <v>6</v>
      </c>
      <c r="C19" s="8">
        <f>'[1]Table 2 - Selected BMP'!$AA$11</f>
        <v>0</v>
      </c>
      <c r="D19" s="8">
        <f>'[1]Table 2 - Selected BMP'!$AB$11</f>
        <v>0</v>
      </c>
    </row>
    <row r="20" spans="1:4" x14ac:dyDescent="0.3">
      <c r="A20">
        <v>20</v>
      </c>
      <c r="B20" s="3" t="s">
        <v>46</v>
      </c>
      <c r="C20" s="8">
        <f>'[1]Table 2 - Selected BMP'!$AD$11</f>
        <v>0</v>
      </c>
      <c r="D20" s="8">
        <f>'[1]Table 2 - Selected BMP'!$AE$11</f>
        <v>0</v>
      </c>
    </row>
    <row r="21" spans="1:4" x14ac:dyDescent="0.3">
      <c r="A21">
        <v>21</v>
      </c>
      <c r="B21" s="3" t="s">
        <v>53</v>
      </c>
      <c r="C21" s="8">
        <f>'[1]Table 2 - Selected BMP'!$AG$11</f>
        <v>0</v>
      </c>
      <c r="D21" s="8">
        <f>'[1]Table 2 - Selected BMP'!$AH$11</f>
        <v>0</v>
      </c>
    </row>
    <row r="22" spans="1:4" x14ac:dyDescent="0.3">
      <c r="A22">
        <v>22</v>
      </c>
      <c r="B22" s="3" t="s">
        <v>50</v>
      </c>
      <c r="C22" s="8">
        <f>'[1]Table 2 - Selected BMP'!$AJ$11</f>
        <v>0</v>
      </c>
      <c r="D22" s="8">
        <f>'[1]Table 2 - Selected BMP'!$AK$11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82</v>
      </c>
      <c r="C25" s="12" t="s">
        <v>15</v>
      </c>
    </row>
    <row r="26" spans="1:4" x14ac:dyDescent="0.3">
      <c r="A26">
        <v>26</v>
      </c>
      <c r="B26" t="s">
        <v>83</v>
      </c>
      <c r="C26" s="12" t="s">
        <v>15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39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4DCEEE-E867-4521-9CD6-A4192ADD0E5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35BCE6AD-FEC0-4DFD-A82A-91DEDD6ED739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11</v>
      </c>
    </row>
    <row r="2" spans="1:4" x14ac:dyDescent="0.3">
      <c r="A2">
        <v>2</v>
      </c>
      <c r="B2" t="s">
        <v>9</v>
      </c>
      <c r="C2" s="2" t="s">
        <v>23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s="17" t="s">
        <v>69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70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BMP'!$C$12</f>
        <v>0.47</v>
      </c>
      <c r="D12" s="5">
        <f>'[1]Table 2 - Selected BMP'!$D$12</f>
        <v>0.8</v>
      </c>
    </row>
    <row r="13" spans="1:4" x14ac:dyDescent="0.3">
      <c r="A13">
        <v>13</v>
      </c>
      <c r="B13" s="3" t="s">
        <v>4</v>
      </c>
      <c r="C13" s="8">
        <f>'[1]Table 2 - Selected BMP'!$F$12</f>
        <v>0</v>
      </c>
      <c r="D13" s="8">
        <f>'[1]Table 2 - Selected BMP'!$G$12</f>
        <v>0</v>
      </c>
    </row>
    <row r="14" spans="1:4" x14ac:dyDescent="0.3">
      <c r="A14">
        <v>14</v>
      </c>
      <c r="B14" s="3" t="s">
        <v>48</v>
      </c>
      <c r="C14" s="5">
        <f>'[1]Table 2 - Selected BMP'!$I$12</f>
        <v>0.8</v>
      </c>
      <c r="D14" s="5">
        <f>'[1]Table 2 - Selected BMP'!$J$12</f>
        <v>0.8</v>
      </c>
    </row>
    <row r="15" spans="1:4" x14ac:dyDescent="0.3">
      <c r="A15">
        <v>15</v>
      </c>
      <c r="B15" s="3" t="s">
        <v>51</v>
      </c>
      <c r="C15" s="18">
        <f>'[1]Table 2 - Selected BMP'!$O$12</f>
        <v>0</v>
      </c>
      <c r="D15" s="18">
        <f>'[1]Table 2 - Selected BMP'!$P$12</f>
        <v>0</v>
      </c>
    </row>
    <row r="16" spans="1:4" x14ac:dyDescent="0.3">
      <c r="A16">
        <v>16</v>
      </c>
      <c r="B16" s="3" t="s">
        <v>49</v>
      </c>
      <c r="C16" s="18">
        <f>'[1]Table 2 - Selected BMP'!$R$12</f>
        <v>0</v>
      </c>
      <c r="D16" s="18">
        <f>'[1]Table 2 - Selected BMP'!$S$12</f>
        <v>0</v>
      </c>
    </row>
    <row r="17" spans="1:4" x14ac:dyDescent="0.3">
      <c r="A17">
        <v>17</v>
      </c>
      <c r="B17" s="3" t="s">
        <v>52</v>
      </c>
      <c r="C17" s="18">
        <f>'[1]Table 2 - Selected BMP'!$U$12</f>
        <v>0</v>
      </c>
      <c r="D17" s="18">
        <f>'[1]Table 2 - Selected BMP'!$V$12</f>
        <v>0</v>
      </c>
    </row>
    <row r="18" spans="1:4" x14ac:dyDescent="0.3">
      <c r="A18">
        <v>18</v>
      </c>
      <c r="B18" s="3" t="s">
        <v>5</v>
      </c>
      <c r="C18" s="18">
        <f>'[1]Table 2 - Selected BMP'!$X$12</f>
        <v>0</v>
      </c>
      <c r="D18" s="18">
        <f>'[1]Table 2 - Selected BMP'!$Y$12</f>
        <v>0</v>
      </c>
    </row>
    <row r="19" spans="1:4" x14ac:dyDescent="0.3">
      <c r="A19">
        <v>19</v>
      </c>
      <c r="B19" s="3" t="s">
        <v>6</v>
      </c>
      <c r="C19" s="18">
        <f>'[1]Table 2 - Selected BMP'!$AA$12</f>
        <v>0</v>
      </c>
      <c r="D19" s="18">
        <f>'[1]Table 2 - Selected BMP'!$AB$12</f>
        <v>0</v>
      </c>
    </row>
    <row r="20" spans="1:4" x14ac:dyDescent="0.3">
      <c r="A20">
        <v>20</v>
      </c>
      <c r="B20" s="3" t="s">
        <v>46</v>
      </c>
      <c r="C20" s="18">
        <f>'[1]Table 2 - Selected BMP'!$AD$12</f>
        <v>0</v>
      </c>
      <c r="D20" s="18">
        <f>'[1]Table 2 - Selected BMP'!$AE$12</f>
        <v>0</v>
      </c>
    </row>
    <row r="21" spans="1:4" x14ac:dyDescent="0.3">
      <c r="A21">
        <v>21</v>
      </c>
      <c r="B21" s="3" t="s">
        <v>53</v>
      </c>
      <c r="C21" s="18">
        <f>'[1]Table 2 - Selected BMP'!$AG$12</f>
        <v>0</v>
      </c>
      <c r="D21" s="18">
        <f>'[1]Table 2 - Selected BMP'!$AH$12</f>
        <v>0</v>
      </c>
    </row>
    <row r="22" spans="1:4" x14ac:dyDescent="0.3">
      <c r="A22">
        <v>22</v>
      </c>
      <c r="B22" s="3" t="s">
        <v>50</v>
      </c>
      <c r="C22" s="18">
        <f>'[1]Table 2 - Selected BMP'!$AJ$12</f>
        <v>0</v>
      </c>
      <c r="D22" s="18">
        <f>'[1]Table 2 - Selected BMP'!$AK$12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113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27A057F-0AD1-428B-952D-DF3ECB18C7E3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1941DAA-0D96-48FD-85FE-2FE69FDD7FA6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92D050"/>
  </sheetPr>
  <dimension ref="A1:F46"/>
  <sheetViews>
    <sheetView workbookViewId="0">
      <selection activeCell="C9" sqref="C9"/>
    </sheetView>
  </sheetViews>
  <sheetFormatPr defaultRowHeight="14.4" x14ac:dyDescent="0.3"/>
  <cols>
    <col min="1" max="1" width="4.33203125" customWidth="1"/>
    <col min="2" max="2" width="32.77734375" customWidth="1"/>
    <col min="3" max="3" width="66.5546875" customWidth="1"/>
  </cols>
  <sheetData>
    <row r="1" spans="1:6" x14ac:dyDescent="0.3">
      <c r="A1">
        <v>1</v>
      </c>
      <c r="B1" t="s">
        <v>1</v>
      </c>
      <c r="C1" s="15">
        <v>12</v>
      </c>
    </row>
    <row r="2" spans="1:6" x14ac:dyDescent="0.3">
      <c r="A2">
        <v>2</v>
      </c>
      <c r="B2" t="s">
        <v>9</v>
      </c>
      <c r="C2" s="2" t="s">
        <v>24</v>
      </c>
    </row>
    <row r="3" spans="1:6" x14ac:dyDescent="0.3">
      <c r="A3">
        <v>3</v>
      </c>
    </row>
    <row r="4" spans="1:6" x14ac:dyDescent="0.3">
      <c r="A4">
        <v>4</v>
      </c>
      <c r="B4" t="s">
        <v>56</v>
      </c>
      <c r="C4" t="s">
        <v>141</v>
      </c>
      <c r="D4" t="s">
        <v>47</v>
      </c>
      <c r="E4" t="s">
        <v>27</v>
      </c>
    </row>
    <row r="5" spans="1:6" x14ac:dyDescent="0.3">
      <c r="A5">
        <v>5</v>
      </c>
      <c r="B5" t="s">
        <v>57</v>
      </c>
      <c r="C5" s="24" t="s">
        <v>149</v>
      </c>
      <c r="D5" s="24" t="s">
        <v>156</v>
      </c>
      <c r="E5" s="24"/>
      <c r="F5" s="24" t="s">
        <v>157</v>
      </c>
    </row>
    <row r="6" spans="1:6" x14ac:dyDescent="0.3">
      <c r="A6">
        <v>6</v>
      </c>
      <c r="B6" t="s">
        <v>114</v>
      </c>
      <c r="C6" t="s">
        <v>142</v>
      </c>
      <c r="D6" s="24" t="s">
        <v>158</v>
      </c>
    </row>
    <row r="7" spans="1:6" x14ac:dyDescent="0.3">
      <c r="A7">
        <v>7</v>
      </c>
      <c r="B7" t="s">
        <v>25</v>
      </c>
      <c r="C7" s="4" t="s">
        <v>68</v>
      </c>
      <c r="E7" s="9" t="s">
        <v>40</v>
      </c>
    </row>
    <row r="8" spans="1:6" x14ac:dyDescent="0.3">
      <c r="A8">
        <v>8</v>
      </c>
      <c r="B8" t="s">
        <v>26</v>
      </c>
      <c r="C8" s="24" t="s">
        <v>170</v>
      </c>
      <c r="D8" s="24"/>
      <c r="E8" s="24"/>
      <c r="F8" s="24" t="s">
        <v>155</v>
      </c>
    </row>
    <row r="9" spans="1:6" x14ac:dyDescent="0.3">
      <c r="A9">
        <v>9</v>
      </c>
      <c r="B9" t="s">
        <v>116</v>
      </c>
      <c r="C9" s="24" t="s">
        <v>160</v>
      </c>
      <c r="D9" t="s">
        <v>115</v>
      </c>
      <c r="F9" s="24" t="s">
        <v>159</v>
      </c>
    </row>
    <row r="10" spans="1:6" x14ac:dyDescent="0.3">
      <c r="A10">
        <v>10</v>
      </c>
    </row>
    <row r="11" spans="1:6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6" x14ac:dyDescent="0.3">
      <c r="A12">
        <v>12</v>
      </c>
      <c r="B12" s="3" t="s">
        <v>3</v>
      </c>
      <c r="C12" s="8">
        <f>'[1]Table 2 - Selected BMP'!$C$13</f>
        <v>0.83</v>
      </c>
      <c r="D12" s="8">
        <f>'[1]Table 2 - Selected BMP'!$D$13</f>
        <v>0.92</v>
      </c>
    </row>
    <row r="13" spans="1:6" x14ac:dyDescent="0.3">
      <c r="A13">
        <v>13</v>
      </c>
      <c r="B13" s="3" t="s">
        <v>4</v>
      </c>
      <c r="C13" s="8">
        <f>'[1]Table 2 - Selected BMP'!$F$13</f>
        <v>0</v>
      </c>
      <c r="D13" s="8">
        <f>'[1]Table 2 - Selected BMP'!$G$13</f>
        <v>0</v>
      </c>
    </row>
    <row r="14" spans="1:6" x14ac:dyDescent="0.3">
      <c r="A14">
        <v>14</v>
      </c>
      <c r="B14" s="3" t="s">
        <v>48</v>
      </c>
      <c r="C14" s="8">
        <f>'[1]Table 2 - Selected BMP'!$I$13</f>
        <v>0.75</v>
      </c>
      <c r="D14" s="8">
        <f>'[1]Table 2 - Selected BMP'!$J$13</f>
        <v>0.75</v>
      </c>
    </row>
    <row r="15" spans="1:6" x14ac:dyDescent="0.3">
      <c r="A15">
        <v>15</v>
      </c>
      <c r="B15" s="3" t="s">
        <v>51</v>
      </c>
      <c r="C15" s="8">
        <f>'[1]Table 2 - Selected BMP'!$O$13</f>
        <v>0</v>
      </c>
      <c r="D15" s="8">
        <f>'[1]Table 2 - Selected BMP'!$M$13</f>
        <v>0</v>
      </c>
    </row>
    <row r="16" spans="1:6" x14ac:dyDescent="0.3">
      <c r="A16">
        <v>16</v>
      </c>
      <c r="B16" s="3" t="s">
        <v>49</v>
      </c>
      <c r="C16" s="8">
        <f>'[1]Table 2 - Selected BMP'!$R$13</f>
        <v>0.46</v>
      </c>
      <c r="D16" s="8">
        <f>'[1]Table 2 - Selected BMP'!$S$13</f>
        <v>0.46</v>
      </c>
    </row>
    <row r="17" spans="1:4" x14ac:dyDescent="0.3">
      <c r="A17">
        <v>17</v>
      </c>
      <c r="B17" s="3" t="s">
        <v>52</v>
      </c>
      <c r="C17" s="8">
        <f>'[1]Table 2 - Selected BMP'!$U$13</f>
        <v>0.63</v>
      </c>
      <c r="D17" s="8">
        <f>'[1]Table 2 - Selected BMP'!$V$13</f>
        <v>0.63</v>
      </c>
    </row>
    <row r="18" spans="1:4" x14ac:dyDescent="0.3">
      <c r="A18">
        <v>18</v>
      </c>
      <c r="B18" s="3" t="s">
        <v>5</v>
      </c>
      <c r="C18" s="8">
        <f>'[1]Table 2 - Selected BMP'!$X$13</f>
        <v>0</v>
      </c>
      <c r="D18" s="8">
        <f>'[1]Table 2 - Selected BMP'!$Y$13</f>
        <v>0</v>
      </c>
    </row>
    <row r="19" spans="1:4" x14ac:dyDescent="0.3">
      <c r="A19">
        <v>19</v>
      </c>
      <c r="B19" s="3" t="s">
        <v>6</v>
      </c>
      <c r="C19" s="8">
        <f>'[1]Table 2 - Selected BMP'!$AA$13</f>
        <v>0.28999999999999998</v>
      </c>
      <c r="D19" s="8">
        <f>'[1]Table 2 - Selected BMP'!$AB$13</f>
        <v>0.8</v>
      </c>
    </row>
    <row r="20" spans="1:4" x14ac:dyDescent="0.3">
      <c r="A20">
        <v>20</v>
      </c>
      <c r="B20" s="3" t="s">
        <v>46</v>
      </c>
      <c r="C20" s="8">
        <f>'[1]Table 2 - Selected BMP'!$AD$13</f>
        <v>0.39</v>
      </c>
      <c r="D20" s="8">
        <f>'[1]Table 2 - Selected BMP'!$AE$13</f>
        <v>0.89</v>
      </c>
    </row>
    <row r="21" spans="1:4" x14ac:dyDescent="0.3">
      <c r="A21">
        <v>21</v>
      </c>
      <c r="B21" s="3" t="s">
        <v>53</v>
      </c>
      <c r="C21" s="8">
        <f>'[1]Table 2 - Selected BMP'!$AG$13</f>
        <v>0</v>
      </c>
      <c r="D21" s="8">
        <f>'[1]Table 2 - Selected BMP'!$AH$13</f>
        <v>0</v>
      </c>
    </row>
    <row r="22" spans="1:4" x14ac:dyDescent="0.3">
      <c r="A22">
        <v>22</v>
      </c>
      <c r="B22" s="3" t="s">
        <v>50</v>
      </c>
      <c r="C22" s="8">
        <f>'[1]Table 2 - Selected BMP'!$AJ$13</f>
        <v>0</v>
      </c>
      <c r="D22" s="8">
        <f>'[1]Table 2 - Selected BMP'!$AK$13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18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29</v>
      </c>
    </row>
    <row r="30" spans="1:4" x14ac:dyDescent="0.3">
      <c r="A30">
        <v>30</v>
      </c>
      <c r="B30" t="s">
        <v>87</v>
      </c>
      <c r="C30" s="11" t="s">
        <v>30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41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75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588B3B3-273F-42BC-BF4B-E1A6C41C18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438DC15-2BBC-4ECF-8353-CC9B837414E7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03C-1C9D-47DA-A6D9-B73A47A8AFD8}">
  <sheetPr codeName="Sheet14">
    <tabColor rgb="FF92D050"/>
  </sheetPr>
  <dimension ref="A1:D46"/>
  <sheetViews>
    <sheetView workbookViewId="0">
      <selection activeCell="C9" sqref="C9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13</v>
      </c>
    </row>
    <row r="2" spans="1:4" x14ac:dyDescent="0.3">
      <c r="A2">
        <v>2</v>
      </c>
      <c r="B2" t="s">
        <v>9</v>
      </c>
      <c r="C2" s="2" t="s">
        <v>42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141</v>
      </c>
      <c r="D4" t="s">
        <v>47</v>
      </c>
    </row>
    <row r="5" spans="1:4" x14ac:dyDescent="0.3">
      <c r="A5">
        <v>5</v>
      </c>
      <c r="B5" t="s">
        <v>57</v>
      </c>
      <c r="C5" t="s">
        <v>141</v>
      </c>
      <c r="D5" t="s">
        <v>47</v>
      </c>
    </row>
    <row r="6" spans="1:4" x14ac:dyDescent="0.3">
      <c r="A6">
        <v>6</v>
      </c>
      <c r="B6" t="s">
        <v>114</v>
      </c>
      <c r="C6" t="s">
        <v>141</v>
      </c>
    </row>
    <row r="7" spans="1:4" x14ac:dyDescent="0.3">
      <c r="A7">
        <v>7</v>
      </c>
      <c r="B7" t="s">
        <v>25</v>
      </c>
      <c r="C7" s="4" t="s">
        <v>67</v>
      </c>
    </row>
    <row r="8" spans="1:4" x14ac:dyDescent="0.3">
      <c r="A8">
        <v>8</v>
      </c>
      <c r="B8" t="s">
        <v>26</v>
      </c>
      <c r="C8" s="24">
        <v>0</v>
      </c>
      <c r="D8" s="9" t="s">
        <v>44</v>
      </c>
    </row>
    <row r="9" spans="1:4" x14ac:dyDescent="0.3">
      <c r="A9">
        <v>9</v>
      </c>
      <c r="B9" t="s">
        <v>116</v>
      </c>
      <c r="C9" t="s">
        <v>43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v>0</v>
      </c>
      <c r="D12" s="8">
        <v>0</v>
      </c>
    </row>
    <row r="13" spans="1:4" x14ac:dyDescent="0.3">
      <c r="A13">
        <v>13</v>
      </c>
      <c r="B13" s="3" t="s">
        <v>4</v>
      </c>
      <c r="C13" s="8">
        <v>0</v>
      </c>
      <c r="D13" s="8">
        <v>0</v>
      </c>
    </row>
    <row r="14" spans="1:4" x14ac:dyDescent="0.3">
      <c r="A14">
        <v>14</v>
      </c>
      <c r="B14" s="3" t="s">
        <v>48</v>
      </c>
      <c r="C14" s="8">
        <v>0</v>
      </c>
      <c r="D14" s="8">
        <v>0</v>
      </c>
    </row>
    <row r="15" spans="1:4" x14ac:dyDescent="0.3">
      <c r="A15">
        <v>15</v>
      </c>
      <c r="B15" s="3" t="s">
        <v>51</v>
      </c>
      <c r="C15" s="8">
        <v>0</v>
      </c>
      <c r="D15" s="8">
        <v>0</v>
      </c>
    </row>
    <row r="16" spans="1:4" x14ac:dyDescent="0.3">
      <c r="A16">
        <v>16</v>
      </c>
      <c r="B16" s="3" t="s">
        <v>49</v>
      </c>
      <c r="C16" s="8">
        <v>0</v>
      </c>
      <c r="D16" s="8">
        <v>0</v>
      </c>
    </row>
    <row r="17" spans="1:4" x14ac:dyDescent="0.3">
      <c r="A17">
        <v>17</v>
      </c>
      <c r="B17" s="3" t="s">
        <v>52</v>
      </c>
      <c r="C17" s="8">
        <v>0</v>
      </c>
      <c r="D17" s="8">
        <v>0</v>
      </c>
    </row>
    <row r="18" spans="1:4" x14ac:dyDescent="0.3">
      <c r="A18">
        <v>18</v>
      </c>
      <c r="B18" s="3" t="s">
        <v>5</v>
      </c>
      <c r="C18" s="8">
        <v>0</v>
      </c>
      <c r="D18" s="8">
        <v>0</v>
      </c>
    </row>
    <row r="19" spans="1:4" x14ac:dyDescent="0.3">
      <c r="A19">
        <v>19</v>
      </c>
      <c r="B19" s="3" t="s">
        <v>6</v>
      </c>
      <c r="C19" s="8">
        <v>0</v>
      </c>
      <c r="D19" s="8">
        <v>0</v>
      </c>
    </row>
    <row r="20" spans="1:4" x14ac:dyDescent="0.3">
      <c r="A20">
        <v>20</v>
      </c>
      <c r="B20" s="3" t="s">
        <v>46</v>
      </c>
      <c r="C20" s="8">
        <v>0</v>
      </c>
      <c r="D20" s="8">
        <v>0</v>
      </c>
    </row>
    <row r="21" spans="1:4" x14ac:dyDescent="0.3">
      <c r="A21">
        <v>21</v>
      </c>
      <c r="B21" s="3" t="s">
        <v>53</v>
      </c>
      <c r="C21" s="8">
        <v>0</v>
      </c>
      <c r="D21" s="8">
        <v>0</v>
      </c>
    </row>
    <row r="22" spans="1:4" x14ac:dyDescent="0.3">
      <c r="A22">
        <v>22</v>
      </c>
      <c r="B22" s="3" t="s">
        <v>50</v>
      </c>
      <c r="C22" s="8">
        <v>0</v>
      </c>
      <c r="D22" s="8"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D64C571-4E11-4F62-94C1-78B43598EBA9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1BC815F4-717A-44C9-8CC6-8C656070B823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A22"/>
  <sheetViews>
    <sheetView workbookViewId="0">
      <selection activeCell="M6" sqref="M6"/>
    </sheetView>
  </sheetViews>
  <sheetFormatPr defaultRowHeight="14.4" x14ac:dyDescent="0.3"/>
  <cols>
    <col min="1" max="1" width="71.21875" customWidth="1"/>
  </cols>
  <sheetData>
    <row r="1" spans="1:1" x14ac:dyDescent="0.3">
      <c r="A1" s="22" t="s">
        <v>16</v>
      </c>
    </row>
    <row r="2" spans="1:1" x14ac:dyDescent="0.3">
      <c r="A2" s="22" t="s">
        <v>104</v>
      </c>
    </row>
    <row r="3" spans="1:1" x14ac:dyDescent="0.3">
      <c r="A3" s="22" t="s">
        <v>105</v>
      </c>
    </row>
    <row r="4" spans="1:1" x14ac:dyDescent="0.3">
      <c r="A4" s="22" t="s">
        <v>106</v>
      </c>
    </row>
    <row r="5" spans="1:1" x14ac:dyDescent="0.3">
      <c r="A5" s="22" t="s">
        <v>107</v>
      </c>
    </row>
    <row r="6" spans="1:1" x14ac:dyDescent="0.3">
      <c r="A6" s="22" t="s">
        <v>108</v>
      </c>
    </row>
    <row r="7" spans="1:1" x14ac:dyDescent="0.3">
      <c r="A7" s="22" t="s">
        <v>31</v>
      </c>
    </row>
    <row r="8" spans="1:1" x14ac:dyDescent="0.3">
      <c r="A8" s="22" t="s">
        <v>32</v>
      </c>
    </row>
    <row r="9" spans="1:1" x14ac:dyDescent="0.3">
      <c r="A9" s="22" t="s">
        <v>109</v>
      </c>
    </row>
    <row r="10" spans="1:1" x14ac:dyDescent="0.3">
      <c r="A10" s="22" t="s">
        <v>33</v>
      </c>
    </row>
    <row r="11" spans="1:1" x14ac:dyDescent="0.3">
      <c r="A11" s="22" t="s">
        <v>110</v>
      </c>
    </row>
    <row r="12" spans="1:1" x14ac:dyDescent="0.3">
      <c r="A12" s="22" t="s">
        <v>34</v>
      </c>
    </row>
    <row r="13" spans="1:1" x14ac:dyDescent="0.3">
      <c r="A13" s="22" t="s">
        <v>35</v>
      </c>
    </row>
    <row r="14" spans="1:1" x14ac:dyDescent="0.3">
      <c r="A14" s="22" t="s">
        <v>41</v>
      </c>
    </row>
    <row r="15" spans="1:1" x14ac:dyDescent="0.3">
      <c r="A15" s="22" t="s">
        <v>36</v>
      </c>
    </row>
    <row r="16" spans="1:1" x14ac:dyDescent="0.3">
      <c r="A16" s="22" t="s">
        <v>38</v>
      </c>
    </row>
    <row r="17" spans="1:1" x14ac:dyDescent="0.3">
      <c r="A17" s="22" t="s">
        <v>39</v>
      </c>
    </row>
    <row r="18" spans="1:1" x14ac:dyDescent="0.3">
      <c r="A18" s="22" t="s">
        <v>111</v>
      </c>
    </row>
    <row r="19" spans="1:1" x14ac:dyDescent="0.3">
      <c r="A19" s="22" t="s">
        <v>112</v>
      </c>
    </row>
    <row r="20" spans="1:1" x14ac:dyDescent="0.3">
      <c r="A20" s="22" t="s">
        <v>75</v>
      </c>
    </row>
    <row r="21" spans="1:1" x14ac:dyDescent="0.3">
      <c r="A21" s="22" t="s">
        <v>113</v>
      </c>
    </row>
    <row r="22" spans="1:1" x14ac:dyDescent="0.3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46"/>
  <sheetViews>
    <sheetView workbookViewId="0">
      <selection activeCell="H22" sqref="H22"/>
    </sheetView>
  </sheetViews>
  <sheetFormatPr defaultRowHeight="14.4" x14ac:dyDescent="0.3"/>
  <cols>
    <col min="1" max="1" width="4.33203125" customWidth="1"/>
    <col min="2" max="2" width="22.6640625" customWidth="1"/>
    <col min="3" max="3" width="65" customWidth="1"/>
  </cols>
  <sheetData>
    <row r="1" spans="1:4" x14ac:dyDescent="0.3">
      <c r="A1">
        <v>1</v>
      </c>
      <c r="B1" t="s">
        <v>1</v>
      </c>
      <c r="C1" s="15">
        <v>1</v>
      </c>
    </row>
    <row r="2" spans="1:4" x14ac:dyDescent="0.3">
      <c r="A2">
        <v>2</v>
      </c>
      <c r="B2" t="s">
        <v>9</v>
      </c>
      <c r="C2" s="2" t="s">
        <v>0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15</v>
      </c>
    </row>
    <row r="7" spans="1:4" x14ac:dyDescent="0.3">
      <c r="A7">
        <v>7</v>
      </c>
      <c r="B7" t="s">
        <v>25</v>
      </c>
      <c r="C7" t="s">
        <v>55</v>
      </c>
    </row>
    <row r="8" spans="1:4" x14ac:dyDescent="0.3">
      <c r="A8">
        <v>8</v>
      </c>
      <c r="B8" t="s">
        <v>26</v>
      </c>
      <c r="C8" s="15" t="s">
        <v>61</v>
      </c>
    </row>
    <row r="9" spans="1:4" x14ac:dyDescent="0.3">
      <c r="A9">
        <v>9</v>
      </c>
      <c r="B9" t="s">
        <v>116</v>
      </c>
      <c r="C9" s="15">
        <f>ROUND(3.14*(4^2),0)</f>
        <v>50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BMP'!$C$2</f>
        <v>0.39</v>
      </c>
      <c r="D12" s="8">
        <f>'[1]Table 2 - Selected BMP'!$D$2</f>
        <v>0.94</v>
      </c>
    </row>
    <row r="13" spans="1:4" x14ac:dyDescent="0.3">
      <c r="A13">
        <v>13</v>
      </c>
      <c r="B13" s="3" t="s">
        <v>4</v>
      </c>
      <c r="C13" s="8">
        <f>'[1]Table 2 - Selected BMP'!$F$2</f>
        <v>0</v>
      </c>
      <c r="D13" s="8">
        <f>'[1]Table 2 - Selected BMP'!$G$2</f>
        <v>0</v>
      </c>
    </row>
    <row r="14" spans="1:4" x14ac:dyDescent="0.3">
      <c r="A14">
        <v>14</v>
      </c>
      <c r="B14" s="3" t="s">
        <v>48</v>
      </c>
      <c r="C14" s="8">
        <f>'[1]Table 2 - Selected BMP'!$I$2</f>
        <v>0.63</v>
      </c>
      <c r="D14" s="8">
        <f>'[1]Table 2 - Selected BMP'!$J$2</f>
        <v>0.99</v>
      </c>
    </row>
    <row r="15" spans="1:4" x14ac:dyDescent="0.3">
      <c r="A15">
        <v>15</v>
      </c>
      <c r="B15" s="3" t="s">
        <v>51</v>
      </c>
      <c r="C15" s="8">
        <f>'[1]Table 2 - Selected BMP'!$O$2</f>
        <v>0</v>
      </c>
      <c r="D15" s="8">
        <f>'[1]Table 2 - Selected BMP'!$P$2</f>
        <v>0</v>
      </c>
    </row>
    <row r="16" spans="1:4" x14ac:dyDescent="0.3">
      <c r="A16">
        <v>16</v>
      </c>
      <c r="B16" s="3" t="s">
        <v>49</v>
      </c>
      <c r="C16" s="8">
        <f>'[1]Table 2 - Selected BMP'!$R$2</f>
        <v>0.2</v>
      </c>
      <c r="D16" s="8">
        <f>'[1]Table 2 - Selected BMP'!$S$2</f>
        <v>0.4</v>
      </c>
    </row>
    <row r="17" spans="1:4" x14ac:dyDescent="0.3">
      <c r="A17">
        <v>17</v>
      </c>
      <c r="B17" s="3" t="s">
        <v>52</v>
      </c>
      <c r="C17" s="8">
        <f>'[1]Table 2 - Selected BMP'!$U$2</f>
        <v>0.4</v>
      </c>
      <c r="D17" s="8">
        <f>'[1]Table 2 - Selected BMP'!$V$2</f>
        <v>0.56999999999999995</v>
      </c>
    </row>
    <row r="18" spans="1:4" x14ac:dyDescent="0.3">
      <c r="A18">
        <v>18</v>
      </c>
      <c r="B18" s="3" t="s">
        <v>5</v>
      </c>
      <c r="C18" s="8">
        <f>'[1]Table 2 - Selected BMP'!$X$2</f>
        <v>0</v>
      </c>
      <c r="D18" s="8">
        <f>'[1]Table 2 - Selected BMP'!$Y$2</f>
        <v>0</v>
      </c>
    </row>
    <row r="19" spans="1:4" x14ac:dyDescent="0.3">
      <c r="A19">
        <v>19</v>
      </c>
      <c r="B19" s="3" t="s">
        <v>6</v>
      </c>
      <c r="C19" s="8">
        <f>'[1]Table 2 - Selected BMP'!$AA$2</f>
        <v>0</v>
      </c>
      <c r="D19" s="8">
        <f>'[1]Table 2 - Selected BMP'!$AB$2</f>
        <v>0</v>
      </c>
    </row>
    <row r="20" spans="1:4" x14ac:dyDescent="0.3">
      <c r="A20">
        <v>20</v>
      </c>
      <c r="B20" s="3" t="s">
        <v>46</v>
      </c>
      <c r="C20" s="8">
        <f>'[1]Table 2 - Selected BMP'!$AD$2</f>
        <v>0</v>
      </c>
      <c r="D20" s="8">
        <f>'[1]Table 2 - Selected BMP'!$AE$2</f>
        <v>0</v>
      </c>
    </row>
    <row r="21" spans="1:4" x14ac:dyDescent="0.3">
      <c r="A21">
        <v>21</v>
      </c>
      <c r="B21" s="3" t="s">
        <v>53</v>
      </c>
      <c r="C21" s="8">
        <f>'[1]Table 2 - Selected BMP'!$AG$2</f>
        <v>0</v>
      </c>
      <c r="D21" s="8">
        <f>'[1]Table 2 - Selected BMP'!$AH$2</f>
        <v>0</v>
      </c>
    </row>
    <row r="22" spans="1:4" x14ac:dyDescent="0.3">
      <c r="A22">
        <v>22</v>
      </c>
      <c r="B22" s="3" t="s">
        <v>50</v>
      </c>
      <c r="C22" s="8">
        <f>'[1]Table 2 - Selected BMP'!$AJ$2</f>
        <v>0</v>
      </c>
      <c r="D22" s="8">
        <f>'[1]Table 2 - Selected BMP'!$AK$2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  <c r="D24" s="1"/>
    </row>
    <row r="25" spans="1:4" x14ac:dyDescent="0.3">
      <c r="A25">
        <v>25</v>
      </c>
      <c r="B25" t="s">
        <v>82</v>
      </c>
      <c r="C25" s="10" t="s">
        <v>16</v>
      </c>
      <c r="D25" s="14"/>
    </row>
    <row r="26" spans="1:4" x14ac:dyDescent="0.3">
      <c r="A26">
        <v>26</v>
      </c>
      <c r="B26" t="s">
        <v>83</v>
      </c>
      <c r="C26" s="11" t="s">
        <v>15</v>
      </c>
      <c r="D26" s="14"/>
    </row>
    <row r="27" spans="1:4" x14ac:dyDescent="0.3">
      <c r="A27">
        <v>27</v>
      </c>
      <c r="B27" t="s">
        <v>84</v>
      </c>
      <c r="C27" s="11" t="s">
        <v>105</v>
      </c>
      <c r="D27" s="14"/>
    </row>
    <row r="28" spans="1:4" x14ac:dyDescent="0.3">
      <c r="A28">
        <v>28</v>
      </c>
      <c r="B28" t="s">
        <v>85</v>
      </c>
      <c r="C28" s="11" t="s">
        <v>106</v>
      </c>
      <c r="D28" s="14"/>
    </row>
    <row r="29" spans="1:4" x14ac:dyDescent="0.3">
      <c r="A29">
        <v>29</v>
      </c>
      <c r="B29" t="s">
        <v>86</v>
      </c>
      <c r="C29" s="11" t="s">
        <v>15</v>
      </c>
      <c r="D29" s="14"/>
    </row>
    <row r="30" spans="1:4" x14ac:dyDescent="0.3">
      <c r="A30">
        <v>30</v>
      </c>
      <c r="B30" t="s">
        <v>87</v>
      </c>
      <c r="C30" s="11" t="s">
        <v>15</v>
      </c>
      <c r="D30" s="14"/>
    </row>
    <row r="31" spans="1:4" x14ac:dyDescent="0.3">
      <c r="A31">
        <v>31</v>
      </c>
      <c r="B31" t="s">
        <v>88</v>
      </c>
      <c r="C31" s="11" t="s">
        <v>15</v>
      </c>
      <c r="D31" s="14"/>
    </row>
    <row r="32" spans="1:4" x14ac:dyDescent="0.3">
      <c r="A32">
        <v>32</v>
      </c>
      <c r="B32" t="s">
        <v>89</v>
      </c>
      <c r="C32" s="11" t="s">
        <v>15</v>
      </c>
      <c r="D32" s="14"/>
    </row>
    <row r="33" spans="1:4" x14ac:dyDescent="0.3">
      <c r="A33">
        <v>33</v>
      </c>
      <c r="B33" t="s">
        <v>90</v>
      </c>
      <c r="C33" s="11" t="s">
        <v>15</v>
      </c>
      <c r="D33" s="14"/>
    </row>
    <row r="34" spans="1:4" x14ac:dyDescent="0.3">
      <c r="A34">
        <v>34</v>
      </c>
      <c r="B34" t="s">
        <v>91</v>
      </c>
      <c r="C34" s="11" t="s">
        <v>15</v>
      </c>
      <c r="D34" s="14"/>
    </row>
    <row r="35" spans="1:4" x14ac:dyDescent="0.3">
      <c r="A35">
        <v>35</v>
      </c>
      <c r="B35" t="s">
        <v>92</v>
      </c>
      <c r="C35" s="11" t="s">
        <v>15</v>
      </c>
      <c r="D35" s="14"/>
    </row>
    <row r="36" spans="1:4" x14ac:dyDescent="0.3">
      <c r="A36">
        <v>36</v>
      </c>
      <c r="B36" t="s">
        <v>93</v>
      </c>
      <c r="C36" s="11" t="s">
        <v>15</v>
      </c>
      <c r="D36" s="14"/>
    </row>
    <row r="37" spans="1:4" x14ac:dyDescent="0.3">
      <c r="A37">
        <v>37</v>
      </c>
      <c r="B37" t="s">
        <v>94</v>
      </c>
      <c r="C37" s="11" t="s">
        <v>35</v>
      </c>
      <c r="D37" s="14"/>
    </row>
    <row r="38" spans="1:4" x14ac:dyDescent="0.3">
      <c r="A38">
        <v>38</v>
      </c>
      <c r="B38" t="s">
        <v>95</v>
      </c>
      <c r="C38" s="11" t="s">
        <v>15</v>
      </c>
      <c r="D38" s="14"/>
    </row>
    <row r="39" spans="1:4" x14ac:dyDescent="0.3">
      <c r="A39">
        <v>39</v>
      </c>
      <c r="B39" t="s">
        <v>96</v>
      </c>
      <c r="C39" s="11" t="s">
        <v>15</v>
      </c>
      <c r="D39" s="14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7A1C8A-1C65-487A-B1D8-506F67E8E505}">
          <x14:formula1>
            <xm:f>'[BMP Lego Piece (2).xlsx]Dropdownlist'!#REF!</xm:f>
          </x14:formula1>
          <xm:sqref>C25:C46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3.44140625" customWidth="1"/>
    <col min="3" max="3" width="65.109375" customWidth="1"/>
  </cols>
  <sheetData>
    <row r="1" spans="1:4" x14ac:dyDescent="0.3">
      <c r="A1">
        <v>1</v>
      </c>
      <c r="B1" t="s">
        <v>1</v>
      </c>
      <c r="C1" s="15">
        <v>2</v>
      </c>
    </row>
    <row r="2" spans="1:4" x14ac:dyDescent="0.3">
      <c r="A2">
        <v>2</v>
      </c>
      <c r="B2" t="s">
        <v>9</v>
      </c>
      <c r="C2" s="2" t="s">
        <v>10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t="s">
        <v>58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62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BMP'!$C$3</f>
        <v>0.8</v>
      </c>
      <c r="D12" s="8">
        <f>'[1]Table 2 - Selected BMP'!$D$3</f>
        <v>0.89</v>
      </c>
    </row>
    <row r="13" spans="1:4" x14ac:dyDescent="0.3">
      <c r="A13">
        <v>13</v>
      </c>
      <c r="B13" s="3" t="s">
        <v>4</v>
      </c>
      <c r="C13" s="8">
        <f>'[1]Table 2 - Selected BMP'!$F$3</f>
        <v>0.65</v>
      </c>
      <c r="D13" s="8">
        <f>'[1]Table 2 - Selected BMP'!$G$3</f>
        <v>0.65</v>
      </c>
    </row>
    <row r="14" spans="1:4" x14ac:dyDescent="0.3">
      <c r="A14">
        <v>14</v>
      </c>
      <c r="B14" s="3" t="s">
        <v>48</v>
      </c>
      <c r="C14" s="8">
        <f>'[1]Table 2 - Selected BMP'!$I$3</f>
        <v>0.75</v>
      </c>
      <c r="D14" s="8">
        <f>'[1]Table 2 - Selected BMP'!$J$3</f>
        <v>0.8</v>
      </c>
    </row>
    <row r="15" spans="1:4" x14ac:dyDescent="0.3">
      <c r="A15">
        <v>15</v>
      </c>
      <c r="B15" s="3" t="s">
        <v>51</v>
      </c>
      <c r="C15" s="8">
        <f>'[1]Table 2 - Selected BMP'!$O$3</f>
        <v>0</v>
      </c>
      <c r="D15" s="8">
        <f>'[1]Table 2 - Selected BMP'!$P$3</f>
        <v>0</v>
      </c>
    </row>
    <row r="16" spans="1:4" x14ac:dyDescent="0.3">
      <c r="A16">
        <v>16</v>
      </c>
      <c r="B16" s="3" t="s">
        <v>49</v>
      </c>
      <c r="C16" s="8">
        <f>'[1]Table 2 - Selected BMP'!$R$3</f>
        <v>0.5</v>
      </c>
      <c r="D16" s="8">
        <f>'[1]Table 2 - Selected BMP'!$S$3</f>
        <v>0.72</v>
      </c>
    </row>
    <row r="17" spans="1:4" x14ac:dyDescent="0.3">
      <c r="A17">
        <v>17</v>
      </c>
      <c r="B17" s="3" t="s">
        <v>52</v>
      </c>
      <c r="C17" s="8">
        <f>'[1]Table 2 - Selected BMP'!$U$3</f>
        <v>0.61</v>
      </c>
      <c r="D17" s="8">
        <f>'[1]Table 2 - Selected BMP'!$V$3</f>
        <v>0.74</v>
      </c>
    </row>
    <row r="18" spans="1:4" x14ac:dyDescent="0.3">
      <c r="A18">
        <v>18</v>
      </c>
      <c r="B18" s="3" t="s">
        <v>5</v>
      </c>
      <c r="C18" s="8">
        <f>'[1]Table 2 - Selected BMP'!$X$3</f>
        <v>0.5</v>
      </c>
      <c r="D18" s="8">
        <f>'[1]Table 2 - Selected BMP'!$Y$3</f>
        <v>0.5</v>
      </c>
    </row>
    <row r="19" spans="1:4" x14ac:dyDescent="0.3">
      <c r="A19">
        <v>19</v>
      </c>
      <c r="B19" s="3" t="s">
        <v>6</v>
      </c>
      <c r="C19" s="8">
        <f>'[1]Table 2 - Selected BMP'!$AA$3</f>
        <v>0.59</v>
      </c>
      <c r="D19" s="8">
        <f>'[1]Table 2 - Selected BMP'!$AB$3</f>
        <v>0.64</v>
      </c>
    </row>
    <row r="20" spans="1:4" x14ac:dyDescent="0.3">
      <c r="A20">
        <v>20</v>
      </c>
      <c r="B20" s="3" t="s">
        <v>46</v>
      </c>
      <c r="C20" s="8">
        <f>'[1]Table 2 - Selected BMP'!$AD$3</f>
        <v>0</v>
      </c>
      <c r="D20" s="8">
        <f>'[1]Table 2 - Selected BMP'!$AE$3</f>
        <v>0</v>
      </c>
    </row>
    <row r="21" spans="1:4" x14ac:dyDescent="0.3">
      <c r="A21">
        <v>21</v>
      </c>
      <c r="B21" s="3" t="s">
        <v>53</v>
      </c>
      <c r="C21" s="8">
        <f>'[1]Table 2 - Selected BMP'!$AG$3</f>
        <v>0</v>
      </c>
      <c r="D21" s="8">
        <f>'[1]Table 2 - Selected BMP'!$AH$3</f>
        <v>0</v>
      </c>
    </row>
    <row r="22" spans="1:4" x14ac:dyDescent="0.3">
      <c r="A22">
        <v>22</v>
      </c>
      <c r="B22" s="3" t="s">
        <v>50</v>
      </c>
      <c r="C22" s="8">
        <f>'[1]Table 2 - Selected BMP'!$AJ$3</f>
        <v>0</v>
      </c>
      <c r="D22" s="8">
        <f>'[1]Table 2 - Selected BMP'!$AK$3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  <c r="D25" s="13"/>
    </row>
    <row r="26" spans="1:4" x14ac:dyDescent="0.3">
      <c r="A26">
        <v>26</v>
      </c>
      <c r="B26" t="s">
        <v>83</v>
      </c>
      <c r="C26" s="11" t="s">
        <v>15</v>
      </c>
      <c r="D26" s="13"/>
    </row>
    <row r="27" spans="1:4" x14ac:dyDescent="0.3">
      <c r="A27">
        <v>27</v>
      </c>
      <c r="B27" t="s">
        <v>84</v>
      </c>
      <c r="C27" s="11" t="s">
        <v>105</v>
      </c>
      <c r="D27" s="13"/>
    </row>
    <row r="28" spans="1:4" x14ac:dyDescent="0.3">
      <c r="A28">
        <v>28</v>
      </c>
      <c r="B28" t="s">
        <v>85</v>
      </c>
      <c r="C28" s="11" t="s">
        <v>106</v>
      </c>
      <c r="D28" s="13"/>
    </row>
    <row r="29" spans="1:4" x14ac:dyDescent="0.3">
      <c r="A29">
        <v>29</v>
      </c>
      <c r="B29" t="s">
        <v>86</v>
      </c>
      <c r="C29" s="11" t="s">
        <v>15</v>
      </c>
      <c r="D29" s="13"/>
    </row>
    <row r="30" spans="1:4" x14ac:dyDescent="0.3">
      <c r="A30">
        <v>30</v>
      </c>
      <c r="B30" t="s">
        <v>87</v>
      </c>
      <c r="C30" s="11" t="s">
        <v>15</v>
      </c>
      <c r="D30" s="13"/>
    </row>
    <row r="31" spans="1:4" x14ac:dyDescent="0.3">
      <c r="A31">
        <v>31</v>
      </c>
      <c r="B31" t="s">
        <v>88</v>
      </c>
      <c r="C31" s="11" t="s">
        <v>15</v>
      </c>
      <c r="D31" s="13"/>
    </row>
    <row r="32" spans="1:4" x14ac:dyDescent="0.3">
      <c r="A32">
        <v>32</v>
      </c>
      <c r="B32" t="s">
        <v>89</v>
      </c>
      <c r="C32" s="11" t="s">
        <v>15</v>
      </c>
      <c r="D32" s="13"/>
    </row>
    <row r="33" spans="1:4" x14ac:dyDescent="0.3">
      <c r="A33">
        <v>33</v>
      </c>
      <c r="B33" t="s">
        <v>90</v>
      </c>
      <c r="C33" s="11" t="s">
        <v>15</v>
      </c>
      <c r="D33" s="13"/>
    </row>
    <row r="34" spans="1:4" x14ac:dyDescent="0.3">
      <c r="A34">
        <v>34</v>
      </c>
      <c r="B34" t="s">
        <v>91</v>
      </c>
      <c r="C34" s="11" t="s">
        <v>15</v>
      </c>
      <c r="D34" s="13"/>
    </row>
    <row r="35" spans="1:4" x14ac:dyDescent="0.3">
      <c r="A35">
        <v>35</v>
      </c>
      <c r="B35" t="s">
        <v>92</v>
      </c>
      <c r="C35" s="11" t="s">
        <v>15</v>
      </c>
      <c r="D35" s="13"/>
    </row>
    <row r="36" spans="1:4" x14ac:dyDescent="0.3">
      <c r="A36">
        <v>36</v>
      </c>
      <c r="B36" t="s">
        <v>93</v>
      </c>
      <c r="C36" s="11" t="s">
        <v>15</v>
      </c>
      <c r="D36" s="13"/>
    </row>
    <row r="37" spans="1:4" x14ac:dyDescent="0.3">
      <c r="A37">
        <v>37</v>
      </c>
      <c r="B37" t="s">
        <v>94</v>
      </c>
      <c r="C37" s="11" t="s">
        <v>35</v>
      </c>
      <c r="D37" s="13"/>
    </row>
    <row r="38" spans="1:4" x14ac:dyDescent="0.3">
      <c r="A38">
        <v>38</v>
      </c>
      <c r="B38" t="s">
        <v>95</v>
      </c>
      <c r="C38" s="11" t="s">
        <v>15</v>
      </c>
      <c r="D38" s="13"/>
    </row>
    <row r="39" spans="1:4" x14ac:dyDescent="0.3">
      <c r="A39">
        <v>39</v>
      </c>
      <c r="B39" t="s">
        <v>96</v>
      </c>
      <c r="C39" s="11" t="s">
        <v>15</v>
      </c>
      <c r="D39" s="13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7FD1F0-18E1-47D8-B61F-11AAB008563B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47460AAA-CFEE-4AA4-8191-B964DD831789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77734375" customWidth="1"/>
    <col min="3" max="3" width="65.44140625" customWidth="1"/>
  </cols>
  <sheetData>
    <row r="1" spans="1:4" x14ac:dyDescent="0.3">
      <c r="A1">
        <v>1</v>
      </c>
      <c r="B1" t="s">
        <v>1</v>
      </c>
      <c r="C1" s="15">
        <v>3</v>
      </c>
    </row>
    <row r="2" spans="1:4" x14ac:dyDescent="0.3">
      <c r="A2">
        <v>2</v>
      </c>
      <c r="B2" t="s">
        <v>9</v>
      </c>
      <c r="C2" s="2" t="s">
        <v>11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t="s">
        <v>60</v>
      </c>
    </row>
    <row r="8" spans="1:4" x14ac:dyDescent="0.3">
      <c r="A8">
        <v>8</v>
      </c>
      <c r="B8" t="s">
        <v>26</v>
      </c>
      <c r="C8" t="s">
        <v>61</v>
      </c>
    </row>
    <row r="9" spans="1:4" x14ac:dyDescent="0.3">
      <c r="A9">
        <v>9</v>
      </c>
      <c r="B9" t="s">
        <v>116</v>
      </c>
      <c r="C9" t="s">
        <v>63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BMP'!$C$4</f>
        <v>0.8</v>
      </c>
      <c r="D12" s="8">
        <f>'[1]Table 2 - Selected BMP'!$D$4</f>
        <v>0.8</v>
      </c>
    </row>
    <row r="13" spans="1:4" x14ac:dyDescent="0.3">
      <c r="A13">
        <v>13</v>
      </c>
      <c r="B13" s="3" t="s">
        <v>4</v>
      </c>
      <c r="C13" s="8">
        <f>'[1]Table 2 - Selected BMP'!$F$4</f>
        <v>0</v>
      </c>
      <c r="D13" s="8">
        <f>'[1]Table 2 - Selected BMP'!$G$4</f>
        <v>0</v>
      </c>
    </row>
    <row r="14" spans="1:4" x14ac:dyDescent="0.3">
      <c r="A14">
        <v>14</v>
      </c>
      <c r="B14" s="3" t="s">
        <v>48</v>
      </c>
      <c r="C14" s="8">
        <f>'[1]Table 2 - Selected BMP'!$I$4</f>
        <v>0.9</v>
      </c>
      <c r="D14" s="8">
        <f>'[1]Table 2 - Selected BMP'!$J$4</f>
        <v>0.9</v>
      </c>
    </row>
    <row r="15" spans="1:4" x14ac:dyDescent="0.3">
      <c r="A15">
        <v>15</v>
      </c>
      <c r="B15" s="3" t="s">
        <v>51</v>
      </c>
      <c r="C15" s="8">
        <f>'[1]Table 2 - Selected BMP'!$O$4</f>
        <v>0</v>
      </c>
      <c r="D15" s="8">
        <f>'[1]Table 2 - Selected BMP'!$P$4</f>
        <v>0</v>
      </c>
    </row>
    <row r="16" spans="1:4" x14ac:dyDescent="0.3">
      <c r="A16">
        <v>16</v>
      </c>
      <c r="B16" s="3" t="s">
        <v>49</v>
      </c>
      <c r="C16" s="8">
        <f>'[1]Table 2 - Selected BMP'!$R$4</f>
        <v>0.4</v>
      </c>
      <c r="D16" s="8">
        <f>'[1]Table 2 - Selected BMP'!$S$4</f>
        <v>0.9</v>
      </c>
    </row>
    <row r="17" spans="1:4" x14ac:dyDescent="0.3">
      <c r="A17">
        <v>17</v>
      </c>
      <c r="B17" s="3" t="s">
        <v>52</v>
      </c>
      <c r="C17" s="8">
        <f>'[1]Table 2 - Selected BMP'!$U$4</f>
        <v>0.60499999999999998</v>
      </c>
      <c r="D17" s="8">
        <f>'[1]Table 2 - Selected BMP'!$V$4</f>
        <v>0.9</v>
      </c>
    </row>
    <row r="18" spans="1:4" x14ac:dyDescent="0.3">
      <c r="A18">
        <v>18</v>
      </c>
      <c r="B18" s="3" t="s">
        <v>5</v>
      </c>
      <c r="C18" s="8">
        <f>'[1]Table 2 - Selected BMP'!$X$4</f>
        <v>0.34</v>
      </c>
      <c r="D18" s="8">
        <f>'[1]Table 2 - Selected BMP'!$Y$4</f>
        <v>0.45</v>
      </c>
    </row>
    <row r="19" spans="1:4" x14ac:dyDescent="0.3">
      <c r="A19">
        <v>19</v>
      </c>
      <c r="B19" s="3" t="s">
        <v>6</v>
      </c>
      <c r="C19" s="8">
        <f>'[1]Table 2 - Selected BMP'!$AA$4</f>
        <v>0.64</v>
      </c>
      <c r="D19" s="8">
        <f>'[1]Table 2 - Selected BMP'!$AB$4</f>
        <v>0.7</v>
      </c>
    </row>
    <row r="20" spans="1:4" x14ac:dyDescent="0.3">
      <c r="A20">
        <v>20</v>
      </c>
      <c r="B20" s="3" t="s">
        <v>46</v>
      </c>
      <c r="C20" s="8">
        <f>'[1]Table 2 - Selected BMP'!$AD$4</f>
        <v>0</v>
      </c>
      <c r="D20" s="8">
        <f>'[1]Table 2 - Selected BMP'!$AE$4</f>
        <v>0</v>
      </c>
    </row>
    <row r="21" spans="1:4" x14ac:dyDescent="0.3">
      <c r="A21">
        <v>21</v>
      </c>
      <c r="B21" s="3" t="s">
        <v>53</v>
      </c>
      <c r="C21" s="8">
        <f>'[1]Table 2 - Selected BMP'!$AG$4</f>
        <v>0</v>
      </c>
      <c r="D21" s="8">
        <f>'[1]Table 2 - Selected BMP'!$AH$4</f>
        <v>0</v>
      </c>
    </row>
    <row r="22" spans="1:4" x14ac:dyDescent="0.3">
      <c r="A22">
        <v>22</v>
      </c>
      <c r="B22" s="3" t="s">
        <v>50</v>
      </c>
      <c r="C22" s="8">
        <f>'[1]Table 2 - Selected BMP'!$AJ$4</f>
        <v>0</v>
      </c>
      <c r="D22" s="8">
        <f>'[1]Table 2 - Selected BMP'!$AK$4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  <c r="D25" s="13"/>
    </row>
    <row r="26" spans="1:4" x14ac:dyDescent="0.3">
      <c r="A26">
        <v>26</v>
      </c>
      <c r="B26" t="s">
        <v>83</v>
      </c>
      <c r="C26" s="11" t="s">
        <v>15</v>
      </c>
      <c r="D26" s="13"/>
    </row>
    <row r="27" spans="1:4" x14ac:dyDescent="0.3">
      <c r="A27">
        <v>27</v>
      </c>
      <c r="B27" t="s">
        <v>84</v>
      </c>
      <c r="C27" s="11" t="s">
        <v>105</v>
      </c>
      <c r="D27" s="13"/>
    </row>
    <row r="28" spans="1:4" x14ac:dyDescent="0.3">
      <c r="A28">
        <v>28</v>
      </c>
      <c r="B28" t="s">
        <v>85</v>
      </c>
      <c r="C28" s="11" t="s">
        <v>106</v>
      </c>
      <c r="D28" s="13"/>
    </row>
    <row r="29" spans="1:4" x14ac:dyDescent="0.3">
      <c r="A29">
        <v>29</v>
      </c>
      <c r="B29" t="s">
        <v>86</v>
      </c>
      <c r="C29" s="11" t="s">
        <v>15</v>
      </c>
      <c r="D29" s="13"/>
    </row>
    <row r="30" spans="1:4" x14ac:dyDescent="0.3">
      <c r="A30">
        <v>30</v>
      </c>
      <c r="B30" t="s">
        <v>87</v>
      </c>
      <c r="C30" s="11" t="s">
        <v>15</v>
      </c>
      <c r="D30" s="13"/>
    </row>
    <row r="31" spans="1:4" x14ac:dyDescent="0.3">
      <c r="A31">
        <v>31</v>
      </c>
      <c r="B31" t="s">
        <v>88</v>
      </c>
      <c r="C31" s="11" t="s">
        <v>15</v>
      </c>
      <c r="D31" s="13"/>
    </row>
    <row r="32" spans="1:4" x14ac:dyDescent="0.3">
      <c r="A32">
        <v>32</v>
      </c>
      <c r="B32" t="s">
        <v>89</v>
      </c>
      <c r="C32" s="11" t="s">
        <v>15</v>
      </c>
      <c r="D32" s="13"/>
    </row>
    <row r="33" spans="1:4" x14ac:dyDescent="0.3">
      <c r="A33">
        <v>33</v>
      </c>
      <c r="B33" t="s">
        <v>90</v>
      </c>
      <c r="C33" s="11" t="s">
        <v>15</v>
      </c>
      <c r="D33" s="13"/>
    </row>
    <row r="34" spans="1:4" x14ac:dyDescent="0.3">
      <c r="A34">
        <v>34</v>
      </c>
      <c r="B34" t="s">
        <v>91</v>
      </c>
      <c r="C34" s="11" t="s">
        <v>15</v>
      </c>
      <c r="D34" s="13"/>
    </row>
    <row r="35" spans="1:4" x14ac:dyDescent="0.3">
      <c r="A35">
        <v>35</v>
      </c>
      <c r="B35" t="s">
        <v>92</v>
      </c>
      <c r="C35" s="11" t="s">
        <v>15</v>
      </c>
      <c r="D35" s="13"/>
    </row>
    <row r="36" spans="1:4" x14ac:dyDescent="0.3">
      <c r="A36">
        <v>36</v>
      </c>
      <c r="B36" t="s">
        <v>93</v>
      </c>
      <c r="C36" s="11" t="s">
        <v>15</v>
      </c>
      <c r="D36" s="13"/>
    </row>
    <row r="37" spans="1:4" x14ac:dyDescent="0.3">
      <c r="A37">
        <v>37</v>
      </c>
      <c r="B37" t="s">
        <v>94</v>
      </c>
      <c r="C37" s="11" t="s">
        <v>35</v>
      </c>
      <c r="D37" s="13"/>
    </row>
    <row r="38" spans="1:4" x14ac:dyDescent="0.3">
      <c r="A38">
        <v>38</v>
      </c>
      <c r="B38" t="s">
        <v>95</v>
      </c>
      <c r="C38" s="11" t="s">
        <v>15</v>
      </c>
      <c r="D38" s="13"/>
    </row>
    <row r="39" spans="1:4" x14ac:dyDescent="0.3">
      <c r="A39">
        <v>39</v>
      </c>
      <c r="B39" t="s">
        <v>96</v>
      </c>
      <c r="C39" s="11" t="s">
        <v>15</v>
      </c>
      <c r="D39" s="13"/>
    </row>
    <row r="40" spans="1:4" x14ac:dyDescent="0.3">
      <c r="A40">
        <v>40</v>
      </c>
      <c r="B40" t="s">
        <v>97</v>
      </c>
      <c r="C40" s="11" t="s">
        <v>15</v>
      </c>
    </row>
    <row r="41" spans="1:4" x14ac:dyDescent="0.3">
      <c r="A41">
        <v>41</v>
      </c>
      <c r="B41" t="s">
        <v>98</v>
      </c>
      <c r="C41" s="11" t="s">
        <v>15</v>
      </c>
    </row>
    <row r="42" spans="1:4" x14ac:dyDescent="0.3">
      <c r="A42">
        <v>42</v>
      </c>
      <c r="B42" t="s">
        <v>99</v>
      </c>
      <c r="C42" s="11" t="s">
        <v>15</v>
      </c>
    </row>
    <row r="43" spans="1:4" x14ac:dyDescent="0.3">
      <c r="A43">
        <v>43</v>
      </c>
      <c r="B43" t="s">
        <v>100</v>
      </c>
      <c r="C43" s="11" t="s">
        <v>15</v>
      </c>
    </row>
    <row r="44" spans="1:4" x14ac:dyDescent="0.3">
      <c r="A44">
        <v>44</v>
      </c>
      <c r="B44" t="s">
        <v>101</v>
      </c>
      <c r="C44" s="11" t="s">
        <v>15</v>
      </c>
    </row>
    <row r="45" spans="1:4" x14ac:dyDescent="0.3">
      <c r="A45">
        <v>45</v>
      </c>
      <c r="B45" t="s">
        <v>102</v>
      </c>
      <c r="C45" s="11" t="s">
        <v>15</v>
      </c>
    </row>
    <row r="46" spans="1:4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B29737-DFE0-40C0-BB31-6711CB5534B4}">
          <x14:formula1>
            <xm:f>'[BMP Lego Piece (2).xlsx]Dropdownlist'!#REF!</xm:f>
          </x14:formula1>
          <xm:sqref>C44:C46 C25:C37</xm:sqref>
        </x14:dataValidation>
        <x14:dataValidation type="list" allowBlank="1" showInputMessage="1" showErrorMessage="1" xr:uid="{A044982E-57A1-4CE5-BC81-9110A9EC771B}">
          <x14:formula1>
            <xm:f>'[BMP Lego Piece (2).xlsx]Dropdownlist'!#REF!</xm:f>
          </x14:formula1>
          <xm:sqref>C38:C43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A1:D46"/>
  <sheetViews>
    <sheetView workbookViewId="0">
      <selection activeCell="G18" sqref="G18"/>
    </sheetView>
  </sheetViews>
  <sheetFormatPr defaultRowHeight="14.4" x14ac:dyDescent="0.3"/>
  <cols>
    <col min="1" max="1" width="4.33203125" customWidth="1"/>
    <col min="2" max="2" width="23.109375" customWidth="1"/>
    <col min="3" max="3" width="67.33203125" customWidth="1"/>
  </cols>
  <sheetData>
    <row r="1" spans="1:4" x14ac:dyDescent="0.3">
      <c r="A1">
        <v>1</v>
      </c>
      <c r="B1" t="s">
        <v>1</v>
      </c>
      <c r="C1" s="15">
        <v>4</v>
      </c>
    </row>
    <row r="2" spans="1:4" x14ac:dyDescent="0.3">
      <c r="A2">
        <v>2</v>
      </c>
      <c r="B2" t="s">
        <v>9</v>
      </c>
      <c r="C2" s="2" t="s">
        <v>12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140</v>
      </c>
      <c r="D4" t="s">
        <v>54</v>
      </c>
    </row>
    <row r="5" spans="1:4" x14ac:dyDescent="0.3">
      <c r="A5">
        <v>5</v>
      </c>
      <c r="B5" t="s">
        <v>57</v>
      </c>
      <c r="C5" t="s">
        <v>140</v>
      </c>
      <c r="D5" t="s">
        <v>54</v>
      </c>
    </row>
    <row r="6" spans="1:4" x14ac:dyDescent="0.3">
      <c r="A6">
        <v>6</v>
      </c>
      <c r="B6" t="s">
        <v>114</v>
      </c>
      <c r="C6" t="s">
        <v>140</v>
      </c>
    </row>
    <row r="7" spans="1:4" x14ac:dyDescent="0.3">
      <c r="A7">
        <v>7</v>
      </c>
      <c r="B7" t="s">
        <v>25</v>
      </c>
      <c r="C7" s="4" t="s">
        <v>64</v>
      </c>
    </row>
    <row r="8" spans="1:4" x14ac:dyDescent="0.3">
      <c r="A8">
        <v>8</v>
      </c>
      <c r="B8" t="s">
        <v>26</v>
      </c>
      <c r="C8" t="s">
        <v>59</v>
      </c>
    </row>
    <row r="9" spans="1:4" x14ac:dyDescent="0.3">
      <c r="A9">
        <v>9</v>
      </c>
      <c r="B9" t="s">
        <v>116</v>
      </c>
      <c r="C9" t="s">
        <v>65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BMP'!$C$5</f>
        <v>0.9</v>
      </c>
      <c r="D12" s="8">
        <f>'[1]Table 2 - Selected BMP'!$D$5</f>
        <v>0.95</v>
      </c>
    </row>
    <row r="13" spans="1:4" x14ac:dyDescent="0.3">
      <c r="A13">
        <v>13</v>
      </c>
      <c r="B13" s="3" t="s">
        <v>4</v>
      </c>
      <c r="C13" s="8">
        <f>'[1]Table 2 - Selected BMP'!$F$5</f>
        <v>0</v>
      </c>
      <c r="D13" s="8">
        <f>'[1]Table 2 - Selected BMP'!$G$5</f>
        <v>0</v>
      </c>
    </row>
    <row r="14" spans="1:4" x14ac:dyDescent="0.3">
      <c r="A14">
        <v>14</v>
      </c>
      <c r="B14" s="3" t="s">
        <v>48</v>
      </c>
      <c r="C14" s="8">
        <f>'[1]Table 2 - Selected BMP'!$I$5</f>
        <v>0.7</v>
      </c>
      <c r="D14" s="8">
        <f>'[1]Table 2 - Selected BMP'!$J$5</f>
        <v>0.7</v>
      </c>
    </row>
    <row r="15" spans="1:4" x14ac:dyDescent="0.3">
      <c r="A15">
        <v>15</v>
      </c>
      <c r="B15" s="3" t="s">
        <v>51</v>
      </c>
      <c r="C15" s="8">
        <f>'[1]Table 2 - Selected BMP'!$O$5</f>
        <v>0</v>
      </c>
      <c r="D15" s="8">
        <f>'[1]Table 2 - Selected BMP'!$P$5</f>
        <v>0</v>
      </c>
    </row>
    <row r="16" spans="1:4" x14ac:dyDescent="0.3">
      <c r="A16">
        <v>16</v>
      </c>
      <c r="B16" s="3" t="s">
        <v>49</v>
      </c>
      <c r="C16" s="8">
        <f>'[1]Table 2 - Selected BMP'!$R$5</f>
        <v>0.86</v>
      </c>
      <c r="D16" s="8">
        <f>'[1]Table 2 - Selected BMP'!$S$5</f>
        <v>0.94</v>
      </c>
    </row>
    <row r="17" spans="1:4" x14ac:dyDescent="0.3">
      <c r="A17">
        <v>17</v>
      </c>
      <c r="B17" s="3" t="s">
        <v>52</v>
      </c>
      <c r="C17" s="8">
        <f>'[1]Table 2 - Selected BMP'!$U$5</f>
        <v>0.85</v>
      </c>
      <c r="D17" s="8">
        <f>'[1]Table 2 - Selected BMP'!$V$5</f>
        <v>0.88</v>
      </c>
    </row>
    <row r="18" spans="1:4" x14ac:dyDescent="0.3">
      <c r="A18">
        <v>18</v>
      </c>
      <c r="B18" s="3" t="s">
        <v>5</v>
      </c>
      <c r="C18" s="8">
        <f>'[1]Table 2 - Selected BMP'!$X$5</f>
        <v>0</v>
      </c>
      <c r="D18" s="8">
        <f>'[1]Table 2 - Selected BMP'!$Y$5</f>
        <v>0</v>
      </c>
    </row>
    <row r="19" spans="1:4" x14ac:dyDescent="0.3">
      <c r="A19">
        <v>19</v>
      </c>
      <c r="B19" s="3" t="s">
        <v>6</v>
      </c>
      <c r="C19" s="8">
        <f>'[1]Table 2 - Selected BMP'!$AA$5</f>
        <v>0</v>
      </c>
      <c r="D19" s="8">
        <f>'[1]Table 2 - Selected BMP'!$AB$5</f>
        <v>0</v>
      </c>
    </row>
    <row r="20" spans="1:4" x14ac:dyDescent="0.3">
      <c r="A20">
        <v>20</v>
      </c>
      <c r="B20" s="3" t="s">
        <v>46</v>
      </c>
      <c r="C20" s="8">
        <f>'[1]Table 2 - Selected BMP'!$AD$5</f>
        <v>0</v>
      </c>
      <c r="D20" s="8">
        <f>'[1]Table 2 - Selected BMP'!$AE$5</f>
        <v>0</v>
      </c>
    </row>
    <row r="21" spans="1:4" x14ac:dyDescent="0.3">
      <c r="A21">
        <v>21</v>
      </c>
      <c r="B21" s="3" t="s">
        <v>53</v>
      </c>
      <c r="C21" s="8">
        <f>'[1]Table 2 - Selected BMP'!$AG$5</f>
        <v>0</v>
      </c>
      <c r="D21" s="8">
        <f>'[1]Table 2 - Selected BMP'!$AH$5</f>
        <v>0</v>
      </c>
    </row>
    <row r="22" spans="1:4" x14ac:dyDescent="0.3">
      <c r="A22">
        <v>22</v>
      </c>
      <c r="B22" s="3" t="s">
        <v>50</v>
      </c>
      <c r="C22" s="8">
        <f>'[1]Table 2 - Selected BMP'!$AJ$5</f>
        <v>0</v>
      </c>
      <c r="D22" s="8">
        <f>'[1]Table 2 - Selected BMP'!$AK$5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109</v>
      </c>
    </row>
    <row r="34" spans="1:3" x14ac:dyDescent="0.3">
      <c r="A34">
        <v>34</v>
      </c>
      <c r="B34" t="s">
        <v>91</v>
      </c>
      <c r="C34" s="11" t="s">
        <v>33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36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2D78351-F20A-43FB-A86A-181F0632F37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02C27B12-BB5A-46A2-923A-5DE97796FC50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2D050"/>
  </sheetPr>
  <dimension ref="A1:F46"/>
  <sheetViews>
    <sheetView workbookViewId="0">
      <selection activeCell="D12" sqref="D12"/>
    </sheetView>
  </sheetViews>
  <sheetFormatPr defaultRowHeight="14.4" x14ac:dyDescent="0.3"/>
  <cols>
    <col min="1" max="1" width="4.33203125" customWidth="1"/>
    <col min="2" max="2" width="23.21875" customWidth="1"/>
    <col min="3" max="3" width="58.5546875" customWidth="1"/>
    <col min="5" max="5" width="38.5546875" customWidth="1"/>
  </cols>
  <sheetData>
    <row r="1" spans="1:6" x14ac:dyDescent="0.3">
      <c r="A1">
        <v>1</v>
      </c>
      <c r="B1" t="s">
        <v>1</v>
      </c>
      <c r="C1" s="15">
        <v>5</v>
      </c>
    </row>
    <row r="2" spans="1:6" x14ac:dyDescent="0.3">
      <c r="A2">
        <v>2</v>
      </c>
      <c r="B2" t="s">
        <v>9</v>
      </c>
      <c r="C2" s="2" t="s">
        <v>17</v>
      </c>
    </row>
    <row r="3" spans="1:6" x14ac:dyDescent="0.3">
      <c r="A3">
        <v>3</v>
      </c>
    </row>
    <row r="4" spans="1:6" x14ac:dyDescent="0.3">
      <c r="A4">
        <v>4</v>
      </c>
      <c r="B4" t="s">
        <v>56</v>
      </c>
      <c r="C4" t="s">
        <v>141</v>
      </c>
      <c r="D4" t="s">
        <v>47</v>
      </c>
    </row>
    <row r="5" spans="1:6" x14ac:dyDescent="0.3">
      <c r="A5">
        <v>5</v>
      </c>
      <c r="B5" t="s">
        <v>57</v>
      </c>
      <c r="C5" s="24" t="s">
        <v>149</v>
      </c>
      <c r="D5" s="24" t="s">
        <v>71</v>
      </c>
      <c r="E5" s="24" t="s">
        <v>150</v>
      </c>
    </row>
    <row r="6" spans="1:6" x14ac:dyDescent="0.3">
      <c r="A6">
        <v>6</v>
      </c>
      <c r="B6" t="s">
        <v>114</v>
      </c>
      <c r="C6" s="24" t="s">
        <v>141</v>
      </c>
      <c r="D6" s="24" t="s">
        <v>47</v>
      </c>
      <c r="E6" s="24" t="s">
        <v>146</v>
      </c>
    </row>
    <row r="7" spans="1:6" x14ac:dyDescent="0.3">
      <c r="A7">
        <v>7</v>
      </c>
      <c r="B7" t="s">
        <v>25</v>
      </c>
      <c r="C7" s="4" t="s">
        <v>66</v>
      </c>
      <c r="E7" s="9" t="s">
        <v>28</v>
      </c>
    </row>
    <row r="8" spans="1:6" x14ac:dyDescent="0.3">
      <c r="A8">
        <v>8</v>
      </c>
      <c r="B8" t="s">
        <v>26</v>
      </c>
      <c r="C8" s="24" t="s">
        <v>168</v>
      </c>
      <c r="E8" s="24" t="s">
        <v>147</v>
      </c>
      <c r="F8" s="19" t="s">
        <v>45</v>
      </c>
    </row>
    <row r="9" spans="1:6" x14ac:dyDescent="0.3">
      <c r="A9">
        <v>9</v>
      </c>
      <c r="B9" t="s">
        <v>116</v>
      </c>
      <c r="C9" s="24" t="s">
        <v>151</v>
      </c>
      <c r="D9" s="24" t="s">
        <v>71</v>
      </c>
      <c r="E9" s="24" t="s">
        <v>148</v>
      </c>
    </row>
    <row r="10" spans="1:6" x14ac:dyDescent="0.3">
      <c r="A10">
        <v>10</v>
      </c>
    </row>
    <row r="11" spans="1:6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6" x14ac:dyDescent="0.3">
      <c r="A12">
        <v>12</v>
      </c>
      <c r="B12" s="3" t="s">
        <v>3</v>
      </c>
      <c r="C12" s="8">
        <f>'[1]Table 2 - Selected BMP'!$C$6</f>
        <v>0.83</v>
      </c>
      <c r="D12" s="8">
        <f>'[1]Table 2 - Selected BMP'!$D$6</f>
        <v>0.92</v>
      </c>
    </row>
    <row r="13" spans="1:6" x14ac:dyDescent="0.3">
      <c r="A13">
        <v>13</v>
      </c>
      <c r="B13" s="3" t="s">
        <v>4</v>
      </c>
      <c r="C13" s="8">
        <f>'[1]Table 2 - Selected BMP'!$F$6</f>
        <v>0</v>
      </c>
      <c r="D13" s="8">
        <f>'[1]Table 2 - Selected BMP'!$G$6</f>
        <v>0</v>
      </c>
    </row>
    <row r="14" spans="1:6" x14ac:dyDescent="0.3">
      <c r="A14">
        <v>14</v>
      </c>
      <c r="B14" s="3" t="s">
        <v>48</v>
      </c>
      <c r="C14" s="8">
        <f>'[1]Table 2 - Selected BMP'!$I$6</f>
        <v>0.75</v>
      </c>
      <c r="D14" s="8">
        <f>'[1]Table 2 - Selected BMP'!$J$6</f>
        <v>0.75</v>
      </c>
    </row>
    <row r="15" spans="1:6" x14ac:dyDescent="0.3">
      <c r="A15">
        <v>15</v>
      </c>
      <c r="B15" s="3" t="s">
        <v>51</v>
      </c>
      <c r="C15" s="8">
        <f>'[1]Table 2 - Selected BMP'!$O$6</f>
        <v>0</v>
      </c>
      <c r="D15" s="8">
        <f>'[1]Table 2 - Selected BMP'!$P$6</f>
        <v>0</v>
      </c>
    </row>
    <row r="16" spans="1:6" x14ac:dyDescent="0.3">
      <c r="A16">
        <v>16</v>
      </c>
      <c r="B16" s="3" t="s">
        <v>49</v>
      </c>
      <c r="C16" s="8">
        <f>'[1]Table 2 - Selected BMP'!$R$6</f>
        <v>0.46</v>
      </c>
      <c r="D16" s="8">
        <f>'[1]Table 2 - Selected BMP'!$S$6</f>
        <v>0.46</v>
      </c>
    </row>
    <row r="17" spans="1:4" x14ac:dyDescent="0.3">
      <c r="A17">
        <v>17</v>
      </c>
      <c r="B17" s="3" t="s">
        <v>52</v>
      </c>
      <c r="C17" s="8">
        <f>'[1]Table 2 - Selected BMP'!$U$6</f>
        <v>0.63</v>
      </c>
      <c r="D17" s="8">
        <f>'[1]Table 2 - Selected BMP'!$V$6</f>
        <v>0.63</v>
      </c>
    </row>
    <row r="18" spans="1:4" x14ac:dyDescent="0.3">
      <c r="A18">
        <v>18</v>
      </c>
      <c r="B18" s="3" t="s">
        <v>5</v>
      </c>
      <c r="C18" s="8">
        <f>'[1]Table 2 - Selected BMP'!$X$6</f>
        <v>0</v>
      </c>
      <c r="D18" s="8">
        <f>'[1]Table 2 - Selected BMP'!$Y$6</f>
        <v>0</v>
      </c>
    </row>
    <row r="19" spans="1:4" x14ac:dyDescent="0.3">
      <c r="A19">
        <v>19</v>
      </c>
      <c r="B19" s="3" t="s">
        <v>6</v>
      </c>
      <c r="C19" s="8">
        <f>'[1]Table 2 - Selected BMP'!$AA$6</f>
        <v>0.28999999999999998</v>
      </c>
      <c r="D19" s="8">
        <f>'[1]Table 2 - Selected BMP'!$AB$6</f>
        <v>0.8</v>
      </c>
    </row>
    <row r="20" spans="1:4" x14ac:dyDescent="0.3">
      <c r="A20">
        <v>20</v>
      </c>
      <c r="B20" s="3" t="s">
        <v>46</v>
      </c>
      <c r="C20" s="8">
        <f>'[1]Table 2 - Selected BMP'!$AD$6</f>
        <v>0.39</v>
      </c>
      <c r="D20" s="8">
        <f>'[1]Table 2 - Selected BMP'!$AE$6</f>
        <v>0.89</v>
      </c>
    </row>
    <row r="21" spans="1:4" x14ac:dyDescent="0.3">
      <c r="A21">
        <v>21</v>
      </c>
      <c r="B21" s="3" t="s">
        <v>53</v>
      </c>
      <c r="C21" s="8">
        <f>'[1]Table 2 - Selected BMP'!$AG$6</f>
        <v>0</v>
      </c>
      <c r="D21" s="8">
        <f>'[1]Table 2 - Selected BMP'!$AH$6</f>
        <v>0</v>
      </c>
    </row>
    <row r="22" spans="1:4" x14ac:dyDescent="0.3">
      <c r="A22">
        <v>22</v>
      </c>
      <c r="B22" s="3" t="s">
        <v>50</v>
      </c>
      <c r="C22" s="8">
        <f>'[1]Table 2 - Selected BMP'!$AJ$6</f>
        <v>0</v>
      </c>
      <c r="D22" s="8">
        <f>'[1]Table 2 - Selected BMP'!$AK$6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104</v>
      </c>
    </row>
    <row r="27" spans="1:4" x14ac:dyDescent="0.3">
      <c r="A27">
        <v>27</v>
      </c>
      <c r="B27" t="s">
        <v>84</v>
      </c>
      <c r="C27" s="12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107</v>
      </c>
    </row>
    <row r="30" spans="1:4" x14ac:dyDescent="0.3">
      <c r="A30">
        <v>30</v>
      </c>
      <c r="B30" t="s">
        <v>87</v>
      </c>
      <c r="C30" s="11" t="s">
        <v>108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110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41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111</v>
      </c>
    </row>
    <row r="44" spans="1:3" x14ac:dyDescent="0.3">
      <c r="A44">
        <v>44</v>
      </c>
      <c r="B44" t="s">
        <v>101</v>
      </c>
      <c r="C44" s="11" t="s">
        <v>75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hyperlinks>
    <hyperlink ref="F8" r:id="rId1" xr:uid="{88F37BF9-D14F-4C44-9470-73D4CF43E03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A7AC5EC-FA17-4230-8D70-93F56F3DFDA8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FB362E61-86A6-4042-BEB9-41650FB06042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D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1.88671875" customWidth="1"/>
    <col min="3" max="3" width="46.21875" customWidth="1"/>
  </cols>
  <sheetData>
    <row r="1" spans="1:4" x14ac:dyDescent="0.3">
      <c r="A1">
        <v>1</v>
      </c>
      <c r="B1" t="s">
        <v>1</v>
      </c>
      <c r="C1" s="15">
        <v>6</v>
      </c>
    </row>
    <row r="2" spans="1:4" x14ac:dyDescent="0.3">
      <c r="A2">
        <v>2</v>
      </c>
      <c r="B2" t="s">
        <v>9</v>
      </c>
      <c r="C2" s="2" t="s">
        <v>14</v>
      </c>
    </row>
    <row r="3" spans="1:4" x14ac:dyDescent="0.3">
      <c r="A3">
        <v>3</v>
      </c>
    </row>
    <row r="4" spans="1:4" x14ac:dyDescent="0.3">
      <c r="A4">
        <v>4</v>
      </c>
      <c r="B4" t="s">
        <v>56</v>
      </c>
      <c r="C4" t="s">
        <v>143</v>
      </c>
    </row>
    <row r="5" spans="1:4" x14ac:dyDescent="0.3">
      <c r="A5">
        <v>5</v>
      </c>
      <c r="B5" t="s">
        <v>57</v>
      </c>
      <c r="C5" t="s">
        <v>143</v>
      </c>
    </row>
    <row r="6" spans="1:4" x14ac:dyDescent="0.3">
      <c r="A6">
        <v>6</v>
      </c>
      <c r="B6" t="s">
        <v>114</v>
      </c>
      <c r="C6" t="s">
        <v>15</v>
      </c>
    </row>
    <row r="7" spans="1:4" x14ac:dyDescent="0.3">
      <c r="A7">
        <v>7</v>
      </c>
      <c r="B7" t="s">
        <v>25</v>
      </c>
      <c r="C7" s="4" t="s">
        <v>144</v>
      </c>
    </row>
    <row r="8" spans="1:4" x14ac:dyDescent="0.3">
      <c r="A8">
        <v>8</v>
      </c>
      <c r="B8" t="s">
        <v>26</v>
      </c>
      <c r="C8" s="7" t="s">
        <v>145</v>
      </c>
    </row>
    <row r="9" spans="1:4" x14ac:dyDescent="0.3">
      <c r="A9">
        <v>9</v>
      </c>
      <c r="B9" t="s">
        <v>116</v>
      </c>
      <c r="C9" t="s">
        <v>15</v>
      </c>
      <c r="D9" t="s">
        <v>115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BMP'!$C$7</f>
        <v>0.8</v>
      </c>
      <c r="D12" s="8">
        <f>'[1]Table 2 - Selected BMP'!$D$7</f>
        <v>0.8</v>
      </c>
    </row>
    <row r="13" spans="1:4" x14ac:dyDescent="0.3">
      <c r="A13">
        <v>13</v>
      </c>
      <c r="B13" s="3" t="s">
        <v>4</v>
      </c>
      <c r="C13" s="8">
        <f>'[1]Table 2 - Selected BMP'!$F$7</f>
        <v>0</v>
      </c>
      <c r="D13" s="8">
        <f>'[1]Table 2 - Selected BMP'!$G$7</f>
        <v>0</v>
      </c>
    </row>
    <row r="14" spans="1:4" x14ac:dyDescent="0.3">
      <c r="A14">
        <v>14</v>
      </c>
      <c r="B14" s="3" t="s">
        <v>48</v>
      </c>
      <c r="C14" s="8">
        <f>'[1]Table 2 - Selected BMP'!$I$7</f>
        <v>0.8</v>
      </c>
      <c r="D14" s="8">
        <f>'[1]Table 2 - Selected BMP'!$J$7</f>
        <v>0.8</v>
      </c>
    </row>
    <row r="15" spans="1:4" x14ac:dyDescent="0.3">
      <c r="A15">
        <v>15</v>
      </c>
      <c r="B15" s="3" t="s">
        <v>51</v>
      </c>
      <c r="C15" s="8">
        <f>'[1]Table 2 - Selected BMP'!$O$7</f>
        <v>0</v>
      </c>
      <c r="D15" s="8">
        <f>'[1]Table 2 - Selected BMP'!$P$7</f>
        <v>0</v>
      </c>
    </row>
    <row r="16" spans="1:4" x14ac:dyDescent="0.3">
      <c r="A16">
        <v>16</v>
      </c>
      <c r="B16" s="3" t="s">
        <v>49</v>
      </c>
      <c r="C16" s="8">
        <f>'[1]Table 2 - Selected BMP'!$R$7</f>
        <v>0</v>
      </c>
      <c r="D16" s="8">
        <f>'[1]Table 2 - Selected BMP'!$S$7</f>
        <v>0</v>
      </c>
    </row>
    <row r="17" spans="1:4" x14ac:dyDescent="0.3">
      <c r="A17">
        <v>17</v>
      </c>
      <c r="B17" s="3" t="s">
        <v>52</v>
      </c>
      <c r="C17" s="8">
        <f>'[1]Table 2 - Selected BMP'!$U$7</f>
        <v>0</v>
      </c>
      <c r="D17" s="8">
        <f>'[1]Table 2 - Selected BMP'!$V$7</f>
        <v>0</v>
      </c>
    </row>
    <row r="18" spans="1:4" x14ac:dyDescent="0.3">
      <c r="A18">
        <v>18</v>
      </c>
      <c r="B18" s="3" t="s">
        <v>5</v>
      </c>
      <c r="C18" s="8">
        <f>'[1]Table 2 - Selected BMP'!$X$7</f>
        <v>0</v>
      </c>
      <c r="D18" s="8">
        <f>'[1]Table 2 - Selected BMP'!$Y$7</f>
        <v>0</v>
      </c>
    </row>
    <row r="19" spans="1:4" x14ac:dyDescent="0.3">
      <c r="A19">
        <v>19</v>
      </c>
      <c r="B19" s="3" t="s">
        <v>6</v>
      </c>
      <c r="C19" s="8">
        <f>'[1]Table 2 - Selected BMP'!$AA$7</f>
        <v>0</v>
      </c>
      <c r="D19" s="8">
        <f>'[1]Table 2 - Selected BMP'!$AB$7</f>
        <v>0</v>
      </c>
    </row>
    <row r="20" spans="1:4" x14ac:dyDescent="0.3">
      <c r="A20">
        <v>20</v>
      </c>
      <c r="B20" s="3" t="s">
        <v>46</v>
      </c>
      <c r="C20" s="8">
        <f>'[1]Table 2 - Selected BMP'!$AD$7</f>
        <v>0</v>
      </c>
      <c r="D20" s="8">
        <f>'[1]Table 2 - Selected BMP'!$AE$7</f>
        <v>0</v>
      </c>
    </row>
    <row r="21" spans="1:4" x14ac:dyDescent="0.3">
      <c r="A21">
        <v>21</v>
      </c>
      <c r="B21" s="3" t="s">
        <v>53</v>
      </c>
      <c r="C21" s="8">
        <f>'[1]Table 2 - Selected BMP'!$AG$7</f>
        <v>0</v>
      </c>
      <c r="D21" s="8">
        <f>'[1]Table 2 - Selected BMP'!$AH$7</f>
        <v>0</v>
      </c>
    </row>
    <row r="22" spans="1:4" x14ac:dyDescent="0.3">
      <c r="A22">
        <v>22</v>
      </c>
      <c r="B22" s="3" t="s">
        <v>50</v>
      </c>
      <c r="C22" s="8">
        <f>'[1]Table 2 - Selected BMP'!$AJ$7</f>
        <v>0</v>
      </c>
      <c r="D22" s="8">
        <f>'[1]Table 2 - Selected BMP'!$AK$7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31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15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B7F37DE-2450-4571-9A8C-68ECE62922A0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AE8E8EA7-8032-426B-BDE1-E2B7D9262755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E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44140625" customWidth="1"/>
    <col min="3" max="3" width="65.44140625" customWidth="1"/>
  </cols>
  <sheetData>
    <row r="1" spans="1:5" x14ac:dyDescent="0.3">
      <c r="A1">
        <v>1</v>
      </c>
      <c r="B1" t="s">
        <v>1</v>
      </c>
      <c r="C1" s="15">
        <v>7</v>
      </c>
    </row>
    <row r="2" spans="1:5" x14ac:dyDescent="0.3">
      <c r="A2">
        <v>2</v>
      </c>
      <c r="B2" t="s">
        <v>9</v>
      </c>
      <c r="C2" s="2" t="s">
        <v>19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t="s">
        <v>141</v>
      </c>
      <c r="D4" t="s">
        <v>47</v>
      </c>
      <c r="E4" t="s">
        <v>27</v>
      </c>
    </row>
    <row r="5" spans="1:5" x14ac:dyDescent="0.3">
      <c r="A5">
        <v>5</v>
      </c>
      <c r="B5" t="s">
        <v>57</v>
      </c>
      <c r="C5" t="s">
        <v>141</v>
      </c>
      <c r="D5" t="s">
        <v>47</v>
      </c>
    </row>
    <row r="6" spans="1:5" x14ac:dyDescent="0.3">
      <c r="A6">
        <v>6</v>
      </c>
      <c r="B6" t="s">
        <v>114</v>
      </c>
      <c r="C6" t="s">
        <v>141</v>
      </c>
    </row>
    <row r="7" spans="1:5" x14ac:dyDescent="0.3">
      <c r="A7">
        <v>7</v>
      </c>
      <c r="B7" t="s">
        <v>25</v>
      </c>
      <c r="C7" s="4" t="s">
        <v>73</v>
      </c>
    </row>
    <row r="8" spans="1:5" x14ac:dyDescent="0.3">
      <c r="A8">
        <v>8</v>
      </c>
      <c r="B8" t="s">
        <v>26</v>
      </c>
      <c r="C8" s="6" t="s">
        <v>74</v>
      </c>
      <c r="D8" s="9" t="s">
        <v>44</v>
      </c>
    </row>
    <row r="9" spans="1:5" x14ac:dyDescent="0.3">
      <c r="A9">
        <v>9</v>
      </c>
      <c r="B9" t="s">
        <v>116</v>
      </c>
      <c r="C9" t="s">
        <v>43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BMP'!$C$8</f>
        <v>0.7</v>
      </c>
      <c r="D12" s="5">
        <f>'[1]Table 2 - Selected BMP'!$D$8</f>
        <v>0.7</v>
      </c>
    </row>
    <row r="13" spans="1:5" x14ac:dyDescent="0.3">
      <c r="A13">
        <v>13</v>
      </c>
      <c r="B13" s="3" t="s">
        <v>4</v>
      </c>
      <c r="C13" s="5">
        <f>'[1]Table 2 - Selected BMP'!$F$8</f>
        <v>0.78</v>
      </c>
      <c r="D13" s="5">
        <f>'[1]Table 2 - Selected BMP'!$G$8</f>
        <v>0.78</v>
      </c>
    </row>
    <row r="14" spans="1:5" x14ac:dyDescent="0.3">
      <c r="A14">
        <v>14</v>
      </c>
      <c r="B14" s="3" t="s">
        <v>48</v>
      </c>
      <c r="C14" s="8">
        <f>'[1]Table 2 - Selected BMP'!$I$8</f>
        <v>0</v>
      </c>
      <c r="D14" s="8">
        <f>'[1]Table 2 - Selected BMP'!$J$8</f>
        <v>0</v>
      </c>
    </row>
    <row r="15" spans="1:5" x14ac:dyDescent="0.3">
      <c r="A15">
        <v>15</v>
      </c>
      <c r="B15" s="3" t="s">
        <v>51</v>
      </c>
      <c r="C15" s="8">
        <f>'[1]Table 2 - Selected BMP'!$O$8</f>
        <v>0.45</v>
      </c>
      <c r="D15" s="8">
        <f>'[1]Table 2 - Selected BMP'!$P$8</f>
        <v>0.45</v>
      </c>
    </row>
    <row r="16" spans="1:5" x14ac:dyDescent="0.3">
      <c r="A16">
        <v>16</v>
      </c>
      <c r="B16" s="3" t="s">
        <v>49</v>
      </c>
      <c r="C16" s="8">
        <f>'[1]Table 2 - Selected BMP'!$R$8</f>
        <v>0</v>
      </c>
      <c r="D16" s="8">
        <f>'[1]Table 2 - Selected BMP'!$S$8</f>
        <v>0</v>
      </c>
    </row>
    <row r="17" spans="1:4" x14ac:dyDescent="0.3">
      <c r="A17">
        <v>17</v>
      </c>
      <c r="B17" s="3" t="s">
        <v>52</v>
      </c>
      <c r="C17" s="8">
        <f>'[1]Table 2 - Selected BMP'!$U$8</f>
        <v>0.45</v>
      </c>
      <c r="D17" s="8">
        <f>'[1]Table 2 - Selected BMP'!$V$8</f>
        <v>0.45</v>
      </c>
    </row>
    <row r="18" spans="1:4" x14ac:dyDescent="0.3">
      <c r="A18">
        <v>18</v>
      </c>
      <c r="B18" s="3" t="s">
        <v>5</v>
      </c>
      <c r="C18" s="8">
        <f>'[1]Table 2 - Selected BMP'!$X$8</f>
        <v>0.21</v>
      </c>
      <c r="D18" s="8">
        <f>'[1]Table 2 - Selected BMP'!$Y$8</f>
        <v>0.47</v>
      </c>
    </row>
    <row r="19" spans="1:4" x14ac:dyDescent="0.3">
      <c r="A19">
        <v>19</v>
      </c>
      <c r="B19" s="3" t="s">
        <v>6</v>
      </c>
      <c r="C19" s="8">
        <f>'[1]Table 2 - Selected BMP'!$AA$8</f>
        <v>0.33</v>
      </c>
      <c r="D19" s="8">
        <f>'[1]Table 2 - Selected BMP'!$AB$8</f>
        <v>0.85</v>
      </c>
    </row>
    <row r="20" spans="1:4" x14ac:dyDescent="0.3">
      <c r="A20">
        <v>20</v>
      </c>
      <c r="B20" s="3" t="s">
        <v>46</v>
      </c>
      <c r="C20" s="8">
        <f>'[1]Table 2 - Selected BMP'!$AD$8</f>
        <v>0</v>
      </c>
      <c r="D20" s="8">
        <f>'[1]Table 2 - Selected BMP'!$AE$8</f>
        <v>0</v>
      </c>
    </row>
    <row r="21" spans="1:4" x14ac:dyDescent="0.3">
      <c r="A21">
        <v>21</v>
      </c>
      <c r="B21" s="3" t="s">
        <v>53</v>
      </c>
      <c r="C21" s="8">
        <f>'[1]Table 2 - Selected BMP'!$AG$8</f>
        <v>0</v>
      </c>
      <c r="D21" s="8">
        <f>'[1]Table 2 - Selected BMP'!$AH$8</f>
        <v>0</v>
      </c>
    </row>
    <row r="22" spans="1:4" x14ac:dyDescent="0.3">
      <c r="A22">
        <v>22</v>
      </c>
      <c r="B22" s="3" t="s">
        <v>50</v>
      </c>
      <c r="C22" s="8">
        <f>'[1]Table 2 - Selected BMP'!$AJ$8</f>
        <v>0</v>
      </c>
      <c r="D22" s="8">
        <f>'[1]Table 2 - Selected BMP'!$AK$8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16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105</v>
      </c>
    </row>
    <row r="28" spans="1:4" x14ac:dyDescent="0.3">
      <c r="A28">
        <v>28</v>
      </c>
      <c r="B28" t="s">
        <v>85</v>
      </c>
      <c r="C28" s="11" t="s">
        <v>106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15</v>
      </c>
    </row>
    <row r="34" spans="1:3" x14ac:dyDescent="0.3">
      <c r="A34">
        <v>34</v>
      </c>
      <c r="B34" t="s">
        <v>91</v>
      </c>
      <c r="C34" s="11" t="s">
        <v>15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15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hyperlinks>
    <hyperlink ref="D8" r:id="rId1" display="https://www.casqa.org/sites/default/files/BMPHandbooks/tc-40_from_2003_newdevelopmentredevelopment_handbook.pdf" xr:uid="{F0734FD8-F7E0-49B5-A527-D1B47A2ECC9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E0DCC-6035-454D-A186-D8445F396624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C75FC550-C173-440B-BC88-A3454853AC6F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2D050"/>
  </sheetPr>
  <dimension ref="A1:E46"/>
  <sheetViews>
    <sheetView workbookViewId="0">
      <selection activeCell="M6" sqref="M6"/>
    </sheetView>
  </sheetViews>
  <sheetFormatPr defaultRowHeight="14.4" x14ac:dyDescent="0.3"/>
  <cols>
    <col min="1" max="1" width="4.33203125" customWidth="1"/>
    <col min="2" max="2" width="22.109375" customWidth="1"/>
    <col min="3" max="3" width="49.21875" customWidth="1"/>
  </cols>
  <sheetData>
    <row r="1" spans="1:5" x14ac:dyDescent="0.3">
      <c r="A1">
        <v>1</v>
      </c>
      <c r="B1" t="s">
        <v>1</v>
      </c>
      <c r="C1" s="15">
        <v>8</v>
      </c>
    </row>
    <row r="2" spans="1:5" x14ac:dyDescent="0.3">
      <c r="A2">
        <v>2</v>
      </c>
      <c r="B2" t="s">
        <v>9</v>
      </c>
      <c r="C2" s="2" t="s">
        <v>20</v>
      </c>
    </row>
    <row r="3" spans="1:5" x14ac:dyDescent="0.3">
      <c r="A3">
        <v>3</v>
      </c>
    </row>
    <row r="4" spans="1:5" x14ac:dyDescent="0.3">
      <c r="A4">
        <v>4</v>
      </c>
      <c r="B4" t="s">
        <v>56</v>
      </c>
      <c r="C4" t="s">
        <v>140</v>
      </c>
      <c r="D4" t="s">
        <v>54</v>
      </c>
    </row>
    <row r="5" spans="1:5" x14ac:dyDescent="0.3">
      <c r="A5">
        <v>5</v>
      </c>
      <c r="B5" t="s">
        <v>57</v>
      </c>
      <c r="C5" t="s">
        <v>140</v>
      </c>
      <c r="D5" t="s">
        <v>54</v>
      </c>
    </row>
    <row r="6" spans="1:5" x14ac:dyDescent="0.3">
      <c r="A6">
        <v>6</v>
      </c>
      <c r="B6" t="s">
        <v>114</v>
      </c>
      <c r="C6" t="s">
        <v>140</v>
      </c>
    </row>
    <row r="7" spans="1:5" x14ac:dyDescent="0.3">
      <c r="A7">
        <v>7</v>
      </c>
      <c r="B7" t="s">
        <v>25</v>
      </c>
      <c r="C7" s="4" t="s">
        <v>72</v>
      </c>
    </row>
    <row r="8" spans="1:5" x14ac:dyDescent="0.3">
      <c r="A8">
        <v>8</v>
      </c>
      <c r="B8" t="s">
        <v>26</v>
      </c>
      <c r="C8" t="s">
        <v>59</v>
      </c>
      <c r="E8" s="9" t="s">
        <v>37</v>
      </c>
    </row>
    <row r="9" spans="1:5" x14ac:dyDescent="0.3">
      <c r="A9">
        <v>9</v>
      </c>
      <c r="B9" t="s">
        <v>116</v>
      </c>
      <c r="C9" t="s">
        <v>65</v>
      </c>
      <c r="D9" t="s">
        <v>115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BMP'!$C$9</f>
        <v>0.95</v>
      </c>
      <c r="D12" s="8">
        <f>'[1]Table 2 - Selected BMP'!$D$9</f>
        <v>0.99</v>
      </c>
    </row>
    <row r="13" spans="1:5" x14ac:dyDescent="0.3">
      <c r="A13">
        <v>13</v>
      </c>
      <c r="B13" s="3" t="s">
        <v>4</v>
      </c>
      <c r="C13" s="8">
        <f>'[1]Table 2 - Selected BMP'!$F$9</f>
        <v>0</v>
      </c>
      <c r="D13" s="8">
        <f>'[1]Table 2 - Selected BMP'!$G$9</f>
        <v>0</v>
      </c>
    </row>
    <row r="14" spans="1:5" x14ac:dyDescent="0.3">
      <c r="A14">
        <v>14</v>
      </c>
      <c r="B14" s="3" t="s">
        <v>48</v>
      </c>
      <c r="C14" s="8">
        <f>'[1]Table 2 - Selected BMP'!$I$9</f>
        <v>0.93</v>
      </c>
      <c r="D14" s="8">
        <f>'[1]Table 2 - Selected BMP'!$J$9</f>
        <v>0.93</v>
      </c>
    </row>
    <row r="15" spans="1:5" x14ac:dyDescent="0.3">
      <c r="A15">
        <v>15</v>
      </c>
      <c r="B15" s="3" t="s">
        <v>51</v>
      </c>
      <c r="C15" s="8">
        <f>'[1]Table 2 - Selected BMP'!$O$9</f>
        <v>0</v>
      </c>
      <c r="D15" s="8">
        <f>'[1]Table 2 - Selected BMP'!$P$9</f>
        <v>0</v>
      </c>
    </row>
    <row r="16" spans="1:5" x14ac:dyDescent="0.3">
      <c r="A16">
        <v>16</v>
      </c>
      <c r="B16" s="3" t="s">
        <v>49</v>
      </c>
      <c r="C16" s="8">
        <f>'[1]Table 2 - Selected BMP'!$R$9</f>
        <v>0.95</v>
      </c>
      <c r="D16" s="8">
        <f>'[1]Table 2 - Selected BMP'!$S$9</f>
        <v>0.95</v>
      </c>
    </row>
    <row r="17" spans="1:4" x14ac:dyDescent="0.3">
      <c r="A17">
        <v>17</v>
      </c>
      <c r="B17" s="3" t="s">
        <v>52</v>
      </c>
      <c r="C17" s="8">
        <f>'[1]Table 2 - Selected BMP'!$U$9</f>
        <v>0.51</v>
      </c>
      <c r="D17" s="8">
        <f>'[1]Table 2 - Selected BMP'!$V$9</f>
        <v>0.51</v>
      </c>
    </row>
    <row r="18" spans="1:4" x14ac:dyDescent="0.3">
      <c r="A18">
        <v>18</v>
      </c>
      <c r="B18" s="3" t="s">
        <v>5</v>
      </c>
      <c r="C18" s="8">
        <f>'[1]Table 2 - Selected BMP'!$X$9</f>
        <v>0</v>
      </c>
      <c r="D18" s="8">
        <f>'[1]Table 2 - Selected BMP'!$Y$9</f>
        <v>0</v>
      </c>
    </row>
    <row r="19" spans="1:4" x14ac:dyDescent="0.3">
      <c r="A19">
        <v>19</v>
      </c>
      <c r="B19" s="3" t="s">
        <v>6</v>
      </c>
      <c r="C19" s="8">
        <f>'[1]Table 2 - Selected BMP'!$AA$9</f>
        <v>0</v>
      </c>
      <c r="D19" s="8">
        <f>'[1]Table 2 - Selected BMP'!$AB$9</f>
        <v>0</v>
      </c>
    </row>
    <row r="20" spans="1:4" x14ac:dyDescent="0.3">
      <c r="A20">
        <v>20</v>
      </c>
      <c r="B20" s="3" t="s">
        <v>46</v>
      </c>
      <c r="C20" s="8">
        <f>'[1]Table 2 - Selected BMP'!$AD$9</f>
        <v>0</v>
      </c>
      <c r="D20" s="8">
        <f>'[1]Table 2 - Selected BMP'!$AE$9</f>
        <v>0</v>
      </c>
    </row>
    <row r="21" spans="1:4" x14ac:dyDescent="0.3">
      <c r="A21">
        <v>21</v>
      </c>
      <c r="B21" s="3" t="s">
        <v>53</v>
      </c>
      <c r="C21" s="8">
        <f>'[1]Table 2 - Selected BMP'!$AG$9</f>
        <v>0</v>
      </c>
      <c r="D21" s="8">
        <f>'[1]Table 2 - Selected BMP'!$AH$9</f>
        <v>0</v>
      </c>
    </row>
    <row r="22" spans="1:4" x14ac:dyDescent="0.3">
      <c r="A22">
        <v>22</v>
      </c>
      <c r="B22" s="3" t="s">
        <v>50</v>
      </c>
      <c r="C22" s="8">
        <f>'[1]Table 2 - Selected BMP'!$AJ$9</f>
        <v>0</v>
      </c>
      <c r="D22" s="8">
        <f>'[1]Table 2 - Selected BMP'!$AK$9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82</v>
      </c>
      <c r="C25" s="10" t="s">
        <v>15</v>
      </c>
    </row>
    <row r="26" spans="1:4" x14ac:dyDescent="0.3">
      <c r="A26">
        <v>26</v>
      </c>
      <c r="B26" t="s">
        <v>83</v>
      </c>
      <c r="C26" s="11" t="s">
        <v>15</v>
      </c>
    </row>
    <row r="27" spans="1:4" x14ac:dyDescent="0.3">
      <c r="A27">
        <v>27</v>
      </c>
      <c r="B27" t="s">
        <v>84</v>
      </c>
      <c r="C27" s="11" t="s">
        <v>15</v>
      </c>
    </row>
    <row r="28" spans="1:4" x14ac:dyDescent="0.3">
      <c r="A28">
        <v>28</v>
      </c>
      <c r="B28" t="s">
        <v>85</v>
      </c>
      <c r="C28" s="12" t="s">
        <v>15</v>
      </c>
    </row>
    <row r="29" spans="1:4" x14ac:dyDescent="0.3">
      <c r="A29">
        <v>29</v>
      </c>
      <c r="B29" t="s">
        <v>86</v>
      </c>
      <c r="C29" s="11" t="s">
        <v>15</v>
      </c>
    </row>
    <row r="30" spans="1:4" x14ac:dyDescent="0.3">
      <c r="A30">
        <v>30</v>
      </c>
      <c r="B30" t="s">
        <v>87</v>
      </c>
      <c r="C30" s="11" t="s">
        <v>15</v>
      </c>
    </row>
    <row r="31" spans="1:4" x14ac:dyDescent="0.3">
      <c r="A31">
        <v>31</v>
      </c>
      <c r="B31" t="s">
        <v>88</v>
      </c>
      <c r="C31" s="11" t="s">
        <v>15</v>
      </c>
    </row>
    <row r="32" spans="1:4" x14ac:dyDescent="0.3">
      <c r="A32">
        <v>32</v>
      </c>
      <c r="B32" t="s">
        <v>89</v>
      </c>
      <c r="C32" s="11" t="s">
        <v>15</v>
      </c>
    </row>
    <row r="33" spans="1:3" x14ac:dyDescent="0.3">
      <c r="A33">
        <v>33</v>
      </c>
      <c r="B33" t="s">
        <v>90</v>
      </c>
      <c r="C33" s="11" t="s">
        <v>109</v>
      </c>
    </row>
    <row r="34" spans="1:3" x14ac:dyDescent="0.3">
      <c r="A34">
        <v>34</v>
      </c>
      <c r="B34" t="s">
        <v>91</v>
      </c>
      <c r="C34" s="11" t="s">
        <v>33</v>
      </c>
    </row>
    <row r="35" spans="1:3" x14ac:dyDescent="0.3">
      <c r="A35">
        <v>35</v>
      </c>
      <c r="B35" t="s">
        <v>92</v>
      </c>
      <c r="C35" s="11" t="s">
        <v>15</v>
      </c>
    </row>
    <row r="36" spans="1:3" x14ac:dyDescent="0.3">
      <c r="A36">
        <v>36</v>
      </c>
      <c r="B36" t="s">
        <v>93</v>
      </c>
      <c r="C36" s="11" t="s">
        <v>15</v>
      </c>
    </row>
    <row r="37" spans="1:3" x14ac:dyDescent="0.3">
      <c r="A37">
        <v>37</v>
      </c>
      <c r="B37" t="s">
        <v>94</v>
      </c>
      <c r="C37" s="11" t="s">
        <v>35</v>
      </c>
    </row>
    <row r="38" spans="1:3" x14ac:dyDescent="0.3">
      <c r="A38">
        <v>38</v>
      </c>
      <c r="B38" t="s">
        <v>95</v>
      </c>
      <c r="C38" s="11" t="s">
        <v>15</v>
      </c>
    </row>
    <row r="39" spans="1:3" x14ac:dyDescent="0.3">
      <c r="A39">
        <v>39</v>
      </c>
      <c r="B39" t="s">
        <v>96</v>
      </c>
      <c r="C39" s="11" t="s">
        <v>36</v>
      </c>
    </row>
    <row r="40" spans="1:3" x14ac:dyDescent="0.3">
      <c r="A40">
        <v>40</v>
      </c>
      <c r="B40" t="s">
        <v>97</v>
      </c>
      <c r="C40" s="11" t="s">
        <v>15</v>
      </c>
    </row>
    <row r="41" spans="1:3" x14ac:dyDescent="0.3">
      <c r="A41">
        <v>41</v>
      </c>
      <c r="B41" t="s">
        <v>98</v>
      </c>
      <c r="C41" s="11" t="s">
        <v>15</v>
      </c>
    </row>
    <row r="42" spans="1:3" x14ac:dyDescent="0.3">
      <c r="A42">
        <v>42</v>
      </c>
      <c r="B42" t="s">
        <v>99</v>
      </c>
      <c r="C42" s="11" t="s">
        <v>15</v>
      </c>
    </row>
    <row r="43" spans="1:3" x14ac:dyDescent="0.3">
      <c r="A43">
        <v>43</v>
      </c>
      <c r="B43" t="s">
        <v>100</v>
      </c>
      <c r="C43" s="11" t="s">
        <v>15</v>
      </c>
    </row>
    <row r="44" spans="1:3" x14ac:dyDescent="0.3">
      <c r="A44">
        <v>44</v>
      </c>
      <c r="B44" t="s">
        <v>101</v>
      </c>
      <c r="C44" s="11" t="s">
        <v>15</v>
      </c>
    </row>
    <row r="45" spans="1:3" x14ac:dyDescent="0.3">
      <c r="A45">
        <v>45</v>
      </c>
      <c r="B45" t="s">
        <v>102</v>
      </c>
      <c r="C45" s="11" t="s">
        <v>15</v>
      </c>
    </row>
    <row r="46" spans="1:3" x14ac:dyDescent="0.3">
      <c r="A46">
        <v>46</v>
      </c>
      <c r="B46" t="s">
        <v>103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FBDF5A5-3B38-4371-9F01-FA745CADE6AD}">
          <x14:formula1>
            <xm:f>'[BMP Lego Piece (2).xlsx]Dropdownlist'!#REF!</xm:f>
          </x14:formula1>
          <xm:sqref>C44:C46</xm:sqref>
        </x14:dataValidation>
        <x14:dataValidation type="list" allowBlank="1" showInputMessage="1" showErrorMessage="1" xr:uid="{77F5A822-4788-48C1-9810-FCB1473948D1}">
          <x14:formula1>
            <xm:f>'[BMP Lego Piece (2).xlsx]Dropdownlist'!#REF!</xm:f>
          </x14:formula1>
          <xm:sqref>C25:C43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Sheet</vt:lpstr>
      <vt:lpstr>BMP1</vt:lpstr>
      <vt:lpstr>BMP2</vt:lpstr>
      <vt:lpstr>BMP3</vt:lpstr>
      <vt:lpstr>BMP4</vt:lpstr>
      <vt:lpstr>BMP5</vt:lpstr>
      <vt:lpstr>BMP6</vt:lpstr>
      <vt:lpstr>BMP7</vt:lpstr>
      <vt:lpstr>BMP8</vt:lpstr>
      <vt:lpstr>BMP9</vt:lpstr>
      <vt:lpstr>BMP10</vt:lpstr>
      <vt:lpstr>BMP11</vt:lpstr>
      <vt:lpstr>BMP12</vt:lpstr>
      <vt:lpstr>BMP13</vt:lpstr>
      <vt:lpstr>Dropdownlist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2017-12-07T00:00:08Z</cp:lastPrinted>
  <dcterms:created xsi:type="dcterms:W3CDTF">2017-12-05T23:08:56Z</dcterms:created>
  <dcterms:modified xsi:type="dcterms:W3CDTF">2017-12-31T09:01:45Z</dcterms:modified>
</cp:coreProperties>
</file>