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15795" windowHeight="64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1" l="1"/>
  <c r="B17" i="1"/>
  <c r="B16" i="1"/>
  <c r="B15" i="1"/>
  <c r="E14" i="1"/>
  <c r="E12" i="1"/>
  <c r="E13" i="1"/>
  <c r="E11" i="1"/>
  <c r="D12" i="1"/>
  <c r="D13" i="1"/>
  <c r="D11" i="1"/>
  <c r="B9" i="1"/>
  <c r="B29" i="1"/>
  <c r="B28" i="1"/>
  <c r="E27" i="1"/>
  <c r="O27" i="1"/>
  <c r="J27" i="1"/>
  <c r="O26" i="1"/>
  <c r="J26" i="1"/>
  <c r="E26" i="1"/>
  <c r="O22" i="1"/>
  <c r="O23" i="1"/>
  <c r="O24" i="1"/>
  <c r="O25" i="1"/>
  <c r="O21" i="1"/>
  <c r="N22" i="1"/>
  <c r="N23" i="1"/>
  <c r="N24" i="1"/>
  <c r="N25" i="1"/>
  <c r="N21" i="1"/>
  <c r="J25" i="1"/>
  <c r="I22" i="1"/>
  <c r="J22" i="1" s="1"/>
  <c r="I23" i="1"/>
  <c r="J23" i="1" s="1"/>
  <c r="I24" i="1"/>
  <c r="J24" i="1" s="1"/>
  <c r="I25" i="1"/>
  <c r="I21" i="1"/>
  <c r="J21" i="1" s="1"/>
  <c r="E22" i="1"/>
  <c r="E23" i="1"/>
  <c r="E24" i="1"/>
  <c r="E25" i="1"/>
  <c r="E21" i="1"/>
  <c r="D22" i="1"/>
  <c r="D23" i="1"/>
  <c r="D24" i="1"/>
  <c r="D25" i="1"/>
  <c r="D21" i="1"/>
  <c r="C8" i="1"/>
  <c r="D8" i="1"/>
  <c r="B8" i="1"/>
  <c r="C7" i="1"/>
  <c r="D7" i="1"/>
  <c r="B7" i="1"/>
</calcChain>
</file>

<file path=xl/sharedStrings.xml><?xml version="1.0" encoding="utf-8"?>
<sst xmlns="http://schemas.openxmlformats.org/spreadsheetml/2006/main" count="44" uniqueCount="28">
  <si>
    <t>Group1</t>
  </si>
  <si>
    <t>Group2</t>
  </si>
  <si>
    <t>Group3</t>
  </si>
  <si>
    <t>Sum</t>
  </si>
  <si>
    <t>Mean</t>
  </si>
  <si>
    <t>Group variances</t>
  </si>
  <si>
    <t>deviation</t>
  </si>
  <si>
    <t>Sq. Devation</t>
  </si>
  <si>
    <t>Sum of squared deviations (SS)</t>
  </si>
  <si>
    <t>Variance</t>
  </si>
  <si>
    <t>mean square error (MSE)</t>
  </si>
  <si>
    <t>SS Error</t>
  </si>
  <si>
    <t>Grand mean</t>
  </si>
  <si>
    <t>Mean Variance</t>
  </si>
  <si>
    <t>SS group</t>
  </si>
  <si>
    <t>ANOVA table</t>
  </si>
  <si>
    <t>source</t>
  </si>
  <si>
    <t>SS</t>
  </si>
  <si>
    <t>df</t>
  </si>
  <si>
    <t>MS</t>
  </si>
  <si>
    <t>group</t>
  </si>
  <si>
    <t>error</t>
  </si>
  <si>
    <t>total</t>
  </si>
  <si>
    <t>mean square between(MSR)</t>
  </si>
  <si>
    <t>F(MSR/MSE)</t>
  </si>
  <si>
    <t>Eta-square</t>
  </si>
  <si>
    <t>F(2, 12)=9.75, p &lt;0.05, Eta-square = 0.6189 .
Reject Null Hypothesis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</si>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</sst>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104775</xdr:rowOff>
    </xdr:from>
    <xdr:ext cx="5230599" cy="1376146"/>
    <xdr:sp macro="" textlink="">
      <xdr:nvSpPr>
        <xdr:cNvPr id="2" name="TextBox 1"/>
        <xdr:cNvSpPr txBox="1"/>
      </xdr:nvSpPr>
      <xdr:spPr>
        <a:xfrm>
          <a:off x="3067050" y="104775"/>
          <a:ext cx="5230599" cy="137614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Question</a:t>
          </a:r>
        </a:p>
        <a:p>
          <a:r>
            <a:rPr lang="en-US" sz="1100" b="1">
              <a:solidFill>
                <a:srgbClr val="FF0000"/>
              </a:solidFill>
            </a:rPr>
            <a:t>Using the following data, perform a oneway analysis of variance using </a:t>
          </a:r>
          <a:r>
            <a:rPr lang="el-GR" sz="1100" b="1">
              <a:solidFill>
                <a:srgbClr val="FF0000"/>
              </a:solidFill>
            </a:rPr>
            <a:t>α=.05. </a:t>
          </a:r>
          <a:r>
            <a:rPr lang="en-US" sz="1100" b="1">
              <a:solidFill>
                <a:srgbClr val="FF0000"/>
              </a:solidFill>
            </a:rPr>
            <a:t>Write up</a:t>
          </a:r>
        </a:p>
        <a:p>
          <a:r>
            <a:rPr lang="en-US" sz="1100" b="1">
              <a:solidFill>
                <a:srgbClr val="FF0000"/>
              </a:solidFill>
            </a:rPr>
            <a:t>the results in APA format.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[Group1: 51, 45, 33, 45, 67]</a:t>
          </a:r>
        </a:p>
        <a:p>
          <a:r>
            <a:rPr lang="en-US" sz="1100" b="1">
              <a:solidFill>
                <a:srgbClr val="FF0000"/>
              </a:solidFill>
            </a:rPr>
            <a:t>[Group2: 23, 43, 23, 43, 45]</a:t>
          </a:r>
        </a:p>
        <a:p>
          <a:r>
            <a:rPr lang="en-US" sz="1100" b="1">
              <a:solidFill>
                <a:srgbClr val="FF0000"/>
              </a:solidFill>
            </a:rPr>
            <a:t>[Group3: 56, 76, 74, 87, 56]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N11" sqref="N11"/>
    </sheetView>
  </sheetViews>
  <sheetFormatPr defaultRowHeight="15" x14ac:dyDescent="0.25"/>
  <cols>
    <col min="1" max="1" width="14" customWidth="1"/>
    <col min="2" max="2" width="9.140625" customWidth="1"/>
    <col min="10" max="10" width="12.140625" bestFit="1" customWidth="1"/>
    <col min="15" max="15" width="12.140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</row>
    <row r="2" spans="1:11" x14ac:dyDescent="0.25">
      <c r="B2" s="1">
        <v>51</v>
      </c>
      <c r="C2" s="1">
        <v>23</v>
      </c>
      <c r="D2" s="1">
        <v>56</v>
      </c>
    </row>
    <row r="3" spans="1:11" x14ac:dyDescent="0.25">
      <c r="B3" s="1">
        <v>45</v>
      </c>
      <c r="C3" s="1">
        <v>43</v>
      </c>
      <c r="D3" s="1">
        <v>76</v>
      </c>
    </row>
    <row r="4" spans="1:11" x14ac:dyDescent="0.25">
      <c r="B4" s="1">
        <v>33</v>
      </c>
      <c r="C4" s="1">
        <v>23</v>
      </c>
      <c r="D4" s="1">
        <v>74</v>
      </c>
    </row>
    <row r="5" spans="1:11" x14ac:dyDescent="0.25">
      <c r="B5" s="1">
        <v>45</v>
      </c>
      <c r="C5" s="1">
        <v>43</v>
      </c>
      <c r="D5" s="1">
        <v>87</v>
      </c>
    </row>
    <row r="6" spans="1:11" x14ac:dyDescent="0.25">
      <c r="B6" s="1">
        <v>67</v>
      </c>
      <c r="C6" s="1">
        <v>45</v>
      </c>
      <c r="D6" s="1">
        <v>56</v>
      </c>
    </row>
    <row r="7" spans="1:11" x14ac:dyDescent="0.25">
      <c r="A7" t="s">
        <v>3</v>
      </c>
      <c r="B7">
        <f>SUM(B2:B6)</f>
        <v>241</v>
      </c>
      <c r="C7">
        <f t="shared" ref="C7:D7" si="0">SUM(C2:C6)</f>
        <v>177</v>
      </c>
      <c r="D7">
        <f t="shared" si="0"/>
        <v>349</v>
      </c>
    </row>
    <row r="8" spans="1:11" x14ac:dyDescent="0.25">
      <c r="A8" t="s">
        <v>4</v>
      </c>
      <c r="B8">
        <f>B7/5</f>
        <v>48.2</v>
      </c>
      <c r="C8">
        <f t="shared" ref="C8:D8" si="1">C7/5</f>
        <v>35.4</v>
      </c>
      <c r="D8">
        <f t="shared" si="1"/>
        <v>69.8</v>
      </c>
    </row>
    <row r="9" spans="1:11" x14ac:dyDescent="0.25">
      <c r="A9" t="s">
        <v>12</v>
      </c>
      <c r="B9" s="7">
        <f>SUM(B8:D8)/3</f>
        <v>51.133333333333326</v>
      </c>
      <c r="C9" s="7"/>
      <c r="D9" s="7"/>
    </row>
    <row r="10" spans="1:11" x14ac:dyDescent="0.25">
      <c r="A10" s="1"/>
      <c r="B10" s="1" t="s">
        <v>27</v>
      </c>
      <c r="C10" s="1" t="s">
        <v>4</v>
      </c>
      <c r="D10" s="1" t="s">
        <v>6</v>
      </c>
      <c r="E10" s="1" t="s">
        <v>7</v>
      </c>
    </row>
    <row r="11" spans="1:11" x14ac:dyDescent="0.25">
      <c r="A11" s="1" t="s">
        <v>0</v>
      </c>
      <c r="B11" s="12">
        <v>48.2</v>
      </c>
      <c r="C11" s="12">
        <v>51.133333333333326</v>
      </c>
      <c r="D11" s="12">
        <f>B11-C11</f>
        <v>-2.9333333333333229</v>
      </c>
      <c r="E11" s="1">
        <f>D11*D11</f>
        <v>8.6044444444443826</v>
      </c>
      <c r="G11" t="s">
        <v>15</v>
      </c>
    </row>
    <row r="12" spans="1:11" x14ac:dyDescent="0.25">
      <c r="A12" s="1" t="s">
        <v>1</v>
      </c>
      <c r="B12" s="12">
        <v>35.4</v>
      </c>
      <c r="C12" s="12">
        <v>51.133333333333326</v>
      </c>
      <c r="D12" s="12">
        <f t="shared" ref="D12:D13" si="2">B12-C12</f>
        <v>-15.733333333333327</v>
      </c>
      <c r="E12" s="1">
        <f t="shared" ref="E12:E13" si="3">D12*D12</f>
        <v>247.53777777777759</v>
      </c>
      <c r="G12" s="10" t="s">
        <v>16</v>
      </c>
      <c r="H12" s="10" t="s">
        <v>17</v>
      </c>
      <c r="I12" s="10" t="s">
        <v>18</v>
      </c>
      <c r="J12" s="10" t="s">
        <v>19</v>
      </c>
      <c r="K12" s="10" t="s">
        <v>24</v>
      </c>
    </row>
    <row r="13" spans="1:11" x14ac:dyDescent="0.25">
      <c r="A13" s="1" t="s">
        <v>2</v>
      </c>
      <c r="B13" s="12">
        <v>69.8</v>
      </c>
      <c r="C13" s="12">
        <v>51.133333333333326</v>
      </c>
      <c r="D13" s="12">
        <f t="shared" si="2"/>
        <v>18.666666666666671</v>
      </c>
      <c r="E13" s="1">
        <f t="shared" si="3"/>
        <v>348.44444444444463</v>
      </c>
      <c r="G13" s="9" t="s">
        <v>20</v>
      </c>
      <c r="H13" s="9">
        <v>3022.9</v>
      </c>
      <c r="I13" s="9">
        <v>2</v>
      </c>
      <c r="J13" s="9">
        <v>1511.45</v>
      </c>
      <c r="K13" s="9">
        <v>9.75</v>
      </c>
    </row>
    <row r="14" spans="1:11" x14ac:dyDescent="0.25">
      <c r="A14" s="8"/>
      <c r="E14" s="4">
        <f>SUM(E11:E13)</f>
        <v>604.58666666666659</v>
      </c>
      <c r="G14" s="9" t="s">
        <v>21</v>
      </c>
      <c r="H14" s="9">
        <v>1860.8</v>
      </c>
      <c r="I14" s="9">
        <v>12</v>
      </c>
      <c r="J14" s="9">
        <v>155.07</v>
      </c>
      <c r="K14" s="9"/>
    </row>
    <row r="15" spans="1:11" x14ac:dyDescent="0.25">
      <c r="A15" t="s">
        <v>13</v>
      </c>
      <c r="B15">
        <f>(E14)/(3-1)</f>
        <v>302.29333333333329</v>
      </c>
      <c r="C15" s="6"/>
      <c r="D15" s="6"/>
      <c r="G15" s="9" t="s">
        <v>22</v>
      </c>
      <c r="H15" s="9">
        <v>4883.7</v>
      </c>
      <c r="I15" s="9"/>
      <c r="J15" s="9"/>
      <c r="K15" s="9"/>
    </row>
    <row r="16" spans="1:11" ht="105" customHeight="1" x14ac:dyDescent="0.25">
      <c r="A16" s="3" t="s">
        <v>23</v>
      </c>
      <c r="B16" s="5">
        <f>B15*5</f>
        <v>1511.4666666666665</v>
      </c>
      <c r="C16" s="6"/>
      <c r="D16" s="6" t="s">
        <v>25</v>
      </c>
      <c r="E16">
        <f>H13/H15</f>
        <v>0.61897741466511047</v>
      </c>
      <c r="G16" s="11" t="s">
        <v>26</v>
      </c>
      <c r="H16" s="11"/>
      <c r="I16" s="11"/>
      <c r="J16" s="11"/>
      <c r="K16" s="11"/>
    </row>
    <row r="17" spans="1:15" x14ac:dyDescent="0.25">
      <c r="A17" s="4" t="s">
        <v>14</v>
      </c>
      <c r="B17" s="4">
        <f>B16*2</f>
        <v>3022.9333333333329</v>
      </c>
      <c r="C17" s="6"/>
      <c r="D17" s="6"/>
    </row>
    <row r="18" spans="1:15" x14ac:dyDescent="0.25">
      <c r="B18" s="6"/>
      <c r="C18" s="6"/>
      <c r="D18" s="6"/>
    </row>
    <row r="19" spans="1:15" x14ac:dyDescent="0.25">
      <c r="A19" t="s">
        <v>5</v>
      </c>
    </row>
    <row r="20" spans="1:15" x14ac:dyDescent="0.25">
      <c r="B20" s="1" t="s">
        <v>0</v>
      </c>
      <c r="C20" s="1" t="s">
        <v>4</v>
      </c>
      <c r="D20" s="1" t="s">
        <v>6</v>
      </c>
      <c r="E20" s="1" t="s">
        <v>7</v>
      </c>
      <c r="G20" s="1" t="s">
        <v>1</v>
      </c>
      <c r="H20" s="1" t="s">
        <v>4</v>
      </c>
      <c r="I20" s="1" t="s">
        <v>6</v>
      </c>
      <c r="J20" s="1" t="s">
        <v>7</v>
      </c>
      <c r="L20" s="1" t="s">
        <v>2</v>
      </c>
      <c r="M20" s="1" t="s">
        <v>4</v>
      </c>
      <c r="N20" s="1" t="s">
        <v>6</v>
      </c>
      <c r="O20" s="1" t="s">
        <v>7</v>
      </c>
    </row>
    <row r="21" spans="1:15" x14ac:dyDescent="0.25">
      <c r="B21" s="1">
        <v>51</v>
      </c>
      <c r="C21" s="1">
        <v>48.2</v>
      </c>
      <c r="D21" s="1">
        <f>B21-C21</f>
        <v>2.7999999999999972</v>
      </c>
      <c r="E21" s="1">
        <f>D21*D21</f>
        <v>7.8399999999999839</v>
      </c>
      <c r="G21" s="1">
        <v>23</v>
      </c>
      <c r="H21" s="1">
        <v>35.4</v>
      </c>
      <c r="I21" s="1">
        <f>G21-H21</f>
        <v>-12.399999999999999</v>
      </c>
      <c r="J21" s="1">
        <f>I21*I21</f>
        <v>153.75999999999996</v>
      </c>
      <c r="L21" s="1">
        <v>56</v>
      </c>
      <c r="M21" s="1">
        <v>69.8</v>
      </c>
      <c r="N21" s="1">
        <f>L21-M21</f>
        <v>-13.799999999999997</v>
      </c>
      <c r="O21" s="1">
        <f>N21*N21</f>
        <v>190.43999999999991</v>
      </c>
    </row>
    <row r="22" spans="1:15" x14ac:dyDescent="0.25">
      <c r="B22" s="1">
        <v>45</v>
      </c>
      <c r="C22" s="1">
        <v>48.2</v>
      </c>
      <c r="D22" s="1">
        <f t="shared" ref="D22:D25" si="4">B22-C22</f>
        <v>-3.2000000000000028</v>
      </c>
      <c r="E22" s="1">
        <f t="shared" ref="E22:E25" si="5">D22*D22</f>
        <v>10.240000000000018</v>
      </c>
      <c r="G22" s="1">
        <v>43</v>
      </c>
      <c r="H22" s="1">
        <v>35.4</v>
      </c>
      <c r="I22" s="1">
        <f t="shared" ref="I22:I25" si="6">G22-H22</f>
        <v>7.6000000000000014</v>
      </c>
      <c r="J22" s="1">
        <f t="shared" ref="J22:J25" si="7">I22*I22</f>
        <v>57.760000000000019</v>
      </c>
      <c r="L22" s="1">
        <v>76</v>
      </c>
      <c r="M22" s="1">
        <v>69.8</v>
      </c>
      <c r="N22" s="1">
        <f t="shared" ref="N22:N25" si="8">L22-M22</f>
        <v>6.2000000000000028</v>
      </c>
      <c r="O22" s="1">
        <f t="shared" ref="O22:O25" si="9">N22*N22</f>
        <v>38.440000000000033</v>
      </c>
    </row>
    <row r="23" spans="1:15" x14ac:dyDescent="0.25">
      <c r="B23" s="1">
        <v>33</v>
      </c>
      <c r="C23" s="1">
        <v>48.2</v>
      </c>
      <c r="D23" s="1">
        <f t="shared" si="4"/>
        <v>-15.200000000000003</v>
      </c>
      <c r="E23" s="1">
        <f t="shared" si="5"/>
        <v>231.04000000000008</v>
      </c>
      <c r="G23" s="1">
        <v>23</v>
      </c>
      <c r="H23" s="1">
        <v>35.4</v>
      </c>
      <c r="I23" s="1">
        <f t="shared" si="6"/>
        <v>-12.399999999999999</v>
      </c>
      <c r="J23" s="1">
        <f t="shared" si="7"/>
        <v>153.75999999999996</v>
      </c>
      <c r="L23" s="1">
        <v>74</v>
      </c>
      <c r="M23" s="1">
        <v>69.8</v>
      </c>
      <c r="N23" s="1">
        <f t="shared" si="8"/>
        <v>4.2000000000000028</v>
      </c>
      <c r="O23" s="1">
        <f t="shared" si="9"/>
        <v>17.640000000000025</v>
      </c>
    </row>
    <row r="24" spans="1:15" x14ac:dyDescent="0.25">
      <c r="B24" s="1">
        <v>45</v>
      </c>
      <c r="C24" s="1">
        <v>48.2</v>
      </c>
      <c r="D24" s="1">
        <f t="shared" si="4"/>
        <v>-3.2000000000000028</v>
      </c>
      <c r="E24" s="1">
        <f t="shared" si="5"/>
        <v>10.240000000000018</v>
      </c>
      <c r="G24" s="1">
        <v>43</v>
      </c>
      <c r="H24" s="1">
        <v>35.4</v>
      </c>
      <c r="I24" s="1">
        <f t="shared" si="6"/>
        <v>7.6000000000000014</v>
      </c>
      <c r="J24" s="1">
        <f t="shared" si="7"/>
        <v>57.760000000000019</v>
      </c>
      <c r="L24" s="1">
        <v>87</v>
      </c>
      <c r="M24" s="1">
        <v>69.8</v>
      </c>
      <c r="N24" s="1">
        <f t="shared" si="8"/>
        <v>17.200000000000003</v>
      </c>
      <c r="O24" s="1">
        <f t="shared" si="9"/>
        <v>295.84000000000009</v>
      </c>
    </row>
    <row r="25" spans="1:15" x14ac:dyDescent="0.25">
      <c r="B25" s="1">
        <v>67</v>
      </c>
      <c r="C25" s="1">
        <v>48.2</v>
      </c>
      <c r="D25" s="1">
        <f t="shared" si="4"/>
        <v>18.799999999999997</v>
      </c>
      <c r="E25" s="1">
        <f t="shared" si="5"/>
        <v>353.43999999999988</v>
      </c>
      <c r="G25" s="1">
        <v>45</v>
      </c>
      <c r="H25" s="1">
        <v>35.4</v>
      </c>
      <c r="I25" s="1">
        <f t="shared" si="6"/>
        <v>9.6000000000000014</v>
      </c>
      <c r="J25" s="1">
        <f t="shared" si="7"/>
        <v>92.160000000000025</v>
      </c>
      <c r="L25" s="1">
        <v>56</v>
      </c>
      <c r="M25" s="1">
        <v>69.8</v>
      </c>
      <c r="N25" s="1">
        <f t="shared" si="8"/>
        <v>-13.799999999999997</v>
      </c>
      <c r="O25" s="1">
        <f t="shared" si="9"/>
        <v>190.43999999999991</v>
      </c>
    </row>
    <row r="26" spans="1:15" x14ac:dyDescent="0.25">
      <c r="A26" t="s">
        <v>8</v>
      </c>
      <c r="E26" s="2">
        <f>SUM(E21:E25)</f>
        <v>612.79999999999995</v>
      </c>
      <c r="J26" s="2">
        <f>SUM(J21:J25)</f>
        <v>515.20000000000005</v>
      </c>
      <c r="O26" s="2">
        <f>SUM(O21:O25)</f>
        <v>732.8</v>
      </c>
    </row>
    <row r="27" spans="1:15" x14ac:dyDescent="0.25">
      <c r="A27" t="s">
        <v>9</v>
      </c>
      <c r="E27" s="2">
        <f>E26/(5-1)</f>
        <v>153.19999999999999</v>
      </c>
      <c r="J27" s="2">
        <f>J26/(5-1)</f>
        <v>128.80000000000001</v>
      </c>
      <c r="O27" s="2">
        <f>O26/(5-1)</f>
        <v>183.2</v>
      </c>
    </row>
    <row r="28" spans="1:15" ht="30" x14ac:dyDescent="0.25">
      <c r="A28" s="3" t="s">
        <v>10</v>
      </c>
      <c r="B28" s="5">
        <f>(E27+J27+O27)/(5-2)</f>
        <v>155.06666666666666</v>
      </c>
    </row>
    <row r="29" spans="1:15" x14ac:dyDescent="0.25">
      <c r="A29" s="4" t="s">
        <v>11</v>
      </c>
      <c r="B29" s="4">
        <f>B28*(15-3)</f>
        <v>1860.8</v>
      </c>
    </row>
  </sheetData>
  <mergeCells count="2">
    <mergeCell ref="B9:D9"/>
    <mergeCell ref="G16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 Reddy Mullangi</dc:creator>
  <cp:lastModifiedBy>Mallikarjuna Reddy Mullangi</cp:lastModifiedBy>
  <dcterms:created xsi:type="dcterms:W3CDTF">2018-08-21T08:43:05Z</dcterms:created>
  <dcterms:modified xsi:type="dcterms:W3CDTF">2018-08-21T09:30:55Z</dcterms:modified>
</cp:coreProperties>
</file>