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7" sheetId="1" state="visible" r:id="rId2"/>
    <sheet name="2018" sheetId="2" state="visible" r:id="rId3"/>
    <sheet name="2019" sheetId="3" state="visible" r:id="rId4"/>
    <sheet name="2020" sheetId="4" state="visible" r:id="rId5"/>
    <sheet name="Shar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<sst xmlns="http://schemas.openxmlformats.org/spreadsheetml/2006/main" count="497" uniqueCount="117">
  <si>
    <t xml:space="preserve">MALLI MUONDU</t>
  </si>
  <si>
    <t xml:space="preserve">TERM 1 -2017</t>
  </si>
  <si>
    <t xml:space="preserve">TERM 2-2017</t>
  </si>
  <si>
    <t xml:space="preserve">TERM 3-2017</t>
  </si>
  <si>
    <t xml:space="preserve">DAY</t>
  </si>
  <si>
    <t xml:space="preserve">SUBJECT</t>
  </si>
  <si>
    <t xml:space="preserve">TARGET</t>
  </si>
  <si>
    <t xml:space="preserve">END TERM</t>
  </si>
  <si>
    <t xml:space="preserve">2ND EXAM</t>
  </si>
  <si>
    <t xml:space="preserve">1ST EXAM</t>
  </si>
  <si>
    <t xml:space="preserve">MONDAY</t>
  </si>
  <si>
    <t xml:space="preserve">KISWAHILI</t>
  </si>
  <si>
    <t xml:space="preserve">46/50</t>
  </si>
  <si>
    <t xml:space="preserve">45/50</t>
  </si>
  <si>
    <t xml:space="preserve">29/50</t>
  </si>
  <si>
    <t xml:space="preserve">44/50</t>
  </si>
  <si>
    <t xml:space="preserve">KUSOMA</t>
  </si>
  <si>
    <t xml:space="preserve">50/50</t>
  </si>
  <si>
    <t xml:space="preserve">TUESDAY</t>
  </si>
  <si>
    <t xml:space="preserve">ENGLISH</t>
  </si>
  <si>
    <t xml:space="preserve">49/50</t>
  </si>
  <si>
    <t xml:space="preserve">47/50</t>
  </si>
  <si>
    <t xml:space="preserve">43/50</t>
  </si>
  <si>
    <t xml:space="preserve">READING</t>
  </si>
  <si>
    <t xml:space="preserve">WEDNESDAY</t>
  </si>
  <si>
    <t xml:space="preserve">MATH</t>
  </si>
  <si>
    <t xml:space="preserve">84/100</t>
  </si>
  <si>
    <t xml:space="preserve">92/100</t>
  </si>
  <si>
    <t xml:space="preserve">THURSDAY</t>
  </si>
  <si>
    <t xml:space="preserve">SCIENCE</t>
  </si>
  <si>
    <t xml:space="preserve">100/100</t>
  </si>
  <si>
    <t xml:space="preserve">96/100</t>
  </si>
  <si>
    <t xml:space="preserve">48/50</t>
  </si>
  <si>
    <t xml:space="preserve">FRIDAY</t>
  </si>
  <si>
    <t xml:space="preserve">SOCIAL STUDIES </t>
  </si>
  <si>
    <t xml:space="preserve">58/60</t>
  </si>
  <si>
    <t xml:space="preserve">60/60</t>
  </si>
  <si>
    <t xml:space="preserve">CRE</t>
  </si>
  <si>
    <t xml:space="preserve">40/80</t>
  </si>
  <si>
    <t xml:space="preserve">TOTAL</t>
  </si>
  <si>
    <t xml:space="preserve">MUNENE  MUONDU</t>
  </si>
  <si>
    <t xml:space="preserve">55/80</t>
  </si>
  <si>
    <t xml:space="preserve">28/50</t>
  </si>
  <si>
    <t xml:space="preserve">32/50</t>
  </si>
  <si>
    <t xml:space="preserve">35/50</t>
  </si>
  <si>
    <t xml:space="preserve">INSHA</t>
  </si>
  <si>
    <t xml:space="preserve">15/20</t>
  </si>
  <si>
    <t xml:space="preserve">28/40</t>
  </si>
  <si>
    <t xml:space="preserve">21/40</t>
  </si>
  <si>
    <t xml:space="preserve">26/40</t>
  </si>
  <si>
    <t xml:space="preserve">65/80</t>
  </si>
  <si>
    <t xml:space="preserve">39//50</t>
  </si>
  <si>
    <t xml:space="preserve">38/50</t>
  </si>
  <si>
    <t xml:space="preserve">COMPOSITION</t>
  </si>
  <si>
    <t xml:space="preserve">17/20</t>
  </si>
  <si>
    <t xml:space="preserve">24/40</t>
  </si>
  <si>
    <t xml:space="preserve">27/40</t>
  </si>
  <si>
    <t xml:space="preserve">74/100</t>
  </si>
  <si>
    <t xml:space="preserve">90/100</t>
  </si>
  <si>
    <t xml:space="preserve">49/60</t>
  </si>
  <si>
    <t xml:space="preserve">53/60</t>
  </si>
  <si>
    <t xml:space="preserve">50/60</t>
  </si>
  <si>
    <t xml:space="preserve">21/30</t>
  </si>
  <si>
    <t xml:space="preserve">24/30</t>
  </si>
  <si>
    <t xml:space="preserve">28/30</t>
  </si>
  <si>
    <t xml:space="preserve">361/500</t>
  </si>
  <si>
    <t xml:space="preserve">384/500</t>
  </si>
  <si>
    <t xml:space="preserve">401/500</t>
  </si>
  <si>
    <t xml:space="preserve">TERM 1-2018</t>
  </si>
  <si>
    <t xml:space="preserve">TERM 2-2018</t>
  </si>
  <si>
    <t xml:space="preserve">TERM 3-2018</t>
  </si>
  <si>
    <t xml:space="preserve">Average</t>
  </si>
  <si>
    <t xml:space="preserve">25/40</t>
  </si>
  <si>
    <t xml:space="preserve">% Calculate</t>
  </si>
  <si>
    <t xml:space="preserve">70/100</t>
  </si>
  <si>
    <t xml:space="preserve">40/50</t>
  </si>
  <si>
    <t xml:space="preserve">72/100</t>
  </si>
  <si>
    <t xml:space="preserve">20/30</t>
  </si>
  <si>
    <t xml:space="preserve">85/100</t>
  </si>
  <si>
    <t xml:space="preserve">MALLI  MUONDU</t>
  </si>
  <si>
    <t xml:space="preserve">48/60</t>
  </si>
  <si>
    <t xml:space="preserve">IMLA</t>
  </si>
  <si>
    <t xml:space="preserve">78/100</t>
  </si>
  <si>
    <t xml:space="preserve">DICTATION</t>
  </si>
  <si>
    <t xml:space="preserve">PPI</t>
  </si>
  <si>
    <t xml:space="preserve">TERM 1-2019</t>
  </si>
  <si>
    <t xml:space="preserve">TERM 2-2019</t>
  </si>
  <si>
    <t xml:space="preserve">TERM 3-2019</t>
  </si>
  <si>
    <t xml:space="preserve">TIMETABLE</t>
  </si>
  <si>
    <t xml:space="preserve">37/50</t>
  </si>
  <si>
    <t xml:space="preserve">20/40</t>
  </si>
  <si>
    <t xml:space="preserve">% Calculate Kiswahili</t>
  </si>
  <si>
    <t xml:space="preserve">63/100</t>
  </si>
  <si>
    <t xml:space="preserve">% Calculate English</t>
  </si>
  <si>
    <t xml:space="preserve">61/100</t>
  </si>
  <si>
    <t xml:space="preserve">86/100</t>
  </si>
  <si>
    <t xml:space="preserve">% Calculate SST/CRE</t>
  </si>
  <si>
    <t xml:space="preserve">82/100</t>
  </si>
  <si>
    <t xml:space="preserve">396/ 500</t>
  </si>
  <si>
    <t xml:space="preserve">TERM 1-2020</t>
  </si>
  <si>
    <t xml:space="preserve">TERM 2-2020</t>
  </si>
  <si>
    <t xml:space="preserve">TERM 3-2020</t>
  </si>
  <si>
    <t xml:space="preserve">2nd Exam</t>
  </si>
  <si>
    <t xml:space="preserve">69/100</t>
  </si>
  <si>
    <t xml:space="preserve">80/100</t>
  </si>
  <si>
    <t xml:space="preserve">Position</t>
  </si>
  <si>
    <t xml:space="preserve">SHARON  KARIMI</t>
  </si>
  <si>
    <t xml:space="preserve">3RD EXAM</t>
  </si>
  <si>
    <t xml:space="preserve">1ST TERM</t>
  </si>
  <si>
    <t xml:space="preserve">2nd TERM</t>
  </si>
  <si>
    <t xml:space="preserve">3rd TERM</t>
  </si>
  <si>
    <t xml:space="preserve">1ST Exam</t>
  </si>
  <si>
    <t xml:space="preserve">3rd Exam </t>
  </si>
  <si>
    <t xml:space="preserve">4th Exam</t>
  </si>
  <si>
    <t xml:space="preserve">TERM</t>
  </si>
  <si>
    <t xml:space="preserve">2 TERM</t>
  </si>
  <si>
    <t xml:space="preserve">3 TERM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</si>
</sst>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#,##0"/>
    <numFmt numFmtId="167" formatCode="0"/>
    <numFmt numFmtId="168" formatCode="_(* #,##0_);_(* \(#,##0\);_(* \-??_);_(@_)"/>
    <numFmt numFmtId="169" formatCode="0.00"/>
    <numFmt numFmtId="170" formatCode="_(* #,##0.00_);_(* \(#,##0.00\);_(* \-??_);_(@_)"/>
    <numFmt numFmtId="171" formatCode="# ??/??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Rasa"/>
      <family val="0"/>
      <charset val="1"/>
    </font>
    <font>
      <b val="true"/>
      <sz val="12"/>
      <color rgb="FF000000"/>
      <name val="Rasa"/>
      <family val="0"/>
      <charset val="1"/>
    </font>
    <font>
      <b val="true"/>
      <sz val="12"/>
      <color rgb="FFFF0000"/>
      <name val="Rasa"/>
      <family val="0"/>
      <charset val="1"/>
    </font>
    <font>
      <sz val="11"/>
      <color rgb="FF000000"/>
      <name val="Calibri"/>
      <family val="0"/>
      <charset val="1"/>
    </font>
    <font>
      <b val="true"/>
      <sz val="13"/>
      <color rgb="FF7030A0"/>
      <name val="Rasa"/>
      <family val="0"/>
      <charset val="1"/>
    </font>
    <font>
      <sz val="12"/>
      <color rgb="FF44546A"/>
      <name val="Ras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A8D08D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A8D08D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C00000"/>
      </patternFill>
    </fill>
    <fill>
      <patternFill patternType="solid">
        <fgColor rgb="FF00B050"/>
        <bgColor rgb="FF008080"/>
      </patternFill>
    </fill>
    <fill>
      <patternFill patternType="solid">
        <fgColor rgb="FF00FF00"/>
        <bgColor rgb="FF00B050"/>
      </patternFill>
    </fill>
    <fill>
      <patternFill patternType="solid">
        <fgColor rgb="FF4472C4"/>
        <bgColor rgb="FF4A86E8"/>
      </patternFill>
    </fill>
    <fill>
      <patternFill patternType="solid">
        <fgColor rgb="FFFF9900"/>
        <bgColor rgb="FFFFC000"/>
      </patternFill>
    </fill>
    <fill>
      <patternFill patternType="solid">
        <fgColor rgb="FF4A86E8"/>
        <bgColor rgb="FF4472C4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thin">
        <color rgb="FF2F5496"/>
      </left>
      <right style="thin">
        <color rgb="FF2F5496"/>
      </right>
      <top style="thin">
        <color rgb="FF2F5496"/>
      </top>
      <bottom style="thin">
        <color rgb="FF2F5496"/>
      </bottom>
      <diagonal/>
    </border>
    <border diagonalUp="false" diagonalDown="false">
      <left style="thin">
        <color rgb="FF2F5496"/>
      </left>
      <right style="thin">
        <color rgb="FF2F5496"/>
      </right>
      <top/>
      <bottom/>
      <diagonal/>
    </border>
    <border diagonalUp="false" diagonalDown="false">
      <left style="thin">
        <color rgb="FF2F5496"/>
      </left>
      <right style="thin">
        <color rgb="FF2F5496"/>
      </right>
      <top style="thin">
        <color rgb="FF2F5496"/>
      </top>
      <bottom/>
      <diagonal/>
    </border>
    <border diagonalUp="false" diagonalDown="false">
      <left style="thin">
        <color rgb="FF2F5496"/>
      </left>
      <right style="thin">
        <color rgb="FF2F5496"/>
      </right>
      <top style="thin">
        <color rgb="FFFF0000"/>
      </top>
      <bottom style="double">
        <color rgb="FFFF0000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FF0000"/>
      </left>
      <right/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  <border diagonalUp="false" diagonalDown="false">
      <left/>
      <right/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double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 style="double">
        <color rgb="FFFF0000"/>
      </bottom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 style="thin">
        <color rgb="FFFF0000"/>
      </right>
      <top/>
      <bottom style="thick"/>
      <diagonal/>
    </border>
    <border diagonalUp="false" diagonalDown="false">
      <left/>
      <right style="thin">
        <color rgb="FFFF0000"/>
      </right>
      <top/>
      <bottom style="thick"/>
      <diagonal/>
    </border>
    <border diagonalUp="false" diagonalDown="false">
      <left style="thin">
        <color rgb="FFFF0000"/>
      </left>
      <right style="thin">
        <color rgb="FFFF0000"/>
      </right>
      <top style="thick"/>
      <bottom style="thick"/>
      <diagonal/>
    </border>
    <border diagonalUp="false" diagonalDown="false">
      <left style="thin">
        <color rgb="FFFF0000"/>
      </left>
      <right style="thick"/>
      <top style="thick"/>
      <bottom style="thick"/>
      <diagonal/>
    </border>
    <border diagonalUp="false" diagonalDown="false">
      <left style="thick"/>
      <right style="thin">
        <color rgb="FFFF0000"/>
      </right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>
        <color rgb="FFFF0000"/>
      </left>
      <right/>
      <top style="thick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n">
        <color rgb="FFFF0000"/>
      </left>
      <right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n">
        <color rgb="FFFF0000"/>
      </left>
      <right style="thin">
        <color rgb="FFFF0000"/>
      </right>
      <top/>
      <bottom style="double">
        <color rgb="FFFF0000"/>
      </bottom>
      <diagonal/>
    </border>
    <border diagonalUp="false" diagonalDown="false">
      <left/>
      <right style="thin">
        <color rgb="FFFF0000"/>
      </right>
      <top/>
      <bottom style="double">
        <color rgb="FFFF0000"/>
      </bottom>
      <diagonal/>
    </border>
    <border diagonalUp="false" diagonalDown="false">
      <left style="thin">
        <color rgb="FFFF0000"/>
      </left>
      <right style="thin">
        <color rgb="FFFF0000"/>
      </right>
      <top/>
      <bottom style="thick"/>
      <diagonal/>
    </border>
    <border diagonalUp="false" diagonalDown="false">
      <left style="thin">
        <color rgb="FFFF0000"/>
      </left>
      <right style="thick"/>
      <top/>
      <bottom style="thick"/>
      <diagonal/>
    </border>
    <border diagonalUp="false" diagonalDown="false">
      <left style="thick"/>
      <right style="thin">
        <color rgb="FFFF0000"/>
      </right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>
        <color rgb="FFFF0000"/>
      </left>
      <right/>
      <top style="thin">
        <color rgb="FFFF0000"/>
      </top>
      <bottom style="double">
        <color rgb="FFFF000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medium"/>
      <top/>
      <bottom style="thin">
        <color rgb="FFFF0000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medium"/>
      <right style="medium"/>
      <top style="thin">
        <color rgb="FFFF0000"/>
      </top>
      <bottom/>
      <diagonal/>
    </border>
    <border diagonalUp="false" diagonalDown="false">
      <left style="medium"/>
      <right style="medium"/>
      <top style="thick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5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5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2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5" fillId="0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5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3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5" fillId="0" borderId="3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3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1" fontId="5" fillId="0" borderId="3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8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1" fontId="5" fillId="0" borderId="3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8" borderId="3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3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4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1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5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3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3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6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5" borderId="3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5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3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2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8D08D"/>
      <rgbColor rgb="FF4A86E8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00B050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75"/>
    <col collapsed="false" customWidth="true" hidden="false" outlineLevel="0" max="2" min="2" style="0" width="12.13"/>
    <col collapsed="false" customWidth="true" hidden="false" outlineLevel="0" max="3" min="3" style="0" width="15.38"/>
    <col collapsed="false" customWidth="true" hidden="false" outlineLevel="0" max="4" min="4" style="0" width="9.13"/>
    <col collapsed="false" customWidth="true" hidden="false" outlineLevel="0" max="5" min="5" style="0" width="9.75"/>
    <col collapsed="false" customWidth="true" hidden="false" outlineLevel="0" max="7" min="6" style="0" width="3.13"/>
    <col collapsed="false" customWidth="true" hidden="false" outlineLevel="0" max="8" min="8" style="0" width="10.38"/>
    <col collapsed="false" customWidth="true" hidden="false" outlineLevel="0" max="9" min="9" style="0" width="9.75"/>
    <col collapsed="false" customWidth="true" hidden="false" outlineLevel="0" max="10" min="10" style="0" width="3.5"/>
    <col collapsed="false" customWidth="true" hidden="false" outlineLevel="0" max="11" min="11" style="0" width="9.5"/>
    <col collapsed="false" customWidth="true" hidden="false" outlineLevel="0" max="12" min="12" style="0" width="10"/>
    <col collapsed="false" customWidth="true" hidden="false" outlineLevel="0" max="13" min="13" style="0" width="9.75"/>
    <col collapsed="false" customWidth="true" hidden="false" outlineLevel="0" max="26" min="14" style="0" width="7.75"/>
    <col collapsed="false" customWidth="true" hidden="false" outlineLevel="0" max="1025" min="27" style="0" width="12.63"/>
  </cols>
  <sheetData>
    <row r="1" customFormat="false" ht="15.75" hidden="false" customHeight="true" outlineLevel="0" collapsed="false">
      <c r="A1" s="1"/>
      <c r="B1" s="2" t="s">
        <v>0</v>
      </c>
      <c r="C1" s="2"/>
      <c r="D1" s="2" t="s">
        <v>1</v>
      </c>
      <c r="E1" s="2"/>
      <c r="F1" s="3"/>
      <c r="G1" s="3"/>
      <c r="H1" s="2" t="s">
        <v>2</v>
      </c>
      <c r="I1" s="2"/>
      <c r="J1" s="2"/>
      <c r="K1" s="2" t="s">
        <v>3</v>
      </c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/>
      <c r="B2" s="3" t="s">
        <v>4</v>
      </c>
      <c r="C2" s="3" t="s">
        <v>5</v>
      </c>
      <c r="D2" s="3" t="s">
        <v>6</v>
      </c>
      <c r="E2" s="3" t="s">
        <v>7</v>
      </c>
      <c r="F2" s="3"/>
      <c r="G2" s="3"/>
      <c r="H2" s="3" t="s">
        <v>8</v>
      </c>
      <c r="I2" s="3" t="s">
        <v>7</v>
      </c>
      <c r="J2" s="3"/>
      <c r="K2" s="3" t="s">
        <v>9</v>
      </c>
      <c r="L2" s="3" t="s">
        <v>8</v>
      </c>
      <c r="M2" s="3" t="s">
        <v>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1"/>
      <c r="B3" s="3" t="s">
        <v>10</v>
      </c>
      <c r="C3" s="3" t="s">
        <v>11</v>
      </c>
      <c r="D3" s="4" t="s">
        <v>12</v>
      </c>
      <c r="E3" s="5" t="n">
        <v>43</v>
      </c>
      <c r="F3" s="5"/>
      <c r="G3" s="5"/>
      <c r="H3" s="5" t="n">
        <v>25</v>
      </c>
      <c r="I3" s="5" t="n">
        <v>25</v>
      </c>
      <c r="J3" s="5"/>
      <c r="K3" s="5" t="s">
        <v>13</v>
      </c>
      <c r="L3" s="5" t="s">
        <v>14</v>
      </c>
      <c r="M3" s="5" t="s">
        <v>15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1"/>
      <c r="B4" s="3"/>
      <c r="C4" s="3" t="s">
        <v>16</v>
      </c>
      <c r="D4" s="4" t="s">
        <v>17</v>
      </c>
      <c r="E4" s="5" t="n">
        <v>50</v>
      </c>
      <c r="F4" s="5"/>
      <c r="G4" s="5"/>
      <c r="H4" s="5" t="n">
        <v>50</v>
      </c>
      <c r="I4" s="5" t="n">
        <v>50</v>
      </c>
      <c r="J4" s="5"/>
      <c r="K4" s="5" t="s">
        <v>17</v>
      </c>
      <c r="L4" s="5" t="s">
        <v>17</v>
      </c>
      <c r="M4" s="5" t="s">
        <v>17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0" collapsed="false">
      <c r="A5" s="1"/>
      <c r="B5" s="3" t="s">
        <v>18</v>
      </c>
      <c r="C5" s="3" t="s">
        <v>19</v>
      </c>
      <c r="D5" s="4" t="s">
        <v>20</v>
      </c>
      <c r="E5" s="5" t="n">
        <v>48</v>
      </c>
      <c r="F5" s="5"/>
      <c r="G5" s="5"/>
      <c r="H5" s="5" t="n">
        <v>45</v>
      </c>
      <c r="I5" s="5" t="n">
        <v>48</v>
      </c>
      <c r="J5" s="5"/>
      <c r="K5" s="5" t="s">
        <v>21</v>
      </c>
      <c r="L5" s="6" t="s">
        <v>22</v>
      </c>
      <c r="M5" s="5" t="s">
        <v>21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1"/>
      <c r="B6" s="3"/>
      <c r="C6" s="3" t="s">
        <v>23</v>
      </c>
      <c r="D6" s="4" t="s">
        <v>17</v>
      </c>
      <c r="E6" s="5" t="n">
        <v>50</v>
      </c>
      <c r="F6" s="5"/>
      <c r="G6" s="5"/>
      <c r="H6" s="5" t="n">
        <v>50</v>
      </c>
      <c r="I6" s="5" t="n">
        <v>50</v>
      </c>
      <c r="J6" s="5"/>
      <c r="K6" s="5" t="s">
        <v>17</v>
      </c>
      <c r="L6" s="6" t="s">
        <v>17</v>
      </c>
      <c r="M6" s="5" t="s">
        <v>17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1"/>
      <c r="B7" s="3" t="s">
        <v>24</v>
      </c>
      <c r="C7" s="3" t="s">
        <v>25</v>
      </c>
      <c r="D7" s="7" t="n">
        <v>0.92</v>
      </c>
      <c r="E7" s="5" t="n">
        <v>88</v>
      </c>
      <c r="F7" s="5"/>
      <c r="G7" s="5"/>
      <c r="H7" s="5" t="n">
        <v>92</v>
      </c>
      <c r="I7" s="5" t="n">
        <v>98</v>
      </c>
      <c r="J7" s="5"/>
      <c r="K7" s="5" t="s">
        <v>26</v>
      </c>
      <c r="L7" s="5" t="s">
        <v>27</v>
      </c>
      <c r="M7" s="5" t="s">
        <v>15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1"/>
      <c r="B8" s="3" t="s">
        <v>28</v>
      </c>
      <c r="C8" s="3" t="s">
        <v>29</v>
      </c>
      <c r="D8" s="7" t="n">
        <v>0.94</v>
      </c>
      <c r="E8" s="5" t="n">
        <v>90</v>
      </c>
      <c r="F8" s="5"/>
      <c r="G8" s="5"/>
      <c r="H8" s="5" t="n">
        <v>96</v>
      </c>
      <c r="I8" s="5" t="n">
        <v>86</v>
      </c>
      <c r="J8" s="5"/>
      <c r="K8" s="5" t="s">
        <v>30</v>
      </c>
      <c r="L8" s="8" t="s">
        <v>31</v>
      </c>
      <c r="M8" s="5" t="s">
        <v>32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1"/>
      <c r="B9" s="3" t="s">
        <v>33</v>
      </c>
      <c r="C9" s="3" t="s">
        <v>34</v>
      </c>
      <c r="D9" s="4" t="s">
        <v>20</v>
      </c>
      <c r="E9" s="5" t="n">
        <v>48</v>
      </c>
      <c r="F9" s="5"/>
      <c r="G9" s="5"/>
      <c r="H9" s="5" t="n">
        <v>46</v>
      </c>
      <c r="I9" s="9" t="n">
        <v>96</v>
      </c>
      <c r="J9" s="5"/>
      <c r="K9" s="5" t="s">
        <v>35</v>
      </c>
      <c r="L9" s="5" t="s">
        <v>12</v>
      </c>
      <c r="M9" s="5" t="s">
        <v>36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1"/>
      <c r="B10" s="10"/>
      <c r="C10" s="10" t="s">
        <v>37</v>
      </c>
      <c r="D10" s="11" t="s">
        <v>20</v>
      </c>
      <c r="E10" s="12" t="n">
        <v>48</v>
      </c>
      <c r="F10" s="12"/>
      <c r="G10" s="12"/>
      <c r="H10" s="12" t="n">
        <v>47</v>
      </c>
      <c r="I10" s="9"/>
      <c r="J10" s="12"/>
      <c r="K10" s="12" t="s">
        <v>38</v>
      </c>
      <c r="L10" s="12" t="s">
        <v>21</v>
      </c>
      <c r="M10" s="12" t="s">
        <v>32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1"/>
      <c r="B11" s="13"/>
      <c r="C11" s="13" t="s">
        <v>39</v>
      </c>
      <c r="D11" s="13"/>
      <c r="E11" s="13" t="n">
        <f aca="false">SUM(E3:E10)</f>
        <v>465</v>
      </c>
      <c r="F11" s="14"/>
      <c r="G11" s="14"/>
      <c r="H11" s="13" t="n">
        <f aca="false">SUM(H3:H10)</f>
        <v>451</v>
      </c>
      <c r="I11" s="13" t="n">
        <f aca="false">SUM(I3:I10)</f>
        <v>453</v>
      </c>
      <c r="J11" s="14"/>
      <c r="K11" s="13" t="n">
        <v>464</v>
      </c>
      <c r="L11" s="13" t="n">
        <v>384</v>
      </c>
      <c r="M11" s="13" t="n">
        <v>482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"/>
      <c r="B12" s="15"/>
      <c r="C12" s="15"/>
      <c r="D12" s="15"/>
      <c r="E12" s="8"/>
      <c r="F12" s="8"/>
      <c r="G12" s="8"/>
      <c r="H12" s="8"/>
      <c r="I12" s="16"/>
      <c r="J12" s="8"/>
      <c r="K12" s="8"/>
      <c r="L12" s="8"/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true" outlineLevel="0" collapsed="false">
      <c r="A13" s="1"/>
      <c r="B13" s="17" t="s">
        <v>40</v>
      </c>
      <c r="C13" s="17"/>
      <c r="D13" s="17" t="s">
        <v>1</v>
      </c>
      <c r="E13" s="17"/>
      <c r="F13" s="17"/>
      <c r="G13" s="17"/>
      <c r="H13" s="17" t="s">
        <v>2</v>
      </c>
      <c r="I13" s="17"/>
      <c r="J13" s="17"/>
      <c r="K13" s="17" t="s">
        <v>3</v>
      </c>
      <c r="L13" s="17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1"/>
      <c r="B14" s="18" t="s">
        <v>4</v>
      </c>
      <c r="C14" s="19" t="s">
        <v>5</v>
      </c>
      <c r="D14" s="20" t="s">
        <v>6</v>
      </c>
      <c r="E14" s="17" t="s">
        <v>7</v>
      </c>
      <c r="F14" s="17"/>
      <c r="G14" s="17"/>
      <c r="H14" s="17" t="s">
        <v>8</v>
      </c>
      <c r="I14" s="17" t="s">
        <v>7</v>
      </c>
      <c r="J14" s="17"/>
      <c r="K14" s="17" t="s">
        <v>9</v>
      </c>
      <c r="L14" s="17" t="s">
        <v>8</v>
      </c>
      <c r="M14" s="17" t="s">
        <v>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1"/>
      <c r="B15" s="18" t="s">
        <v>10</v>
      </c>
      <c r="C15" s="21" t="s">
        <v>11</v>
      </c>
      <c r="D15" s="22" t="s">
        <v>41</v>
      </c>
      <c r="E15" s="23" t="n">
        <v>36</v>
      </c>
      <c r="F15" s="24"/>
      <c r="G15" s="24"/>
      <c r="H15" s="24" t="n">
        <v>48</v>
      </c>
      <c r="I15" s="24" t="n">
        <v>42</v>
      </c>
      <c r="J15" s="24"/>
      <c r="K15" s="25" t="s">
        <v>42</v>
      </c>
      <c r="L15" s="6" t="s">
        <v>43</v>
      </c>
      <c r="M15" s="24" t="s">
        <v>44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1"/>
      <c r="B16" s="26"/>
      <c r="C16" s="27" t="s">
        <v>45</v>
      </c>
      <c r="D16" s="28" t="s">
        <v>46</v>
      </c>
      <c r="E16" s="23" t="n">
        <v>13</v>
      </c>
      <c r="F16" s="29"/>
      <c r="G16" s="29"/>
      <c r="H16" s="29"/>
      <c r="I16" s="29" t="n">
        <v>20</v>
      </c>
      <c r="J16" s="29"/>
      <c r="K16" s="30" t="s">
        <v>47</v>
      </c>
      <c r="L16" s="29" t="s">
        <v>48</v>
      </c>
      <c r="M16" s="29" t="s">
        <v>49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"/>
      <c r="B17" s="26" t="s">
        <v>18</v>
      </c>
      <c r="C17" s="26" t="s">
        <v>19</v>
      </c>
      <c r="D17" s="22" t="s">
        <v>50</v>
      </c>
      <c r="E17" s="23" t="n">
        <v>60</v>
      </c>
      <c r="F17" s="31"/>
      <c r="G17" s="31"/>
      <c r="H17" s="31" t="n">
        <v>66</v>
      </c>
      <c r="I17" s="31" t="n">
        <v>78</v>
      </c>
      <c r="J17" s="31"/>
      <c r="K17" s="32" t="s">
        <v>51</v>
      </c>
      <c r="L17" s="29" t="s">
        <v>15</v>
      </c>
      <c r="M17" s="31" t="s">
        <v>52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"/>
      <c r="B18" s="18"/>
      <c r="C18" s="18" t="s">
        <v>53</v>
      </c>
      <c r="D18" s="33" t="s">
        <v>54</v>
      </c>
      <c r="E18" s="23" t="n">
        <v>16</v>
      </c>
      <c r="F18" s="29"/>
      <c r="G18" s="29"/>
      <c r="H18" s="29"/>
      <c r="I18" s="29" t="n">
        <v>14</v>
      </c>
      <c r="J18" s="29"/>
      <c r="K18" s="34" t="s">
        <v>55</v>
      </c>
      <c r="L18" s="29" t="s">
        <v>55</v>
      </c>
      <c r="M18" s="29" t="s">
        <v>56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/>
      <c r="B19" s="26" t="s">
        <v>24</v>
      </c>
      <c r="C19" s="26" t="s">
        <v>25</v>
      </c>
      <c r="D19" s="35" t="n">
        <v>0.96</v>
      </c>
      <c r="E19" s="23" t="n">
        <v>88</v>
      </c>
      <c r="F19" s="31"/>
      <c r="G19" s="31"/>
      <c r="H19" s="31" t="n">
        <v>88</v>
      </c>
      <c r="I19" s="31" t="n">
        <v>92</v>
      </c>
      <c r="J19" s="31"/>
      <c r="K19" s="32" t="s">
        <v>57</v>
      </c>
      <c r="L19" s="31" t="s">
        <v>57</v>
      </c>
      <c r="M19" s="31" t="s">
        <v>26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"/>
      <c r="B20" s="18" t="s">
        <v>28</v>
      </c>
      <c r="C20" s="18" t="s">
        <v>29</v>
      </c>
      <c r="D20" s="36" t="n">
        <v>0.92</v>
      </c>
      <c r="E20" s="23" t="n">
        <v>90</v>
      </c>
      <c r="F20" s="29"/>
      <c r="G20" s="29"/>
      <c r="H20" s="29" t="n">
        <v>90</v>
      </c>
      <c r="I20" s="29" t="n">
        <v>88</v>
      </c>
      <c r="J20" s="29"/>
      <c r="K20" s="34" t="s">
        <v>58</v>
      </c>
      <c r="L20" s="29" t="s">
        <v>58</v>
      </c>
      <c r="M20" s="29" t="s">
        <v>27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/>
      <c r="B21" s="18" t="s">
        <v>33</v>
      </c>
      <c r="C21" s="18" t="s">
        <v>34</v>
      </c>
      <c r="D21" s="37" t="s">
        <v>13</v>
      </c>
      <c r="E21" s="23" t="n">
        <v>82</v>
      </c>
      <c r="F21" s="31"/>
      <c r="G21" s="31"/>
      <c r="H21" s="31" t="n">
        <v>92</v>
      </c>
      <c r="I21" s="31" t="n">
        <v>88</v>
      </c>
      <c r="J21" s="29"/>
      <c r="K21" s="29" t="s">
        <v>59</v>
      </c>
      <c r="L21" s="31" t="s">
        <v>60</v>
      </c>
      <c r="M21" s="31" t="s">
        <v>61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"/>
      <c r="B22" s="26"/>
      <c r="C22" s="18" t="s">
        <v>37</v>
      </c>
      <c r="D22" s="38" t="s">
        <v>13</v>
      </c>
      <c r="E22" s="23"/>
      <c r="F22" s="29"/>
      <c r="G22" s="31"/>
      <c r="H22" s="29"/>
      <c r="I22" s="29"/>
      <c r="J22" s="31"/>
      <c r="K22" s="31" t="s">
        <v>62</v>
      </c>
      <c r="L22" s="31" t="s">
        <v>63</v>
      </c>
      <c r="M22" s="31" t="s">
        <v>64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/>
      <c r="B23" s="39"/>
      <c r="C23" s="39" t="s">
        <v>39</v>
      </c>
      <c r="D23" s="40"/>
      <c r="E23" s="39" t="n">
        <f aca="false">SUM(E15:E22)</f>
        <v>385</v>
      </c>
      <c r="F23" s="41"/>
      <c r="G23" s="40"/>
      <c r="H23" s="39" t="n">
        <f aca="false">SUM(H15:H22)</f>
        <v>384</v>
      </c>
      <c r="I23" s="39" t="n">
        <f aca="false">SUM(I15:I22)</f>
        <v>422</v>
      </c>
      <c r="J23" s="40"/>
      <c r="K23" s="42" t="s">
        <v>65</v>
      </c>
      <c r="L23" s="42" t="s">
        <v>66</v>
      </c>
      <c r="M23" s="42" t="s">
        <v>67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B1:C1"/>
    <mergeCell ref="D1:E1"/>
    <mergeCell ref="H1:I1"/>
    <mergeCell ref="K1:M1"/>
    <mergeCell ref="I9:I10"/>
    <mergeCell ref="B13:C13"/>
    <mergeCell ref="D13:E13"/>
    <mergeCell ref="H13:I13"/>
    <mergeCell ref="K13:M13"/>
    <mergeCell ref="E21:E22"/>
  </mergeCells>
  <printOptions headings="false" gridLines="true" gridLinesSet="true" horizontalCentered="false" verticalCentered="false"/>
  <pageMargins left="0.25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15.38"/>
    <col collapsed="false" customWidth="true" hidden="false" outlineLevel="0" max="3" min="3" style="0" width="11.25"/>
    <col collapsed="false" customWidth="true" hidden="false" outlineLevel="0" max="4" min="4" style="0" width="9.5"/>
    <col collapsed="false" customWidth="true" hidden="false" outlineLevel="0" max="5" min="5" style="0" width="10"/>
    <col collapsed="false" customWidth="true" hidden="false" outlineLevel="0" max="6" min="6" style="0" width="9.75"/>
    <col collapsed="false" customWidth="true" hidden="false" outlineLevel="0" max="7" min="7" style="0" width="3.38"/>
    <col collapsed="false" customWidth="true" hidden="false" outlineLevel="0" max="8" min="8" style="0" width="9.5"/>
    <col collapsed="false" customWidth="true" hidden="false" outlineLevel="0" max="9" min="9" style="0" width="10"/>
    <col collapsed="false" customWidth="true" hidden="false" outlineLevel="0" max="10" min="10" style="0" width="9.75"/>
    <col collapsed="false" customWidth="true" hidden="false" outlineLevel="0" max="11" min="11" style="0" width="3.63"/>
    <col collapsed="false" customWidth="true" hidden="false" outlineLevel="0" max="12" min="12" style="0" width="11.38"/>
    <col collapsed="false" customWidth="true" hidden="false" outlineLevel="0" max="13" min="13" style="0" width="12.63"/>
    <col collapsed="false" customWidth="true" hidden="false" outlineLevel="0" max="14" min="14" style="0" width="11"/>
    <col collapsed="false" customWidth="true" hidden="false" outlineLevel="0" max="26" min="15" style="0" width="7.63"/>
    <col collapsed="false" customWidth="true" hidden="false" outlineLevel="0" max="1025" min="27" style="0" width="12.63"/>
  </cols>
  <sheetData>
    <row r="1" customFormat="false" ht="15.75" hidden="false" customHeight="true" outlineLevel="0" collapsed="false">
      <c r="A1" s="17" t="s">
        <v>40</v>
      </c>
      <c r="B1" s="17"/>
      <c r="C1" s="43"/>
      <c r="D1" s="17" t="s">
        <v>68</v>
      </c>
      <c r="E1" s="17"/>
      <c r="F1" s="17"/>
      <c r="G1" s="44"/>
      <c r="H1" s="17" t="s">
        <v>69</v>
      </c>
      <c r="I1" s="17"/>
      <c r="J1" s="17"/>
      <c r="K1" s="44"/>
      <c r="L1" s="17" t="s">
        <v>70</v>
      </c>
      <c r="M1" s="17"/>
      <c r="N1" s="17"/>
      <c r="O1" s="45" t="s">
        <v>71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customFormat="false" ht="15.75" hidden="false" customHeight="true" outlineLevel="0" collapsed="false">
      <c r="A2" s="18" t="s">
        <v>4</v>
      </c>
      <c r="B2" s="46" t="s">
        <v>5</v>
      </c>
      <c r="C2" s="19" t="s">
        <v>6</v>
      </c>
      <c r="D2" s="17" t="s">
        <v>9</v>
      </c>
      <c r="E2" s="17" t="s">
        <v>8</v>
      </c>
      <c r="F2" s="17" t="s">
        <v>7</v>
      </c>
      <c r="G2" s="44"/>
      <c r="H2" s="17" t="s">
        <v>9</v>
      </c>
      <c r="I2" s="17" t="s">
        <v>8</v>
      </c>
      <c r="J2" s="17" t="s">
        <v>7</v>
      </c>
      <c r="K2" s="44"/>
      <c r="L2" s="17" t="s">
        <v>9</v>
      </c>
      <c r="M2" s="17" t="s">
        <v>8</v>
      </c>
      <c r="N2" s="17" t="s">
        <v>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customFormat="false" ht="15.75" hidden="false" customHeight="true" outlineLevel="0" collapsed="false">
      <c r="A3" s="18" t="s">
        <v>10</v>
      </c>
      <c r="B3" s="21" t="s">
        <v>11</v>
      </c>
      <c r="C3" s="21" t="s">
        <v>52</v>
      </c>
      <c r="D3" s="34" t="n">
        <v>38</v>
      </c>
      <c r="E3" s="29" t="n">
        <v>31</v>
      </c>
      <c r="F3" s="29" t="n">
        <v>38</v>
      </c>
      <c r="G3" s="44"/>
      <c r="H3" s="34" t="n">
        <v>26</v>
      </c>
      <c r="I3" s="47" t="n">
        <v>27</v>
      </c>
      <c r="J3" s="29" t="n">
        <v>27</v>
      </c>
      <c r="K3" s="48"/>
      <c r="L3" s="25" t="n">
        <v>27</v>
      </c>
      <c r="M3" s="49" t="n">
        <v>27</v>
      </c>
      <c r="N3" s="34" t="n">
        <v>30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customFormat="false" ht="15.75" hidden="false" customHeight="true" outlineLevel="0" collapsed="false">
      <c r="A4" s="26"/>
      <c r="B4" s="27" t="s">
        <v>45</v>
      </c>
      <c r="C4" s="27" t="s">
        <v>72</v>
      </c>
      <c r="D4" s="34" t="n">
        <v>18</v>
      </c>
      <c r="E4" s="29" t="n">
        <v>21</v>
      </c>
      <c r="F4" s="31" t="n">
        <v>26</v>
      </c>
      <c r="G4" s="44"/>
      <c r="H4" s="34" t="n">
        <v>20</v>
      </c>
      <c r="I4" s="29" t="n">
        <v>23</v>
      </c>
      <c r="J4" s="29" t="n">
        <v>23</v>
      </c>
      <c r="K4" s="44"/>
      <c r="L4" s="34" t="n">
        <v>21</v>
      </c>
      <c r="M4" s="29" t="n">
        <v>26</v>
      </c>
      <c r="N4" s="29" t="n">
        <v>24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customFormat="false" ht="15.75" hidden="false" customHeight="true" outlineLevel="0" collapsed="false">
      <c r="A5" s="26"/>
      <c r="B5" s="27" t="s">
        <v>73</v>
      </c>
      <c r="C5" s="50" t="s">
        <v>74</v>
      </c>
      <c r="D5" s="51" t="n">
        <f aca="false">(D3+D4)/0.9</f>
        <v>62.2222222222222</v>
      </c>
      <c r="E5" s="51" t="n">
        <f aca="false">(E3+E4)/0.9</f>
        <v>57.7777777777778</v>
      </c>
      <c r="F5" s="51" t="n">
        <f aca="false">(F3+F4)/0.9</f>
        <v>71.1111111111111</v>
      </c>
      <c r="G5" s="44"/>
      <c r="H5" s="51" t="n">
        <f aca="false">(H3+H4)/0.9</f>
        <v>51.1111111111111</v>
      </c>
      <c r="I5" s="51" t="n">
        <f aca="false">(I3+I4)/0.9</f>
        <v>55.5555555555556</v>
      </c>
      <c r="J5" s="51" t="n">
        <f aca="false">(J3+J4)/0.9</f>
        <v>55.5555555555556</v>
      </c>
      <c r="K5" s="44"/>
      <c r="L5" s="52" t="n">
        <f aca="false">(L3+L4)/0.9</f>
        <v>53.3333333333333</v>
      </c>
      <c r="M5" s="52" t="n">
        <f aca="false">(M3+M4)/0.9</f>
        <v>58.8888888888889</v>
      </c>
      <c r="N5" s="52" t="n">
        <f aca="false">(N3+N4)/0.9</f>
        <v>60</v>
      </c>
      <c r="O5" s="53" t="n">
        <f aca="false">AVERAGE(D5:N5)</f>
        <v>58.39506173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customFormat="false" ht="15.75" hidden="false" customHeight="true" outlineLevel="0" collapsed="false">
      <c r="A6" s="26" t="s">
        <v>18</v>
      </c>
      <c r="B6" s="26" t="s">
        <v>19</v>
      </c>
      <c r="C6" s="26" t="s">
        <v>75</v>
      </c>
      <c r="D6" s="32" t="n">
        <v>39</v>
      </c>
      <c r="E6" s="29" t="n">
        <v>37</v>
      </c>
      <c r="F6" s="29" t="n">
        <v>34</v>
      </c>
      <c r="G6" s="44"/>
      <c r="H6" s="34" t="n">
        <v>38</v>
      </c>
      <c r="I6" s="29" t="n">
        <v>31</v>
      </c>
      <c r="J6" s="31" t="n">
        <v>33</v>
      </c>
      <c r="K6" s="44"/>
      <c r="L6" s="34" t="n">
        <v>40</v>
      </c>
      <c r="M6" s="29" t="n">
        <v>39</v>
      </c>
      <c r="N6" s="31" t="n">
        <v>42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customFormat="false" ht="15.75" hidden="false" customHeight="true" outlineLevel="0" collapsed="false">
      <c r="A7" s="18"/>
      <c r="B7" s="18" t="s">
        <v>53</v>
      </c>
      <c r="C7" s="18" t="s">
        <v>72</v>
      </c>
      <c r="D7" s="34" t="n">
        <v>23</v>
      </c>
      <c r="E7" s="29" t="n">
        <v>22</v>
      </c>
      <c r="F7" s="29" t="n">
        <v>22</v>
      </c>
      <c r="G7" s="44"/>
      <c r="H7" s="34" t="n">
        <v>22</v>
      </c>
      <c r="I7" s="29" t="n">
        <v>25</v>
      </c>
      <c r="J7" s="29" t="n">
        <v>18</v>
      </c>
      <c r="K7" s="44"/>
      <c r="L7" s="34" t="n">
        <v>20</v>
      </c>
      <c r="M7" s="29" t="n">
        <v>24</v>
      </c>
      <c r="N7" s="29" t="n">
        <v>24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customFormat="false" ht="15.75" hidden="false" customHeight="true" outlineLevel="0" collapsed="false">
      <c r="A8" s="26"/>
      <c r="B8" s="27" t="s">
        <v>73</v>
      </c>
      <c r="C8" s="50" t="s">
        <v>76</v>
      </c>
      <c r="D8" s="51" t="n">
        <f aca="false">(D6+D7)/0.9</f>
        <v>68.8888888888889</v>
      </c>
      <c r="E8" s="51" t="n">
        <f aca="false">(E6+E7)/0.9</f>
        <v>65.5555555555556</v>
      </c>
      <c r="F8" s="51" t="n">
        <f aca="false">(F6+F7)/0.9</f>
        <v>62.2222222222222</v>
      </c>
      <c r="G8" s="44"/>
      <c r="H8" s="51" t="n">
        <f aca="false">(H6+H7)/0.9</f>
        <v>66.6666666666667</v>
      </c>
      <c r="I8" s="51" t="n">
        <f aca="false">(I6+I7)/0.9</f>
        <v>62.2222222222222</v>
      </c>
      <c r="J8" s="51" t="n">
        <f aca="false">(J6+J7)/0.9</f>
        <v>56.6666666666667</v>
      </c>
      <c r="K8" s="44"/>
      <c r="L8" s="52" t="n">
        <f aca="false">(L6+L7)/0.9</f>
        <v>66.6666666666667</v>
      </c>
      <c r="M8" s="52" t="n">
        <f aca="false">(M6+M7)/0.9</f>
        <v>70</v>
      </c>
      <c r="N8" s="52" t="n">
        <f aca="false">(N6+N7)/0.9</f>
        <v>73.3333333333333</v>
      </c>
      <c r="O8" s="53" t="n">
        <f aca="false">AVERAGE(D8:N8)</f>
        <v>65.8024691358025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Format="false" ht="15.75" hidden="false" customHeight="true" outlineLevel="0" collapsed="false">
      <c r="A9" s="26" t="s">
        <v>24</v>
      </c>
      <c r="B9" s="26" t="s">
        <v>25</v>
      </c>
      <c r="C9" s="54" t="s">
        <v>58</v>
      </c>
      <c r="D9" s="26" t="n">
        <v>76</v>
      </c>
      <c r="E9" s="27" t="n">
        <v>68</v>
      </c>
      <c r="F9" s="27" t="n">
        <v>86</v>
      </c>
      <c r="G9" s="44"/>
      <c r="H9" s="18" t="n">
        <v>86</v>
      </c>
      <c r="I9" s="27" t="n">
        <v>74</v>
      </c>
      <c r="J9" s="27" t="n">
        <v>82</v>
      </c>
      <c r="K9" s="44"/>
      <c r="L9" s="26" t="n">
        <v>74</v>
      </c>
      <c r="M9" s="27" t="n">
        <v>90</v>
      </c>
      <c r="N9" s="27" t="n">
        <v>88</v>
      </c>
      <c r="O9" s="53" t="n">
        <f aca="false">AVERAGE(D9:N9)</f>
        <v>80.4444444444444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customFormat="false" ht="15.75" hidden="false" customHeight="true" outlineLevel="0" collapsed="false">
      <c r="A10" s="18" t="s">
        <v>28</v>
      </c>
      <c r="B10" s="18" t="s">
        <v>29</v>
      </c>
      <c r="C10" s="55" t="s">
        <v>58</v>
      </c>
      <c r="D10" s="18" t="n">
        <v>86</v>
      </c>
      <c r="E10" s="21" t="n">
        <v>88</v>
      </c>
      <c r="F10" s="21" t="n">
        <v>76</v>
      </c>
      <c r="G10" s="44"/>
      <c r="H10" s="18" t="n">
        <v>84</v>
      </c>
      <c r="I10" s="21" t="n">
        <v>80</v>
      </c>
      <c r="J10" s="21" t="n">
        <v>84</v>
      </c>
      <c r="K10" s="44"/>
      <c r="L10" s="18" t="n">
        <v>88</v>
      </c>
      <c r="M10" s="21" t="n">
        <v>76</v>
      </c>
      <c r="N10" s="21" t="n">
        <v>92</v>
      </c>
      <c r="O10" s="53" t="n">
        <f aca="false">AVERAGE(D10:N10)</f>
        <v>83.7777777777778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customFormat="false" ht="15.75" hidden="false" customHeight="true" outlineLevel="0" collapsed="false">
      <c r="A11" s="18" t="s">
        <v>33</v>
      </c>
      <c r="B11" s="18" t="s">
        <v>34</v>
      </c>
      <c r="C11" s="21" t="s">
        <v>61</v>
      </c>
      <c r="D11" s="29" t="n">
        <v>42</v>
      </c>
      <c r="E11" s="31" t="n">
        <v>48</v>
      </c>
      <c r="F11" s="31" t="n">
        <v>47</v>
      </c>
      <c r="G11" s="44"/>
      <c r="H11" s="34" t="n">
        <v>52</v>
      </c>
      <c r="I11" s="31" t="n">
        <v>48</v>
      </c>
      <c r="J11" s="31" t="n">
        <v>50</v>
      </c>
      <c r="K11" s="44"/>
      <c r="L11" s="34" t="n">
        <v>53</v>
      </c>
      <c r="M11" s="31" t="n">
        <v>49</v>
      </c>
      <c r="N11" s="31" t="n">
        <v>47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customFormat="false" ht="15.75" hidden="false" customHeight="true" outlineLevel="0" collapsed="false">
      <c r="A12" s="26"/>
      <c r="B12" s="18" t="s">
        <v>37</v>
      </c>
      <c r="C12" s="27" t="s">
        <v>77</v>
      </c>
      <c r="D12" s="31" t="n">
        <v>25</v>
      </c>
      <c r="E12" s="31" t="n">
        <v>26</v>
      </c>
      <c r="F12" s="31" t="n">
        <v>27</v>
      </c>
      <c r="G12" s="44"/>
      <c r="H12" s="34" t="n">
        <v>27</v>
      </c>
      <c r="I12" s="31" t="n">
        <v>23</v>
      </c>
      <c r="J12" s="31" t="n">
        <v>22</v>
      </c>
      <c r="K12" s="44"/>
      <c r="L12" s="34" t="n">
        <v>26</v>
      </c>
      <c r="M12" s="31" t="n">
        <v>26</v>
      </c>
      <c r="N12" s="31" t="n">
        <v>29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customFormat="false" ht="15.75" hidden="false" customHeight="true" outlineLevel="0" collapsed="false">
      <c r="A13" s="56"/>
      <c r="B13" s="27" t="s">
        <v>73</v>
      </c>
      <c r="C13" s="57" t="s">
        <v>78</v>
      </c>
      <c r="D13" s="51" t="n">
        <f aca="false">(D11+D12)/0.9</f>
        <v>74.4444444444444</v>
      </c>
      <c r="E13" s="51" t="n">
        <f aca="false">(E11+E12)/0.9</f>
        <v>82.2222222222222</v>
      </c>
      <c r="F13" s="51" t="n">
        <f aca="false">(F11+F12)/0.9</f>
        <v>82.2222222222222</v>
      </c>
      <c r="G13" s="44"/>
      <c r="H13" s="51" t="n">
        <f aca="false">(H11+H12)/0.9</f>
        <v>87.7777777777778</v>
      </c>
      <c r="I13" s="51" t="n">
        <f aca="false">(I11+I12)/0.9</f>
        <v>78.8888888888889</v>
      </c>
      <c r="J13" s="51" t="n">
        <f aca="false">(J11+J12)/0.9</f>
        <v>80</v>
      </c>
      <c r="K13" s="44"/>
      <c r="L13" s="52" t="n">
        <f aca="false">(L11+L12)/0.9</f>
        <v>87.7777777777778</v>
      </c>
      <c r="M13" s="52" t="n">
        <f aca="false">(M11+M12)/0.9</f>
        <v>83.3333333333333</v>
      </c>
      <c r="N13" s="52" t="n">
        <f aca="false">(N11+N12)/0.9</f>
        <v>84.4444444444444</v>
      </c>
      <c r="O13" s="53" t="n">
        <f aca="false">AVERAGE(D13:N13)</f>
        <v>82.34567901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customFormat="false" ht="15.75" hidden="false" customHeight="true" outlineLevel="0" collapsed="false">
      <c r="A14" s="39"/>
      <c r="B14" s="39" t="s">
        <v>39</v>
      </c>
      <c r="C14" s="58" t="n">
        <f aca="false">70+90+90+90+85</f>
        <v>425</v>
      </c>
      <c r="D14" s="58" t="n">
        <f aca="false">D13+D10+D9+D8+D5</f>
        <v>367.555555555556</v>
      </c>
      <c r="E14" s="58" t="n">
        <f aca="false">E13+E10+E9+E8+E5</f>
        <v>361.555555555556</v>
      </c>
      <c r="F14" s="58" t="n">
        <f aca="false">F13+F10+F9+F8+F5</f>
        <v>377.555555555556</v>
      </c>
      <c r="G14" s="44"/>
      <c r="H14" s="58" t="n">
        <f aca="false">H13+H10+H9+H8+H5</f>
        <v>375.555555555556</v>
      </c>
      <c r="I14" s="58" t="n">
        <f aca="false">I13+I10+I9+I8+I5</f>
        <v>350.666666666667</v>
      </c>
      <c r="J14" s="58" t="n">
        <f aca="false">J13+J10+J9+J8+J5</f>
        <v>358.222222222222</v>
      </c>
      <c r="K14" s="48"/>
      <c r="L14" s="58" t="n">
        <f aca="false">L5+L8+L9+L10+L13</f>
        <v>369.777777777778</v>
      </c>
      <c r="M14" s="58" t="n">
        <f aca="false">M5+M8+M9+M10+M13</f>
        <v>378.222222222222</v>
      </c>
      <c r="N14" s="58" t="n">
        <f aca="false">N5+N8+N9+N10+N13</f>
        <v>397.777777777778</v>
      </c>
      <c r="O14" s="44"/>
      <c r="P14" s="53" t="n">
        <f aca="false">(D14+E14+F14+H14+I14+J14+L14+M14+N14)/9</f>
        <v>370.7654321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customFormat="false" ht="15.75" hidden="false" customHeight="true" outlineLevel="0" collapsed="false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59"/>
      <c r="M15" s="59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customFormat="false" ht="15.75" hidden="false" customHeight="true" outlineLevel="0" collapsed="false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customFormat="false" ht="15.75" hidden="false" customHeight="true" outlineLevel="0" collapsed="false">
      <c r="A17" s="17" t="s">
        <v>79</v>
      </c>
      <c r="B17" s="17"/>
      <c r="C17" s="43"/>
      <c r="D17" s="17" t="s">
        <v>68</v>
      </c>
      <c r="E17" s="17"/>
      <c r="F17" s="17"/>
      <c r="G17" s="44"/>
      <c r="H17" s="17" t="s">
        <v>69</v>
      </c>
      <c r="I17" s="17"/>
      <c r="J17" s="17"/>
      <c r="K17" s="44"/>
      <c r="L17" s="17" t="s">
        <v>70</v>
      </c>
      <c r="M17" s="17"/>
      <c r="N17" s="17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customFormat="false" ht="15.75" hidden="false" customHeight="true" outlineLevel="0" collapsed="false">
      <c r="A18" s="18" t="s">
        <v>4</v>
      </c>
      <c r="B18" s="46" t="s">
        <v>5</v>
      </c>
      <c r="C18" s="19" t="s">
        <v>6</v>
      </c>
      <c r="D18" s="17" t="s">
        <v>9</v>
      </c>
      <c r="E18" s="17" t="s">
        <v>8</v>
      </c>
      <c r="F18" s="17" t="s">
        <v>7</v>
      </c>
      <c r="G18" s="44"/>
      <c r="H18" s="17" t="s">
        <v>9</v>
      </c>
      <c r="I18" s="17" t="s">
        <v>8</v>
      </c>
      <c r="J18" s="17" t="s">
        <v>7</v>
      </c>
      <c r="K18" s="44"/>
      <c r="L18" s="17" t="s">
        <v>9</v>
      </c>
      <c r="M18" s="17" t="s">
        <v>8</v>
      </c>
      <c r="N18" s="17" t="s">
        <v>7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customFormat="false" ht="15.75" hidden="false" customHeight="true" outlineLevel="0" collapsed="false">
      <c r="A19" s="18" t="s">
        <v>10</v>
      </c>
      <c r="B19" s="21" t="s">
        <v>11</v>
      </c>
      <c r="C19" s="21" t="s">
        <v>80</v>
      </c>
      <c r="D19" s="34" t="n">
        <v>35</v>
      </c>
      <c r="E19" s="29" t="n">
        <v>58</v>
      </c>
      <c r="F19" s="29" t="n">
        <v>45</v>
      </c>
      <c r="G19" s="44"/>
      <c r="H19" s="47" t="n">
        <v>34</v>
      </c>
      <c r="I19" s="47" t="n">
        <v>46</v>
      </c>
      <c r="J19" s="29" t="n">
        <v>50</v>
      </c>
      <c r="K19" s="60"/>
      <c r="L19" s="61" t="n">
        <v>50</v>
      </c>
      <c r="M19" s="49" t="n">
        <v>41</v>
      </c>
      <c r="N19" s="34" t="n">
        <v>47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customFormat="false" ht="15.75" hidden="false" customHeight="true" outlineLevel="0" collapsed="false">
      <c r="A20" s="26"/>
      <c r="B20" s="27" t="s">
        <v>45</v>
      </c>
      <c r="C20" s="27" t="s">
        <v>46</v>
      </c>
      <c r="D20" s="34" t="n">
        <v>12</v>
      </c>
      <c r="E20" s="34" t="n">
        <v>12</v>
      </c>
      <c r="F20" s="34" t="n">
        <v>12</v>
      </c>
      <c r="G20" s="44"/>
      <c r="H20" s="34" t="n">
        <v>13</v>
      </c>
      <c r="I20" s="29" t="n">
        <v>15</v>
      </c>
      <c r="J20" s="29" t="n">
        <v>18</v>
      </c>
      <c r="K20" s="44"/>
      <c r="L20" s="34" t="n">
        <v>15</v>
      </c>
      <c r="M20" s="29" t="n">
        <v>16</v>
      </c>
      <c r="N20" s="29" t="n">
        <v>15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customFormat="false" ht="15.75" hidden="false" customHeight="true" outlineLevel="0" collapsed="false">
      <c r="A21" s="26"/>
      <c r="B21" s="27" t="s">
        <v>81</v>
      </c>
      <c r="C21" s="27" t="s">
        <v>46</v>
      </c>
      <c r="D21" s="32"/>
      <c r="E21" s="32"/>
      <c r="F21" s="32"/>
      <c r="G21" s="44"/>
      <c r="H21" s="34" t="n">
        <v>14</v>
      </c>
      <c r="I21" s="29" t="n">
        <v>15</v>
      </c>
      <c r="J21" s="31" t="n">
        <v>15</v>
      </c>
      <c r="K21" s="44"/>
      <c r="L21" s="34" t="n">
        <v>15</v>
      </c>
      <c r="M21" s="29" t="n">
        <v>16</v>
      </c>
      <c r="N21" s="29" t="n">
        <v>15</v>
      </c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customFormat="false" ht="15.75" hidden="false" customHeight="true" outlineLevel="0" collapsed="false">
      <c r="A22" s="26"/>
      <c r="B22" s="27" t="s">
        <v>73</v>
      </c>
      <c r="C22" s="57" t="s">
        <v>82</v>
      </c>
      <c r="D22" s="51" t="n">
        <f aca="false">(D19+D20)/0.8</f>
        <v>58.75</v>
      </c>
      <c r="E22" s="51" t="n">
        <f aca="false">(E19+E20)/0.8</f>
        <v>87.5</v>
      </c>
      <c r="F22" s="51" t="n">
        <f aca="false">(F19+F20)/0.8</f>
        <v>71.25</v>
      </c>
      <c r="G22" s="44"/>
      <c r="H22" s="18" t="n">
        <f aca="false">SUM(H19:H21)</f>
        <v>61</v>
      </c>
      <c r="I22" s="18" t="n">
        <f aca="false">SUM(I19:I21)</f>
        <v>76</v>
      </c>
      <c r="J22" s="27" t="n">
        <f aca="false">SUM(J19:J21)</f>
        <v>83</v>
      </c>
      <c r="K22" s="44"/>
      <c r="L22" s="18" t="n">
        <f aca="false">SUM(L19:L21)</f>
        <v>80</v>
      </c>
      <c r="M22" s="18" t="n">
        <f aca="false">SUM(M19:M21)</f>
        <v>73</v>
      </c>
      <c r="N22" s="18" t="n">
        <f aca="false">SUM(N19:N21)</f>
        <v>77</v>
      </c>
      <c r="O22" s="53" t="n">
        <f aca="false">AVERAGE(D22:N22)</f>
        <v>74.16666667</v>
      </c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customFormat="false" ht="15.75" hidden="false" customHeight="true" outlineLevel="0" collapsed="false">
      <c r="A23" s="26" t="s">
        <v>18</v>
      </c>
      <c r="B23" s="26" t="s">
        <v>19</v>
      </c>
      <c r="C23" s="26" t="s">
        <v>80</v>
      </c>
      <c r="D23" s="32" t="n">
        <v>32</v>
      </c>
      <c r="E23" s="29" t="n">
        <v>33</v>
      </c>
      <c r="F23" s="29" t="n">
        <v>27</v>
      </c>
      <c r="G23" s="44"/>
      <c r="H23" s="34" t="n">
        <v>44</v>
      </c>
      <c r="I23" s="29" t="n">
        <v>29</v>
      </c>
      <c r="J23" s="31" t="n">
        <v>39</v>
      </c>
      <c r="K23" s="44"/>
      <c r="L23" s="34" t="n">
        <v>39</v>
      </c>
      <c r="M23" s="34" t="n">
        <v>30</v>
      </c>
      <c r="N23" s="31" t="n">
        <v>30</v>
      </c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customFormat="false" ht="15.75" hidden="false" customHeight="true" outlineLevel="0" collapsed="false">
      <c r="A24" s="26"/>
      <c r="B24" s="26" t="s">
        <v>53</v>
      </c>
      <c r="C24" s="26" t="s">
        <v>46</v>
      </c>
      <c r="D24" s="32" t="n">
        <v>5</v>
      </c>
      <c r="E24" s="32" t="n">
        <v>5</v>
      </c>
      <c r="F24" s="29" t="n">
        <v>9</v>
      </c>
      <c r="G24" s="44"/>
      <c r="H24" s="34" t="n">
        <v>8</v>
      </c>
      <c r="I24" s="29" t="n">
        <v>10</v>
      </c>
      <c r="J24" s="29" t="n">
        <v>8</v>
      </c>
      <c r="K24" s="44"/>
      <c r="L24" s="34" t="n">
        <v>6</v>
      </c>
      <c r="M24" s="29" t="n">
        <v>7</v>
      </c>
      <c r="N24" s="31" t="n">
        <v>5</v>
      </c>
      <c r="O24" s="44"/>
      <c r="P24" s="44"/>
      <c r="Q24" s="44"/>
      <c r="R24" s="44"/>
      <c r="S24" s="62"/>
      <c r="T24" s="44"/>
      <c r="U24" s="44"/>
      <c r="V24" s="44"/>
      <c r="W24" s="44"/>
      <c r="X24" s="44"/>
      <c r="Y24" s="44"/>
      <c r="Z24" s="44"/>
    </row>
    <row r="25" customFormat="false" ht="15.75" hidden="false" customHeight="true" outlineLevel="0" collapsed="false">
      <c r="A25" s="18"/>
      <c r="B25" s="18" t="s">
        <v>83</v>
      </c>
      <c r="C25" s="18" t="s">
        <v>46</v>
      </c>
      <c r="D25" s="34" t="n">
        <v>10</v>
      </c>
      <c r="E25" s="29" t="n">
        <v>6</v>
      </c>
      <c r="F25" s="29" t="n">
        <v>14</v>
      </c>
      <c r="G25" s="44"/>
      <c r="H25" s="34" t="n">
        <v>10</v>
      </c>
      <c r="I25" s="29" t="n">
        <v>12</v>
      </c>
      <c r="J25" s="31" t="n">
        <v>9</v>
      </c>
      <c r="K25" s="44"/>
      <c r="L25" s="34" t="n">
        <v>10</v>
      </c>
      <c r="M25" s="29" t="n">
        <v>10</v>
      </c>
      <c r="N25" s="29" t="n">
        <v>5</v>
      </c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customFormat="false" ht="15.75" hidden="false" customHeight="true" outlineLevel="0" collapsed="false">
      <c r="A26" s="26"/>
      <c r="B26" s="27" t="s">
        <v>73</v>
      </c>
      <c r="C26" s="63" t="s">
        <v>82</v>
      </c>
      <c r="D26" s="26" t="n">
        <f aca="false">SUM(D23:D25)</f>
        <v>47</v>
      </c>
      <c r="E26" s="26" t="n">
        <f aca="false">SUM(E23:E25)</f>
        <v>44</v>
      </c>
      <c r="F26" s="26" t="n">
        <f aca="false">SUM(F23:F25)</f>
        <v>50</v>
      </c>
      <c r="G26" s="44"/>
      <c r="H26" s="27" t="n">
        <f aca="false">SUM(H23:H25)</f>
        <v>62</v>
      </c>
      <c r="I26" s="27" t="n">
        <f aca="false">SUM(I23:I25)</f>
        <v>51</v>
      </c>
      <c r="J26" s="27" t="n">
        <f aca="false">SUM(J23:J25)</f>
        <v>56</v>
      </c>
      <c r="K26" s="44"/>
      <c r="L26" s="26" t="n">
        <f aca="false">SUM(L23:L25)</f>
        <v>55</v>
      </c>
      <c r="M26" s="26" t="n">
        <f aca="false">SUM(M23:M25)</f>
        <v>47</v>
      </c>
      <c r="N26" s="26" t="n">
        <f aca="false">SUM(N23:N25)</f>
        <v>40</v>
      </c>
      <c r="O26" s="53" t="n">
        <f aca="false">AVERAGE(D26:N26)</f>
        <v>50.2222222222222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customFormat="false" ht="15.75" hidden="false" customHeight="true" outlineLevel="0" collapsed="false">
      <c r="A27" s="26" t="s">
        <v>24</v>
      </c>
      <c r="B27" s="26" t="s">
        <v>25</v>
      </c>
      <c r="C27" s="64" t="s">
        <v>58</v>
      </c>
      <c r="D27" s="65" t="n">
        <v>78</v>
      </c>
      <c r="E27" s="66" t="n">
        <v>80</v>
      </c>
      <c r="F27" s="66" t="n">
        <v>88</v>
      </c>
      <c r="G27" s="44"/>
      <c r="H27" s="26" t="n">
        <v>70</v>
      </c>
      <c r="I27" s="66" t="n">
        <v>82</v>
      </c>
      <c r="J27" s="66" t="n">
        <v>86</v>
      </c>
      <c r="K27" s="44"/>
      <c r="L27" s="26" t="n">
        <v>50</v>
      </c>
      <c r="M27" s="27" t="n">
        <v>68</v>
      </c>
      <c r="N27" s="66" t="n">
        <v>78</v>
      </c>
      <c r="O27" s="53" t="n">
        <f aca="false">AVERAGE(D27:N27)</f>
        <v>75.5555555555556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customFormat="false" ht="15.75" hidden="false" customHeight="true" outlineLevel="0" collapsed="false">
      <c r="A28" s="18" t="s">
        <v>28</v>
      </c>
      <c r="B28" s="18" t="s">
        <v>29</v>
      </c>
      <c r="C28" s="67" t="s">
        <v>58</v>
      </c>
      <c r="D28" s="18" t="n">
        <v>66</v>
      </c>
      <c r="E28" s="21" t="n">
        <v>94</v>
      </c>
      <c r="F28" s="21" t="n">
        <v>82</v>
      </c>
      <c r="G28" s="44"/>
      <c r="H28" s="18" t="n">
        <v>86</v>
      </c>
      <c r="I28" s="21" t="n">
        <v>87</v>
      </c>
      <c r="J28" s="21" t="n">
        <v>82</v>
      </c>
      <c r="K28" s="44"/>
      <c r="L28" s="18" t="n">
        <v>80</v>
      </c>
      <c r="M28" s="21" t="n">
        <v>62</v>
      </c>
      <c r="N28" s="21" t="n">
        <v>78</v>
      </c>
      <c r="O28" s="53" t="n">
        <f aca="false">AVERAGE(D28:N28)</f>
        <v>79.6666666666667</v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customFormat="false" ht="15.75" hidden="false" customHeight="true" outlineLevel="0" collapsed="false">
      <c r="A29" s="18" t="s">
        <v>33</v>
      </c>
      <c r="B29" s="18" t="s">
        <v>34</v>
      </c>
      <c r="C29" s="21" t="s">
        <v>61</v>
      </c>
      <c r="D29" s="29" t="n">
        <v>44</v>
      </c>
      <c r="E29" s="31" t="n">
        <v>44</v>
      </c>
      <c r="F29" s="31" t="n">
        <v>41</v>
      </c>
      <c r="G29" s="44"/>
      <c r="H29" s="32" t="n">
        <v>33</v>
      </c>
      <c r="I29" s="31" t="n">
        <v>30</v>
      </c>
      <c r="J29" s="31" t="n">
        <v>47</v>
      </c>
      <c r="K29" s="44"/>
      <c r="L29" s="34" t="n">
        <v>48</v>
      </c>
      <c r="M29" s="31" t="n">
        <v>46</v>
      </c>
      <c r="N29" s="31" t="n">
        <v>51</v>
      </c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customFormat="false" ht="15.75" hidden="false" customHeight="true" outlineLevel="0" collapsed="false">
      <c r="A30" s="26"/>
      <c r="B30" s="18" t="s">
        <v>37</v>
      </c>
      <c r="C30" s="27" t="s">
        <v>77</v>
      </c>
      <c r="D30" s="31" t="n">
        <v>24</v>
      </c>
      <c r="E30" s="31" t="n">
        <v>18</v>
      </c>
      <c r="F30" s="31" t="n">
        <v>20</v>
      </c>
      <c r="G30" s="44"/>
      <c r="H30" s="32" t="n">
        <v>23</v>
      </c>
      <c r="I30" s="31" t="n">
        <v>27</v>
      </c>
      <c r="J30" s="31" t="n">
        <v>26</v>
      </c>
      <c r="K30" s="44"/>
      <c r="L30" s="34" t="n">
        <v>26</v>
      </c>
      <c r="M30" s="31" t="n">
        <v>26</v>
      </c>
      <c r="N30" s="31" t="n">
        <v>25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customFormat="false" ht="15.75" hidden="false" customHeight="true" outlineLevel="0" collapsed="false">
      <c r="A31" s="56"/>
      <c r="B31" s="27" t="s">
        <v>73</v>
      </c>
      <c r="C31" s="57" t="s">
        <v>82</v>
      </c>
      <c r="D31" s="68" t="n">
        <f aca="false">(D29+D30)/0.9</f>
        <v>75.5555555555556</v>
      </c>
      <c r="E31" s="68" t="n">
        <f aca="false">(E29+E30)/0.9</f>
        <v>68.8888888888889</v>
      </c>
      <c r="F31" s="68" t="n">
        <f aca="false">(F29+F30)/0.9</f>
        <v>67.7777777777778</v>
      </c>
      <c r="G31" s="44"/>
      <c r="H31" s="52" t="n">
        <f aca="false">(H29+H30)/0.9</f>
        <v>62.2222222222222</v>
      </c>
      <c r="I31" s="68" t="n">
        <f aca="false">(I29+I30)/0.9</f>
        <v>63.3333333333333</v>
      </c>
      <c r="J31" s="68" t="n">
        <f aca="false">(J29+J30)/0.9</f>
        <v>81.1111111111111</v>
      </c>
      <c r="K31" s="44"/>
      <c r="L31" s="18" t="n">
        <f aca="false">SUM(L29:L30)</f>
        <v>74</v>
      </c>
      <c r="M31" s="18" t="n">
        <f aca="false">SUM(M29:M30)</f>
        <v>72</v>
      </c>
      <c r="N31" s="18" t="n">
        <f aca="false">SUM(N29:N30)</f>
        <v>76</v>
      </c>
      <c r="O31" s="53" t="n">
        <f aca="false">AVERAGE(D31:N31)</f>
        <v>71.20987654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customFormat="false" ht="15.75" hidden="false" customHeight="true" outlineLevel="0" collapsed="false">
      <c r="A32" s="39"/>
      <c r="B32" s="39" t="s">
        <v>39</v>
      </c>
      <c r="C32" s="58" t="n">
        <f aca="false">78+78+90+90+78</f>
        <v>414</v>
      </c>
      <c r="D32" s="58" t="n">
        <f aca="false">D31+D28+D27+D26+D22</f>
        <v>325.305555555556</v>
      </c>
      <c r="E32" s="58" t="n">
        <f aca="false">E31+E28+E27+E26+E22</f>
        <v>374.388888888889</v>
      </c>
      <c r="F32" s="58" t="n">
        <f aca="false">F31+F28+F27+F26+F22</f>
        <v>359.027777777778</v>
      </c>
      <c r="G32" s="44"/>
      <c r="H32" s="58" t="n">
        <f aca="false">H31+H28+H27+H26+H22</f>
        <v>341.222222222222</v>
      </c>
      <c r="I32" s="58" t="n">
        <f aca="false">I31+I28+I27+I26+I22</f>
        <v>359.333333333333</v>
      </c>
      <c r="J32" s="58" t="n">
        <f aca="false">J31+J28+J27+J26+J22</f>
        <v>388.111111111111</v>
      </c>
      <c r="K32" s="48"/>
      <c r="L32" s="42" t="n">
        <f aca="false">L22+L26+L27+L28+L31</f>
        <v>339</v>
      </c>
      <c r="M32" s="42" t="n">
        <f aca="false">M22+M26+M27+M28+M31</f>
        <v>322</v>
      </c>
      <c r="N32" s="42" t="n">
        <f aca="false">N22+N26+N27+N28+N31</f>
        <v>349</v>
      </c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customFormat="false" ht="15.75" hidden="false" customHeight="true" outlineLevel="0" collapsed="false">
      <c r="A33" s="45" t="s">
        <v>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69" t="n">
        <v>80</v>
      </c>
      <c r="N33" s="69" t="n">
        <v>92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A1:B1"/>
    <mergeCell ref="D1:F1"/>
    <mergeCell ref="H1:J1"/>
    <mergeCell ref="L1:N1"/>
    <mergeCell ref="A17:B17"/>
    <mergeCell ref="D17:F17"/>
    <mergeCell ref="H17:J17"/>
    <mergeCell ref="L17:N17"/>
  </mergeCells>
  <printOptions headings="false" gridLines="true" gridLinesSet="true" horizontalCentered="false" verticalCentered="false"/>
  <pageMargins left="0.2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25"/>
    <col collapsed="false" customWidth="true" hidden="false" outlineLevel="0" max="2" min="2" style="0" width="19.75"/>
    <col collapsed="false" customWidth="true" hidden="false" outlineLevel="0" max="3" min="3" style="0" width="9.5"/>
    <col collapsed="false" customWidth="true" hidden="false" outlineLevel="0" max="4" min="4" style="0" width="9.38"/>
    <col collapsed="false" customWidth="true" hidden="false" outlineLevel="0" max="5" min="5" style="0" width="10"/>
    <col collapsed="false" customWidth="true" hidden="false" outlineLevel="0" max="6" min="6" style="0" width="10.88"/>
    <col collapsed="false" customWidth="true" hidden="false" outlineLevel="0" max="7" min="7" style="0" width="4.75"/>
    <col collapsed="false" customWidth="true" hidden="false" outlineLevel="0" max="8" min="8" style="0" width="9.38"/>
    <col collapsed="false" customWidth="true" hidden="false" outlineLevel="0" max="9" min="9" style="0" width="10"/>
    <col collapsed="false" customWidth="true" hidden="false" outlineLevel="0" max="10" min="10" style="0" width="9.75"/>
    <col collapsed="false" customWidth="true" hidden="false" outlineLevel="0" max="11" min="11" style="0" width="4.63"/>
    <col collapsed="false" customWidth="true" hidden="false" outlineLevel="0" max="12" min="12" style="0" width="9.38"/>
    <col collapsed="false" customWidth="true" hidden="false" outlineLevel="0" max="13" min="13" style="0" width="9.75"/>
    <col collapsed="false" customWidth="true" hidden="false" outlineLevel="0" max="26" min="14" style="0" width="7.63"/>
    <col collapsed="false" customWidth="true" hidden="false" outlineLevel="0" max="1025" min="27" style="0" width="12.63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70" t="s">
        <v>79</v>
      </c>
      <c r="B2" s="70"/>
      <c r="C2" s="70"/>
      <c r="D2" s="71" t="s">
        <v>85</v>
      </c>
      <c r="E2" s="71"/>
      <c r="F2" s="71"/>
      <c r="G2" s="1"/>
      <c r="H2" s="72" t="s">
        <v>86</v>
      </c>
      <c r="I2" s="72"/>
      <c r="J2" s="72"/>
      <c r="K2" s="1"/>
      <c r="L2" s="72" t="s">
        <v>87</v>
      </c>
      <c r="M2" s="7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73" t="s">
        <v>88</v>
      </c>
      <c r="B3" s="74" t="s">
        <v>5</v>
      </c>
      <c r="C3" s="75" t="s">
        <v>6</v>
      </c>
      <c r="D3" s="76" t="s">
        <v>9</v>
      </c>
      <c r="E3" s="76" t="s">
        <v>8</v>
      </c>
      <c r="F3" s="77" t="s">
        <v>7</v>
      </c>
      <c r="G3" s="1"/>
      <c r="H3" s="78" t="s">
        <v>9</v>
      </c>
      <c r="I3" s="76" t="s">
        <v>8</v>
      </c>
      <c r="J3" s="77" t="s">
        <v>7</v>
      </c>
      <c r="K3" s="1"/>
      <c r="L3" s="78" t="s">
        <v>9</v>
      </c>
      <c r="M3" s="77" t="s">
        <v>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6.5" hidden="false" customHeight="true" outlineLevel="0" collapsed="false">
      <c r="A4" s="26" t="s">
        <v>10</v>
      </c>
      <c r="B4" s="27" t="s">
        <v>11</v>
      </c>
      <c r="C4" s="27" t="s">
        <v>89</v>
      </c>
      <c r="D4" s="32" t="n">
        <v>31</v>
      </c>
      <c r="E4" s="31" t="n">
        <v>20</v>
      </c>
      <c r="F4" s="31" t="n">
        <v>29</v>
      </c>
      <c r="G4" s="1"/>
      <c r="H4" s="32" t="n">
        <v>24</v>
      </c>
      <c r="I4" s="32" t="n">
        <v>32</v>
      </c>
      <c r="J4" s="31" t="n">
        <v>35</v>
      </c>
      <c r="K4" s="79"/>
      <c r="L4" s="80" t="n">
        <v>42</v>
      </c>
      <c r="M4" s="81" t="n">
        <v>41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0" collapsed="false">
      <c r="A5" s="26"/>
      <c r="B5" s="82" t="s">
        <v>45</v>
      </c>
      <c r="C5" s="82" t="s">
        <v>90</v>
      </c>
      <c r="D5" s="61" t="n">
        <v>19</v>
      </c>
      <c r="E5" s="61" t="n">
        <v>10</v>
      </c>
      <c r="F5" s="61" t="n">
        <v>12</v>
      </c>
      <c r="G5" s="1"/>
      <c r="H5" s="61" t="n">
        <v>16</v>
      </c>
      <c r="I5" s="24" t="n">
        <v>9</v>
      </c>
      <c r="J5" s="24" t="n">
        <v>22</v>
      </c>
      <c r="K5" s="1"/>
      <c r="L5" s="83" t="n">
        <v>17</v>
      </c>
      <c r="M5" s="84" t="n">
        <v>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85"/>
      <c r="B6" s="86" t="s">
        <v>91</v>
      </c>
      <c r="C6" s="87" t="s">
        <v>92</v>
      </c>
      <c r="D6" s="88" t="n">
        <v>56</v>
      </c>
      <c r="E6" s="89" t="n">
        <v>33</v>
      </c>
      <c r="F6" s="90" t="n">
        <f aca="false">((F4+F5)/90)*100</f>
        <v>45.55555556</v>
      </c>
      <c r="G6" s="1"/>
      <c r="H6" s="88" t="n">
        <f aca="false">((H4+H5)/90)*100</f>
        <v>44.4444444444444</v>
      </c>
      <c r="I6" s="91" t="n">
        <f aca="false">((I4+I5)/90)*100</f>
        <v>45.5555555555556</v>
      </c>
      <c r="J6" s="92" t="n">
        <v>63</v>
      </c>
      <c r="K6" s="1"/>
      <c r="L6" s="88" t="n">
        <f aca="false">((L4+L5)/90)*100</f>
        <v>65.5555555555556</v>
      </c>
      <c r="M6" s="93" t="n">
        <f aca="false">((M4+M5)/90)*100</f>
        <v>62.2222222222222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26" t="s">
        <v>18</v>
      </c>
      <c r="B7" s="26" t="s">
        <v>19</v>
      </c>
      <c r="C7" s="26" t="s">
        <v>44</v>
      </c>
      <c r="D7" s="32" t="n">
        <v>33</v>
      </c>
      <c r="E7" s="31" t="n">
        <v>33</v>
      </c>
      <c r="F7" s="32" t="n">
        <v>36</v>
      </c>
      <c r="G7" s="1"/>
      <c r="H7" s="79" t="n">
        <v>38</v>
      </c>
      <c r="I7" s="31" t="n">
        <v>43</v>
      </c>
      <c r="J7" s="31" t="n">
        <v>46</v>
      </c>
      <c r="K7" s="1"/>
      <c r="L7" s="81" t="n">
        <v>41</v>
      </c>
      <c r="M7" s="94" t="n">
        <v>38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26"/>
      <c r="B8" s="56" t="s">
        <v>53</v>
      </c>
      <c r="C8" s="56" t="s">
        <v>90</v>
      </c>
      <c r="D8" s="95" t="n">
        <v>10</v>
      </c>
      <c r="E8" s="95" t="n">
        <v>20</v>
      </c>
      <c r="F8" s="24" t="n">
        <v>18</v>
      </c>
      <c r="G8" s="1"/>
      <c r="H8" s="61" t="n">
        <v>26</v>
      </c>
      <c r="I8" s="24" t="n">
        <v>25</v>
      </c>
      <c r="J8" s="24" t="n">
        <v>20</v>
      </c>
      <c r="K8" s="1"/>
      <c r="L8" s="96" t="n">
        <v>26</v>
      </c>
      <c r="M8" s="97" t="n">
        <v>28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85"/>
      <c r="B9" s="86" t="s">
        <v>93</v>
      </c>
      <c r="C9" s="98" t="s">
        <v>94</v>
      </c>
      <c r="D9" s="99" t="n">
        <v>48</v>
      </c>
      <c r="E9" s="99" t="n">
        <v>59</v>
      </c>
      <c r="F9" s="90" t="n">
        <f aca="false">((F7+F8)/90)*100</f>
        <v>60</v>
      </c>
      <c r="G9" s="1"/>
      <c r="H9" s="100" t="n">
        <f aca="false">((H7+H8)/90)*100</f>
        <v>71.11111111</v>
      </c>
      <c r="I9" s="99" t="n">
        <v>76</v>
      </c>
      <c r="J9" s="92" t="n">
        <v>73</v>
      </c>
      <c r="K9" s="1"/>
      <c r="L9" s="101" t="n">
        <f aca="false">((L7+L8)/90)*100</f>
        <v>74.4444444444444</v>
      </c>
      <c r="M9" s="93" t="n">
        <f aca="false">((M7+M8)/90)*100</f>
        <v>73.3333333333333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85" t="s">
        <v>24</v>
      </c>
      <c r="B10" s="86" t="s">
        <v>25</v>
      </c>
      <c r="C10" s="102" t="s">
        <v>95</v>
      </c>
      <c r="D10" s="99" t="n">
        <v>70</v>
      </c>
      <c r="E10" s="99" t="n">
        <v>74</v>
      </c>
      <c r="F10" s="103" t="n">
        <v>64</v>
      </c>
      <c r="G10" s="1"/>
      <c r="H10" s="62" t="n">
        <v>66</v>
      </c>
      <c r="I10" s="99" t="n">
        <v>84</v>
      </c>
      <c r="J10" s="92" t="n">
        <v>92</v>
      </c>
      <c r="K10" s="1"/>
      <c r="L10" s="104" t="n">
        <v>82</v>
      </c>
      <c r="M10" s="105" t="n">
        <v>94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106" t="s">
        <v>28</v>
      </c>
      <c r="B11" s="107" t="s">
        <v>29</v>
      </c>
      <c r="C11" s="108" t="s">
        <v>58</v>
      </c>
      <c r="D11" s="109" t="n">
        <v>64</v>
      </c>
      <c r="E11" s="109" t="n">
        <v>82</v>
      </c>
      <c r="F11" s="110" t="n">
        <v>80</v>
      </c>
      <c r="G11" s="1"/>
      <c r="H11" s="103" t="n">
        <v>76</v>
      </c>
      <c r="I11" s="99" t="n">
        <v>96</v>
      </c>
      <c r="J11" s="92" t="n">
        <v>82</v>
      </c>
      <c r="K11" s="1"/>
      <c r="L11" s="111" t="n">
        <v>86</v>
      </c>
      <c r="M11" s="112" t="n">
        <v>96</v>
      </c>
      <c r="N11" s="1"/>
      <c r="O11" s="113"/>
      <c r="P11" s="1" t="n">
        <v>-50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8" t="s">
        <v>33</v>
      </c>
      <c r="B12" s="26" t="s">
        <v>34</v>
      </c>
      <c r="C12" s="27" t="s">
        <v>61</v>
      </c>
      <c r="D12" s="31" t="n">
        <v>48</v>
      </c>
      <c r="E12" s="31" t="n">
        <v>36</v>
      </c>
      <c r="F12" s="32" t="n">
        <v>49</v>
      </c>
      <c r="G12" s="1"/>
      <c r="H12" s="79" t="n">
        <v>56</v>
      </c>
      <c r="I12" s="31" t="n">
        <v>54</v>
      </c>
      <c r="J12" s="31" t="n">
        <v>44</v>
      </c>
      <c r="K12" s="1"/>
      <c r="L12" s="32" t="n">
        <v>44</v>
      </c>
      <c r="M12" s="114" t="n">
        <v>47</v>
      </c>
      <c r="N12" s="1"/>
      <c r="O12" s="115"/>
      <c r="P12" s="1" t="n">
        <v>200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true" outlineLevel="0" collapsed="false">
      <c r="A13" s="26"/>
      <c r="B13" s="116" t="s">
        <v>37</v>
      </c>
      <c r="C13" s="82" t="s">
        <v>63</v>
      </c>
      <c r="D13" s="117" t="n">
        <v>25</v>
      </c>
      <c r="E13" s="117" t="n">
        <v>20</v>
      </c>
      <c r="F13" s="95" t="n">
        <v>23</v>
      </c>
      <c r="G13" s="1"/>
      <c r="H13" s="1" t="n">
        <v>19</v>
      </c>
      <c r="I13" s="117" t="n">
        <v>25</v>
      </c>
      <c r="J13" s="118" t="n">
        <f aca="false">24.4</f>
        <v>24.4</v>
      </c>
      <c r="K13" s="1"/>
      <c r="L13" s="119" t="n">
        <v>24</v>
      </c>
      <c r="M13" s="120" t="n">
        <v>20</v>
      </c>
      <c r="N13" s="1"/>
      <c r="O13" s="121"/>
      <c r="P13" s="1" t="n">
        <v>50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122"/>
      <c r="B14" s="86" t="s">
        <v>96</v>
      </c>
      <c r="C14" s="87" t="s">
        <v>97</v>
      </c>
      <c r="D14" s="88" t="n">
        <f aca="false">((D12+D13)/90)*100</f>
        <v>81.1111111111111</v>
      </c>
      <c r="E14" s="88" t="n">
        <f aca="false">((E12+E13)/90)*100</f>
        <v>62.2222222222222</v>
      </c>
      <c r="F14" s="88" t="n">
        <f aca="false">((F12+F13)/90)*100</f>
        <v>80</v>
      </c>
      <c r="G14" s="1"/>
      <c r="H14" s="89" t="n">
        <f aca="false">((H12+H13)/90)*100</f>
        <v>83.33333333</v>
      </c>
      <c r="I14" s="89" t="n">
        <v>88</v>
      </c>
      <c r="J14" s="93" t="n">
        <v>76</v>
      </c>
      <c r="K14" s="1"/>
      <c r="L14" s="88" t="n">
        <f aca="false">((L12+L13)/90)*100</f>
        <v>75.5555555555556</v>
      </c>
      <c r="M14" s="93" t="n">
        <f aca="false">((M12+M13)/90)*100</f>
        <v>74.4444444444444</v>
      </c>
      <c r="N14" s="1"/>
      <c r="O14" s="123"/>
      <c r="P14" s="1" t="n">
        <v>100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86"/>
      <c r="B15" s="124" t="s">
        <v>39</v>
      </c>
      <c r="C15" s="125"/>
      <c r="D15" s="88" t="n">
        <f aca="false">D14+D11+D10+D9+D6</f>
        <v>319.1111111</v>
      </c>
      <c r="E15" s="89" t="n">
        <v>310</v>
      </c>
      <c r="F15" s="88" t="n">
        <f aca="false">F14+F11+F10+F9+F6</f>
        <v>329.5555556</v>
      </c>
      <c r="G15" s="1"/>
      <c r="H15" s="88" t="n">
        <f aca="false">H6+H9+H10+H11+H14</f>
        <v>340.8888889</v>
      </c>
      <c r="I15" s="89" t="n">
        <f aca="false">I14+I11+I10+I9+I6</f>
        <v>389.555555555556</v>
      </c>
      <c r="J15" s="93" t="n">
        <f aca="false">J14+J11+J10+J9+J6</f>
        <v>386</v>
      </c>
      <c r="K15" s="1"/>
      <c r="L15" s="88" t="n">
        <f aca="false">L6+L9+L10+L11+L14</f>
        <v>383.555555555556</v>
      </c>
      <c r="M15" s="93" t="n">
        <f aca="false">M6+M9+M10+M11+M14</f>
        <v>400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126"/>
      <c r="B16" s="126" t="s">
        <v>84</v>
      </c>
      <c r="C16" s="127" t="s">
        <v>97</v>
      </c>
      <c r="D16" s="128"/>
      <c r="E16" s="128"/>
      <c r="F16" s="128"/>
      <c r="G16" s="1"/>
      <c r="H16" s="129"/>
      <c r="I16" s="128"/>
      <c r="J16" s="128"/>
      <c r="K16" s="95"/>
      <c r="L16" s="130"/>
      <c r="M16" s="13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31"/>
      <c r="I18" s="132"/>
      <c r="J18" s="13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78" t="s">
        <v>40</v>
      </c>
      <c r="B22" s="78"/>
      <c r="C22" s="133"/>
      <c r="D22" s="70" t="s">
        <v>85</v>
      </c>
      <c r="E22" s="70"/>
      <c r="F22" s="70"/>
      <c r="G22" s="1"/>
      <c r="H22" s="72" t="s">
        <v>86</v>
      </c>
      <c r="I22" s="72"/>
      <c r="J22" s="72"/>
      <c r="K22" s="1"/>
      <c r="L22" s="72" t="s">
        <v>87</v>
      </c>
      <c r="M22" s="7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07" t="s">
        <v>88</v>
      </c>
      <c r="B23" s="134" t="s">
        <v>5</v>
      </c>
      <c r="C23" s="75" t="s">
        <v>6</v>
      </c>
      <c r="D23" s="135" t="s">
        <v>9</v>
      </c>
      <c r="E23" s="135" t="s">
        <v>8</v>
      </c>
      <c r="F23" s="136" t="s">
        <v>7</v>
      </c>
      <c r="G23" s="1"/>
      <c r="H23" s="78" t="s">
        <v>9</v>
      </c>
      <c r="I23" s="76" t="s">
        <v>8</v>
      </c>
      <c r="J23" s="77" t="s">
        <v>7</v>
      </c>
      <c r="K23" s="1"/>
      <c r="L23" s="78" t="s">
        <v>9</v>
      </c>
      <c r="M23" s="77" t="s">
        <v>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26" t="s">
        <v>10</v>
      </c>
      <c r="B24" s="27" t="s">
        <v>11</v>
      </c>
      <c r="C24" s="27" t="n">
        <v>33</v>
      </c>
      <c r="D24" s="32" t="n">
        <v>19</v>
      </c>
      <c r="E24" s="31" t="n">
        <v>27</v>
      </c>
      <c r="F24" s="31" t="n">
        <v>29</v>
      </c>
      <c r="G24" s="1"/>
      <c r="H24" s="32" t="n">
        <v>31</v>
      </c>
      <c r="I24" s="32" t="n">
        <v>24</v>
      </c>
      <c r="J24" s="137" t="n">
        <v>29</v>
      </c>
      <c r="K24" s="95"/>
      <c r="L24" s="115" t="n">
        <v>36</v>
      </c>
      <c r="M24" s="138" t="n">
        <v>27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26"/>
      <c r="B25" s="82" t="s">
        <v>45</v>
      </c>
      <c r="C25" s="82" t="n">
        <v>24</v>
      </c>
      <c r="D25" s="61" t="n">
        <v>24</v>
      </c>
      <c r="E25" s="24" t="n">
        <v>20</v>
      </c>
      <c r="F25" s="117" t="n">
        <v>20</v>
      </c>
      <c r="G25" s="1"/>
      <c r="H25" s="61" t="n">
        <v>20</v>
      </c>
      <c r="I25" s="24" t="n">
        <v>20</v>
      </c>
      <c r="J25" s="139" t="n">
        <v>23</v>
      </c>
      <c r="K25" s="1"/>
      <c r="L25" s="83" t="n">
        <v>16</v>
      </c>
      <c r="M25" s="139" t="n">
        <v>20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85"/>
      <c r="B26" s="86" t="s">
        <v>91</v>
      </c>
      <c r="C26" s="90" t="n">
        <f aca="false">((C24+C25)/90)*100</f>
        <v>63.33333333</v>
      </c>
      <c r="D26" s="89" t="n">
        <v>48</v>
      </c>
      <c r="E26" s="89" t="n">
        <v>52</v>
      </c>
      <c r="F26" s="90" t="n">
        <f aca="false">((F24+F25)/90)*100</f>
        <v>54.44444444</v>
      </c>
      <c r="G26" s="1"/>
      <c r="H26" s="90" t="n">
        <f aca="false">((H24+H25)/90)*100</f>
        <v>56.6666666666667</v>
      </c>
      <c r="I26" s="90" t="n">
        <f aca="false">((I24+I25)/90)*100</f>
        <v>48.8888888888889</v>
      </c>
      <c r="J26" s="90" t="n">
        <f aca="false">((J24+J25)/90)*100</f>
        <v>57.7777777777778</v>
      </c>
      <c r="K26" s="1"/>
      <c r="L26" s="140" t="n">
        <f aca="false">((L24+L25)/90)*100</f>
        <v>57.7777777777778</v>
      </c>
      <c r="M26" s="141" t="n">
        <f aca="false">((M24+M25)/90)*100</f>
        <v>52.2222222222222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26" t="s">
        <v>18</v>
      </c>
      <c r="B27" s="26" t="s">
        <v>19</v>
      </c>
      <c r="C27" s="26" t="n">
        <v>42</v>
      </c>
      <c r="D27" s="32" t="n">
        <v>35</v>
      </c>
      <c r="E27" s="31" t="n">
        <v>41</v>
      </c>
      <c r="F27" s="31"/>
      <c r="G27" s="1"/>
      <c r="H27" s="32" t="n">
        <v>31</v>
      </c>
      <c r="I27" s="31" t="n">
        <v>34</v>
      </c>
      <c r="J27" s="142"/>
      <c r="K27" s="1"/>
      <c r="L27" s="143" t="n">
        <v>32</v>
      </c>
      <c r="M27" s="137" t="n">
        <v>40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8"/>
      <c r="B28" s="116" t="s">
        <v>53</v>
      </c>
      <c r="C28" s="116" t="n">
        <v>26</v>
      </c>
      <c r="D28" s="61" t="n">
        <v>22</v>
      </c>
      <c r="E28" s="24" t="n">
        <v>23</v>
      </c>
      <c r="F28" s="24"/>
      <c r="G28" s="1"/>
      <c r="H28" s="61" t="n">
        <v>23</v>
      </c>
      <c r="I28" s="24" t="n">
        <v>27</v>
      </c>
      <c r="J28" s="144"/>
      <c r="K28" s="1"/>
      <c r="L28" s="83" t="n">
        <v>20</v>
      </c>
      <c r="M28" s="145" t="n">
        <v>28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85"/>
      <c r="B29" s="146" t="s">
        <v>93</v>
      </c>
      <c r="C29" s="90" t="n">
        <f aca="false">((C27+C28)/90)*100</f>
        <v>75.5555555555556</v>
      </c>
      <c r="D29" s="90" t="n">
        <f aca="false">((D27+D28)/90)*100</f>
        <v>63.3333333333333</v>
      </c>
      <c r="E29" s="90" t="n">
        <f aca="false">((E27+E28)/90)*100</f>
        <v>71.1111111111111</v>
      </c>
      <c r="F29" s="90" t="n">
        <v>61</v>
      </c>
      <c r="G29" s="1"/>
      <c r="H29" s="90" t="n">
        <f aca="false">((H27+H28)/90)*100</f>
        <v>60</v>
      </c>
      <c r="I29" s="90" t="n">
        <f aca="false">((I27+I28)/90)*100</f>
        <v>67.7777777777778</v>
      </c>
      <c r="J29" s="90" t="n">
        <v>47</v>
      </c>
      <c r="K29" s="1"/>
      <c r="L29" s="89" t="n">
        <f aca="false">((L27+L28)/90)*100</f>
        <v>57.7777777777778</v>
      </c>
      <c r="M29" s="125" t="n">
        <f aca="false">((M27+M28)/90)*100</f>
        <v>75.5555555555556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85" t="s">
        <v>24</v>
      </c>
      <c r="B30" s="86" t="s">
        <v>25</v>
      </c>
      <c r="C30" s="147" t="s">
        <v>95</v>
      </c>
      <c r="D30" s="99" t="n">
        <v>72</v>
      </c>
      <c r="E30" s="99" t="n">
        <v>62</v>
      </c>
      <c r="F30" s="99" t="n">
        <v>72</v>
      </c>
      <c r="G30" s="1"/>
      <c r="H30" s="99" t="n">
        <v>80</v>
      </c>
      <c r="I30" s="99" t="n">
        <v>70</v>
      </c>
      <c r="J30" s="148" t="n">
        <v>66</v>
      </c>
      <c r="K30" s="1"/>
      <c r="L30" s="149" t="n">
        <v>84</v>
      </c>
      <c r="M30" s="150" t="n">
        <v>74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06" t="s">
        <v>28</v>
      </c>
      <c r="B31" s="107" t="s">
        <v>29</v>
      </c>
      <c r="C31" s="151" t="s">
        <v>95</v>
      </c>
      <c r="D31" s="109" t="n">
        <v>62</v>
      </c>
      <c r="E31" s="109" t="n">
        <v>72</v>
      </c>
      <c r="F31" s="109" t="n">
        <v>84</v>
      </c>
      <c r="G31" s="1"/>
      <c r="H31" s="73" t="n">
        <v>70</v>
      </c>
      <c r="I31" s="109" t="n">
        <v>88</v>
      </c>
      <c r="J31" s="152" t="n">
        <v>72</v>
      </c>
      <c r="K31" s="1"/>
      <c r="L31" s="153" t="n">
        <v>82</v>
      </c>
      <c r="M31" s="154" t="n">
        <v>98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8" t="s">
        <v>33</v>
      </c>
      <c r="B32" s="26" t="s">
        <v>34</v>
      </c>
      <c r="C32" s="27" t="s">
        <v>61</v>
      </c>
      <c r="D32" s="31" t="n">
        <v>43</v>
      </c>
      <c r="E32" s="31" t="n">
        <v>40</v>
      </c>
      <c r="F32" s="31" t="n">
        <v>44</v>
      </c>
      <c r="G32" s="1"/>
      <c r="H32" s="32" t="n">
        <v>41</v>
      </c>
      <c r="I32" s="31" t="n">
        <v>47</v>
      </c>
      <c r="J32" s="31" t="n">
        <v>47</v>
      </c>
      <c r="K32" s="1"/>
      <c r="L32" s="155" t="n">
        <v>30</v>
      </c>
      <c r="M32" s="114" t="n">
        <v>46</v>
      </c>
      <c r="N32" s="1"/>
      <c r="O32" s="1"/>
      <c r="P32" s="1"/>
      <c r="Q32" s="132"/>
      <c r="R32" s="132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26"/>
      <c r="B33" s="116" t="s">
        <v>37</v>
      </c>
      <c r="C33" s="82" t="s">
        <v>64</v>
      </c>
      <c r="D33" s="117" t="n">
        <v>27</v>
      </c>
      <c r="E33" s="117" t="n">
        <v>17</v>
      </c>
      <c r="F33" s="117" t="n">
        <v>24</v>
      </c>
      <c r="G33" s="1"/>
      <c r="H33" s="61" t="n">
        <v>13</v>
      </c>
      <c r="I33" s="117" t="n">
        <v>23</v>
      </c>
      <c r="J33" s="156" t="n">
        <v>25</v>
      </c>
      <c r="K33" s="1"/>
      <c r="L33" s="157" t="n">
        <v>19</v>
      </c>
      <c r="M33" s="158" t="n">
        <v>23</v>
      </c>
      <c r="N33" s="1"/>
      <c r="O33" s="1"/>
      <c r="P33" s="1"/>
      <c r="Q33" s="132"/>
      <c r="R33" s="132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122"/>
      <c r="B34" s="146" t="s">
        <v>96</v>
      </c>
      <c r="C34" s="159" t="s">
        <v>95</v>
      </c>
      <c r="D34" s="89" t="n">
        <f aca="false">((D32+D33)/90)*100</f>
        <v>77.7777777777778</v>
      </c>
      <c r="E34" s="89" t="n">
        <f aca="false">((E32+E33)/90)*100</f>
        <v>63.3333333333333</v>
      </c>
      <c r="F34" s="89" t="n">
        <f aca="false">((F32+F33)/90)*100</f>
        <v>75.5555555555556</v>
      </c>
      <c r="G34" s="1"/>
      <c r="H34" s="89" t="n">
        <f aca="false">((H32+H33)/90)*100</f>
        <v>60</v>
      </c>
      <c r="I34" s="89" t="n">
        <f aca="false">((I32+I33)/90)*100</f>
        <v>77.7777777777778</v>
      </c>
      <c r="J34" s="89" t="n">
        <v>80</v>
      </c>
      <c r="K34" s="1"/>
      <c r="L34" s="88" t="n">
        <f aca="false">((L32+L33)/90)*100</f>
        <v>54.44444444</v>
      </c>
      <c r="M34" s="89" t="n">
        <f aca="false">((M33+M32)/90)*100</f>
        <v>76.66666667</v>
      </c>
      <c r="N34" s="1"/>
      <c r="O34" s="1"/>
      <c r="P34" s="1"/>
      <c r="Q34" s="132"/>
      <c r="R34" s="132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160"/>
      <c r="B35" s="86" t="s">
        <v>39</v>
      </c>
      <c r="C35" s="125" t="s">
        <v>98</v>
      </c>
      <c r="D35" s="89" t="n">
        <f aca="false">D34+D31+D30+D29+D26</f>
        <v>323.111111111111</v>
      </c>
      <c r="E35" s="89" t="n">
        <f aca="false">E34+E31+E30+E29+E26</f>
        <v>320.444444444444</v>
      </c>
      <c r="F35" s="89" t="n">
        <f aca="false">F34+F31+F30+F29+F26</f>
        <v>346.999999995556</v>
      </c>
      <c r="G35" s="1"/>
      <c r="H35" s="89" t="n">
        <f aca="false">H34+H31+H30+H29+H26</f>
        <v>326.666666666667</v>
      </c>
      <c r="I35" s="89" t="n">
        <f aca="false">I34+I31+I30+I29+I26</f>
        <v>352.444444444444</v>
      </c>
      <c r="J35" s="89" t="n">
        <f aca="false">J34+J31+J30+J29+J26</f>
        <v>322.777777777778</v>
      </c>
      <c r="K35" s="1"/>
      <c r="L35" s="88" t="n">
        <f aca="false">L26+L29+L30+L31+L34</f>
        <v>335.999999995556</v>
      </c>
      <c r="M35" s="89" t="n">
        <f aca="false">M26+M29+M30+M31+M34</f>
        <v>376.444444447778</v>
      </c>
      <c r="N35" s="1"/>
      <c r="O35" s="1"/>
      <c r="P35" s="13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39"/>
      <c r="B36" s="126" t="s">
        <v>84</v>
      </c>
      <c r="C36" s="127" t="s">
        <v>97</v>
      </c>
      <c r="D36" s="128"/>
      <c r="E36" s="128"/>
      <c r="F36" s="128"/>
      <c r="G36" s="1"/>
      <c r="H36" s="129"/>
      <c r="I36" s="128"/>
      <c r="J36" s="128"/>
      <c r="K36" s="95"/>
      <c r="L36" s="130"/>
      <c r="M36" s="13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A2:B2"/>
    <mergeCell ref="D2:F2"/>
    <mergeCell ref="H2:J2"/>
    <mergeCell ref="L2:M2"/>
    <mergeCell ref="A22:B22"/>
    <mergeCell ref="D22:F22"/>
    <mergeCell ref="H22:J22"/>
    <mergeCell ref="L22:M22"/>
  </mergeCells>
  <printOptions headings="false" gridLines="false" gridLinesSet="true" horizontalCentered="false" verticalCentered="false"/>
  <pageMargins left="0.2" right="0.2" top="0.2" bottom="0.2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3.25"/>
    <col collapsed="false" customWidth="true" hidden="false" outlineLevel="0" max="2" min="2" style="0" width="19.75"/>
    <col collapsed="false" customWidth="true" hidden="false" outlineLevel="0" max="3" min="3" style="0" width="9.5"/>
    <col collapsed="false" customWidth="true" hidden="false" outlineLevel="0" max="4" min="4" style="0" width="10.62"/>
    <col collapsed="false" customWidth="true" hidden="false" outlineLevel="0" max="5" min="5" style="0" width="10"/>
    <col collapsed="false" customWidth="true" hidden="false" outlineLevel="0" max="6" min="6" style="0" width="10.88"/>
    <col collapsed="false" customWidth="true" hidden="false" outlineLevel="0" max="7" min="7" style="0" width="4.75"/>
    <col collapsed="false" customWidth="true" hidden="false" outlineLevel="0" max="8" min="8" style="0" width="9.38"/>
    <col collapsed="false" customWidth="true" hidden="false" outlineLevel="0" max="9" min="9" style="0" width="10"/>
    <col collapsed="false" customWidth="true" hidden="false" outlineLevel="0" max="10" min="10" style="0" width="9.75"/>
    <col collapsed="false" customWidth="true" hidden="false" outlineLevel="0" max="11" min="11" style="0" width="4.63"/>
    <col collapsed="false" customWidth="true" hidden="false" outlineLevel="0" max="13" min="12" style="0" width="9.38"/>
    <col collapsed="false" customWidth="true" hidden="false" outlineLevel="0" max="14" min="14" style="0" width="9.75"/>
    <col collapsed="false" customWidth="true" hidden="false" outlineLevel="0" max="26" min="15" style="0" width="7.63"/>
    <col collapsed="false" customWidth="true" hidden="false" outlineLevel="0" max="1025" min="27" style="0" width="12.63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70" t="s">
        <v>79</v>
      </c>
      <c r="B2" s="70"/>
      <c r="C2" s="70"/>
      <c r="D2" s="71" t="s">
        <v>99</v>
      </c>
      <c r="E2" s="71"/>
      <c r="F2" s="71"/>
      <c r="G2" s="1"/>
      <c r="H2" s="72" t="s">
        <v>100</v>
      </c>
      <c r="I2" s="72"/>
      <c r="J2" s="72"/>
      <c r="K2" s="1"/>
      <c r="L2" s="72" t="s">
        <v>101</v>
      </c>
      <c r="M2" s="72"/>
      <c r="N2" s="7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73" t="s">
        <v>88</v>
      </c>
      <c r="B3" s="74" t="s">
        <v>5</v>
      </c>
      <c r="C3" s="75" t="s">
        <v>6</v>
      </c>
      <c r="D3" s="76" t="s">
        <v>9</v>
      </c>
      <c r="E3" s="76" t="s">
        <v>8</v>
      </c>
      <c r="F3" s="77" t="s">
        <v>7</v>
      </c>
      <c r="G3" s="1"/>
      <c r="H3" s="78" t="s">
        <v>9</v>
      </c>
      <c r="I3" s="76" t="s">
        <v>8</v>
      </c>
      <c r="J3" s="77" t="s">
        <v>7</v>
      </c>
      <c r="K3" s="1"/>
      <c r="L3" s="78" t="s">
        <v>9</v>
      </c>
      <c r="M3" s="133" t="s">
        <v>102</v>
      </c>
      <c r="N3" s="77" t="s">
        <v>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6.5" hidden="false" customHeight="true" outlineLevel="0" collapsed="false">
      <c r="A4" s="26" t="s">
        <v>10</v>
      </c>
      <c r="B4" s="27" t="s">
        <v>11</v>
      </c>
      <c r="C4" s="27" t="s">
        <v>75</v>
      </c>
      <c r="D4" s="32" t="n">
        <v>20</v>
      </c>
      <c r="E4" s="161" t="n">
        <v>35</v>
      </c>
      <c r="F4" s="31"/>
      <c r="G4" s="1"/>
      <c r="H4" s="32"/>
      <c r="I4" s="32"/>
      <c r="J4" s="31"/>
      <c r="K4" s="79"/>
      <c r="L4" s="95"/>
      <c r="M4" s="95"/>
      <c r="N4" s="3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0" collapsed="false">
      <c r="A5" s="26"/>
      <c r="B5" s="82" t="s">
        <v>45</v>
      </c>
      <c r="C5" s="82" t="s">
        <v>90</v>
      </c>
      <c r="D5" s="61" t="n">
        <v>20</v>
      </c>
      <c r="E5" s="162" t="n">
        <v>21</v>
      </c>
      <c r="F5" s="61"/>
      <c r="G5" s="1"/>
      <c r="H5" s="61"/>
      <c r="I5" s="24"/>
      <c r="J5" s="24"/>
      <c r="K5" s="1"/>
      <c r="L5" s="61"/>
      <c r="M5" s="24"/>
      <c r="N5" s="2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85"/>
      <c r="B6" s="86" t="s">
        <v>91</v>
      </c>
      <c r="C6" s="87" t="s">
        <v>103</v>
      </c>
      <c r="D6" s="101" t="n">
        <f aca="false">((D4+D5)/90)*100</f>
        <v>44.4444444444444</v>
      </c>
      <c r="E6" s="101" t="n">
        <f aca="false">((E4+E5)/90)*100</f>
        <v>62.2222222222222</v>
      </c>
      <c r="F6" s="90"/>
      <c r="G6" s="1"/>
      <c r="H6" s="88"/>
      <c r="I6" s="91"/>
      <c r="J6" s="92"/>
      <c r="K6" s="1"/>
      <c r="L6" s="88"/>
      <c r="M6" s="91"/>
      <c r="N6" s="9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26" t="s">
        <v>18</v>
      </c>
      <c r="B7" s="26" t="s">
        <v>19</v>
      </c>
      <c r="C7" s="26" t="s">
        <v>52</v>
      </c>
      <c r="D7" s="163" t="n">
        <v>31</v>
      </c>
      <c r="E7" s="164" t="n">
        <v>40</v>
      </c>
      <c r="F7" s="32"/>
      <c r="G7" s="1"/>
      <c r="H7" s="79"/>
      <c r="I7" s="31"/>
      <c r="J7" s="31"/>
      <c r="K7" s="1"/>
      <c r="L7" s="32"/>
      <c r="M7" s="31"/>
      <c r="N7" s="3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26"/>
      <c r="B8" s="56" t="s">
        <v>53</v>
      </c>
      <c r="C8" s="56" t="s">
        <v>72</v>
      </c>
      <c r="D8" s="165" t="n">
        <v>18</v>
      </c>
      <c r="E8" s="95" t="n">
        <v>20</v>
      </c>
      <c r="F8" s="24"/>
      <c r="G8" s="1"/>
      <c r="H8" s="61"/>
      <c r="I8" s="24"/>
      <c r="J8" s="24"/>
      <c r="K8" s="1"/>
      <c r="L8" s="61"/>
      <c r="M8" s="117"/>
      <c r="N8" s="11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85"/>
      <c r="B9" s="86" t="s">
        <v>93</v>
      </c>
      <c r="C9" s="98" t="s">
        <v>103</v>
      </c>
      <c r="D9" s="166" t="n">
        <f aca="false">((D7+D8)/90)*100</f>
        <v>54.4444444444444</v>
      </c>
      <c r="E9" s="166" t="n">
        <f aca="false">((E7+E8)/90)*100</f>
        <v>66.6666666666667</v>
      </c>
      <c r="F9" s="90"/>
      <c r="G9" s="1"/>
      <c r="H9" s="100"/>
      <c r="I9" s="99"/>
      <c r="J9" s="92"/>
      <c r="K9" s="1"/>
      <c r="L9" s="88"/>
      <c r="M9" s="91"/>
      <c r="N9" s="9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85" t="s">
        <v>24</v>
      </c>
      <c r="B10" s="86" t="s">
        <v>25</v>
      </c>
      <c r="C10" s="102" t="s">
        <v>95</v>
      </c>
      <c r="D10" s="167" t="n">
        <v>70</v>
      </c>
      <c r="E10" s="168" t="n">
        <v>90</v>
      </c>
      <c r="F10" s="90"/>
      <c r="G10" s="1"/>
      <c r="H10" s="62"/>
      <c r="I10" s="99"/>
      <c r="J10" s="92"/>
      <c r="K10" s="1"/>
      <c r="L10" s="88"/>
      <c r="M10" s="91"/>
      <c r="N10" s="9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106" t="s">
        <v>28</v>
      </c>
      <c r="B11" s="107" t="s">
        <v>29</v>
      </c>
      <c r="C11" s="108" t="s">
        <v>104</v>
      </c>
      <c r="D11" s="169" t="n">
        <v>66</v>
      </c>
      <c r="E11" s="170" t="n">
        <v>76</v>
      </c>
      <c r="F11" s="110"/>
      <c r="G11" s="1"/>
      <c r="H11" s="103"/>
      <c r="I11" s="99"/>
      <c r="J11" s="92"/>
      <c r="K11" s="1"/>
      <c r="L11" s="88"/>
      <c r="M11" s="91"/>
      <c r="N11" s="92"/>
      <c r="O11" s="1"/>
      <c r="P11" s="113"/>
      <c r="Q11" s="1" t="n">
        <v>-50</v>
      </c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8" t="s">
        <v>33</v>
      </c>
      <c r="B12" s="26" t="s">
        <v>34</v>
      </c>
      <c r="C12" s="27" t="s">
        <v>61</v>
      </c>
      <c r="D12" s="171" t="n">
        <v>49</v>
      </c>
      <c r="E12" s="31" t="n">
        <v>42</v>
      </c>
      <c r="F12" s="32"/>
      <c r="G12" s="1"/>
      <c r="H12" s="79"/>
      <c r="I12" s="31"/>
      <c r="J12" s="31"/>
      <c r="K12" s="1"/>
      <c r="L12" s="32"/>
      <c r="M12" s="31"/>
      <c r="N12" s="31"/>
      <c r="O12" s="1"/>
      <c r="P12" s="115"/>
      <c r="Q12" s="1" t="n">
        <v>200</v>
      </c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true" outlineLevel="0" collapsed="false">
      <c r="A13" s="26"/>
      <c r="B13" s="116" t="s">
        <v>37</v>
      </c>
      <c r="C13" s="82" t="s">
        <v>63</v>
      </c>
      <c r="D13" s="172" t="n">
        <v>22</v>
      </c>
      <c r="E13" s="117" t="n">
        <v>27</v>
      </c>
      <c r="F13" s="95"/>
      <c r="G13" s="1"/>
      <c r="H13" s="1"/>
      <c r="I13" s="117"/>
      <c r="J13" s="118"/>
      <c r="K13" s="1"/>
      <c r="L13" s="61"/>
      <c r="M13" s="117"/>
      <c r="N13" s="117"/>
      <c r="O13" s="1"/>
      <c r="P13" s="121"/>
      <c r="Q13" s="1" t="n">
        <v>50</v>
      </c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122"/>
      <c r="B14" s="86" t="s">
        <v>96</v>
      </c>
      <c r="C14" s="87" t="s">
        <v>97</v>
      </c>
      <c r="D14" s="101" t="n">
        <f aca="false">((D12+D13)/90)*100</f>
        <v>78.88888889</v>
      </c>
      <c r="E14" s="166" t="n">
        <f aca="false">((E12+E13)/90)*100</f>
        <v>76.6666666666667</v>
      </c>
      <c r="F14" s="88"/>
      <c r="G14" s="1"/>
      <c r="H14" s="89"/>
      <c r="I14" s="89"/>
      <c r="J14" s="93"/>
      <c r="K14" s="1"/>
      <c r="L14" s="88"/>
      <c r="M14" s="91"/>
      <c r="N14" s="92"/>
      <c r="O14" s="1"/>
      <c r="P14" s="123"/>
      <c r="Q14" s="1" t="n">
        <v>100</v>
      </c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86"/>
      <c r="B15" s="124" t="s">
        <v>39</v>
      </c>
      <c r="C15" s="173" t="n">
        <f aca="false">69+69+90+90+82</f>
        <v>400</v>
      </c>
      <c r="D15" s="101" t="n">
        <f aca="false">D6+D9+D10+D11+D14</f>
        <v>313.777777778889</v>
      </c>
      <c r="E15" s="101" t="n">
        <f aca="false">E6+E9+E10+E11+E14</f>
        <v>371.555555555556</v>
      </c>
      <c r="F15" s="88"/>
      <c r="G15" s="1"/>
      <c r="H15" s="88"/>
      <c r="I15" s="89"/>
      <c r="J15" s="93"/>
      <c r="K15" s="1"/>
      <c r="L15" s="88"/>
      <c r="M15" s="91"/>
      <c r="N15" s="9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126"/>
      <c r="B16" s="126" t="s">
        <v>105</v>
      </c>
      <c r="C16" s="127" t="n">
        <v>14</v>
      </c>
      <c r="D16" s="174" t="n">
        <v>21</v>
      </c>
      <c r="E16" s="128"/>
      <c r="F16" s="128"/>
      <c r="G16" s="1"/>
      <c r="H16" s="129"/>
      <c r="I16" s="128"/>
      <c r="J16" s="128"/>
      <c r="K16" s="95"/>
      <c r="L16" s="130"/>
      <c r="M16" s="130"/>
      <c r="N16" s="1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78" t="s">
        <v>40</v>
      </c>
      <c r="B19" s="78"/>
      <c r="C19" s="133"/>
      <c r="D19" s="70" t="s">
        <v>99</v>
      </c>
      <c r="E19" s="70"/>
      <c r="F19" s="70"/>
      <c r="G19" s="1"/>
      <c r="H19" s="72" t="s">
        <v>100</v>
      </c>
      <c r="I19" s="72"/>
      <c r="J19" s="72"/>
      <c r="K19" s="1"/>
      <c r="L19" s="72" t="s">
        <v>101</v>
      </c>
      <c r="M19" s="72"/>
      <c r="N19" s="7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07" t="s">
        <v>88</v>
      </c>
      <c r="B20" s="134" t="s">
        <v>5</v>
      </c>
      <c r="C20" s="75" t="s">
        <v>6</v>
      </c>
      <c r="D20" s="135" t="s">
        <v>9</v>
      </c>
      <c r="E20" s="135" t="s">
        <v>8</v>
      </c>
      <c r="F20" s="136" t="s">
        <v>7</v>
      </c>
      <c r="G20" s="1"/>
      <c r="H20" s="78" t="s">
        <v>9</v>
      </c>
      <c r="I20" s="76" t="s">
        <v>8</v>
      </c>
      <c r="J20" s="77" t="s">
        <v>7</v>
      </c>
      <c r="K20" s="1"/>
      <c r="L20" s="78" t="s">
        <v>9</v>
      </c>
      <c r="M20" s="133"/>
      <c r="N20" s="77" t="s">
        <v>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26" t="s">
        <v>10</v>
      </c>
      <c r="B21" s="27" t="s">
        <v>11</v>
      </c>
      <c r="C21" s="27" t="n">
        <v>37</v>
      </c>
      <c r="D21" s="32" t="n">
        <v>27</v>
      </c>
      <c r="E21" s="161" t="n">
        <v>30</v>
      </c>
      <c r="F21" s="31"/>
      <c r="G21" s="1"/>
      <c r="H21" s="32"/>
      <c r="I21" s="32"/>
      <c r="J21" s="31"/>
      <c r="K21" s="95"/>
      <c r="L21" s="1"/>
      <c r="M21" s="1"/>
      <c r="N21" s="17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26"/>
      <c r="B22" s="82" t="s">
        <v>45</v>
      </c>
      <c r="C22" s="82" t="n">
        <v>25</v>
      </c>
      <c r="D22" s="61" t="n">
        <v>22</v>
      </c>
      <c r="E22" s="176" t="n">
        <v>24</v>
      </c>
      <c r="F22" s="117"/>
      <c r="G22" s="1"/>
      <c r="H22" s="61"/>
      <c r="I22" s="24"/>
      <c r="J22" s="24"/>
      <c r="K22" s="1"/>
      <c r="L22" s="61"/>
      <c r="M22" s="24"/>
      <c r="N22" s="2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85"/>
      <c r="B23" s="86" t="s">
        <v>91</v>
      </c>
      <c r="C23" s="90" t="n">
        <f aca="false">((C21+C22)/90)*100</f>
        <v>68.8888888888889</v>
      </c>
      <c r="D23" s="166" t="n">
        <f aca="false">((D21+D22)/90)*100</f>
        <v>54.4444444444444</v>
      </c>
      <c r="E23" s="166" t="n">
        <f aca="false">((E21+E22)/90)*100</f>
        <v>60</v>
      </c>
      <c r="F23" s="90"/>
      <c r="G23" s="1"/>
      <c r="H23" s="90"/>
      <c r="I23" s="90"/>
      <c r="J23" s="90"/>
      <c r="K23" s="1"/>
      <c r="L23" s="88"/>
      <c r="M23" s="91"/>
      <c r="N23" s="92"/>
      <c r="O23" s="1"/>
      <c r="P23" s="1"/>
      <c r="Q23" s="1" t="n">
        <f aca="false">90/2</f>
        <v>45</v>
      </c>
      <c r="R23" s="1" t="n">
        <f aca="false">70/2</f>
        <v>35</v>
      </c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26" t="s">
        <v>18</v>
      </c>
      <c r="B24" s="26" t="s">
        <v>19</v>
      </c>
      <c r="C24" s="26" t="n">
        <v>40</v>
      </c>
      <c r="D24" s="163" t="n">
        <v>30</v>
      </c>
      <c r="E24" s="31" t="n">
        <v>30</v>
      </c>
      <c r="F24" s="31"/>
      <c r="G24" s="1"/>
      <c r="H24" s="32"/>
      <c r="I24" s="31"/>
      <c r="J24" s="31"/>
      <c r="K24" s="1"/>
      <c r="L24" s="32"/>
      <c r="M24" s="31"/>
      <c r="N24" s="31"/>
      <c r="O24" s="1"/>
      <c r="P24" s="1"/>
      <c r="Q24" s="1" t="n">
        <f aca="false">76/2</f>
        <v>38</v>
      </c>
      <c r="R24" s="1" t="n">
        <f aca="false">66/2</f>
        <v>33</v>
      </c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8"/>
      <c r="B25" s="116" t="s">
        <v>53</v>
      </c>
      <c r="C25" s="116" t="n">
        <v>28</v>
      </c>
      <c r="D25" s="177" t="n">
        <v>24</v>
      </c>
      <c r="E25" s="24" t="n">
        <v>19</v>
      </c>
      <c r="F25" s="24"/>
      <c r="G25" s="1"/>
      <c r="H25" s="61"/>
      <c r="I25" s="24"/>
      <c r="J25" s="24"/>
      <c r="K25" s="1"/>
      <c r="L25" s="61"/>
      <c r="M25" s="24"/>
      <c r="N25" s="17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85"/>
      <c r="B26" s="146" t="s">
        <v>93</v>
      </c>
      <c r="C26" s="90" t="n">
        <f aca="false">((C24+C25)/90)*100</f>
        <v>75.5555555555556</v>
      </c>
      <c r="D26" s="179" t="n">
        <f aca="false">((D24+D25)/90)*100</f>
        <v>60</v>
      </c>
      <c r="E26" s="166" t="n">
        <f aca="false">((E24+E25)/90)*100</f>
        <v>54.4444444444444</v>
      </c>
      <c r="F26" s="90"/>
      <c r="G26" s="1"/>
      <c r="H26" s="90"/>
      <c r="I26" s="90"/>
      <c r="J26" s="90"/>
      <c r="K26" s="1"/>
      <c r="L26" s="88"/>
      <c r="M26" s="91"/>
      <c r="N26" s="9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85" t="s">
        <v>24</v>
      </c>
      <c r="B27" s="86" t="s">
        <v>25</v>
      </c>
      <c r="C27" s="147" t="n">
        <v>86</v>
      </c>
      <c r="D27" s="167" t="n">
        <v>80</v>
      </c>
      <c r="E27" s="148" t="n">
        <v>74</v>
      </c>
      <c r="F27" s="99"/>
      <c r="G27" s="1"/>
      <c r="H27" s="99"/>
      <c r="I27" s="99"/>
      <c r="J27" s="99"/>
      <c r="K27" s="1"/>
      <c r="L27" s="88"/>
      <c r="M27" s="91"/>
      <c r="N27" s="9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06" t="s">
        <v>28</v>
      </c>
      <c r="B28" s="107" t="s">
        <v>29</v>
      </c>
      <c r="C28" s="151" t="n">
        <v>90</v>
      </c>
      <c r="D28" s="169" t="n">
        <v>78</v>
      </c>
      <c r="E28" s="170" t="n">
        <v>82</v>
      </c>
      <c r="F28" s="109"/>
      <c r="G28" s="1"/>
      <c r="H28" s="73"/>
      <c r="I28" s="109"/>
      <c r="J28" s="109"/>
      <c r="K28" s="1"/>
      <c r="L28" s="88"/>
      <c r="M28" s="91"/>
      <c r="N28" s="9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8" t="s">
        <v>33</v>
      </c>
      <c r="B29" s="26" t="s">
        <v>34</v>
      </c>
      <c r="C29" s="27" t="n">
        <v>47</v>
      </c>
      <c r="D29" s="171" t="n">
        <v>43</v>
      </c>
      <c r="E29" s="142" t="n">
        <v>41</v>
      </c>
      <c r="F29" s="31"/>
      <c r="G29" s="1"/>
      <c r="H29" s="32"/>
      <c r="I29" s="31"/>
      <c r="J29" s="31"/>
      <c r="K29" s="1"/>
      <c r="L29" s="32"/>
      <c r="M29" s="31"/>
      <c r="N29" s="31"/>
      <c r="O29" s="1"/>
      <c r="P29" s="1"/>
      <c r="Q29" s="1"/>
      <c r="R29" s="132"/>
      <c r="S29" s="132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26"/>
      <c r="B30" s="116" t="s">
        <v>37</v>
      </c>
      <c r="C30" s="82" t="n">
        <v>25</v>
      </c>
      <c r="D30" s="172" t="n">
        <v>12</v>
      </c>
      <c r="E30" s="180" t="n">
        <v>25</v>
      </c>
      <c r="F30" s="117"/>
      <c r="G30" s="1"/>
      <c r="H30" s="61"/>
      <c r="I30" s="117"/>
      <c r="J30" s="117"/>
      <c r="K30" s="1"/>
      <c r="L30" s="61"/>
      <c r="M30" s="117"/>
      <c r="N30" s="117"/>
      <c r="O30" s="1"/>
      <c r="P30" s="1"/>
      <c r="Q30" s="1"/>
      <c r="R30" s="132"/>
      <c r="S30" s="132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22"/>
      <c r="B31" s="146" t="s">
        <v>96</v>
      </c>
      <c r="C31" s="159" t="n">
        <f aca="false">((C29+C30)/90)*100</f>
        <v>80</v>
      </c>
      <c r="D31" s="166" t="n">
        <f aca="false">((D29+D30)/90)*100</f>
        <v>61.1111111111111</v>
      </c>
      <c r="E31" s="159" t="n">
        <f aca="false">((E29+E30)/90)*100</f>
        <v>73.3333333333333</v>
      </c>
      <c r="F31" s="89"/>
      <c r="G31" s="1"/>
      <c r="H31" s="89"/>
      <c r="I31" s="89"/>
      <c r="J31" s="89"/>
      <c r="K31" s="1"/>
      <c r="L31" s="88"/>
      <c r="M31" s="88"/>
      <c r="N31" s="89"/>
      <c r="O31" s="1"/>
      <c r="P31" s="1"/>
      <c r="Q31" s="1"/>
      <c r="R31" s="132"/>
      <c r="S31" s="132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60"/>
      <c r="B32" s="86" t="s">
        <v>39</v>
      </c>
      <c r="C32" s="173" t="n">
        <f aca="false">C31+C28+C26+C27+C23</f>
        <v>400.4444444</v>
      </c>
      <c r="D32" s="166" t="n">
        <f aca="false">D23+D26+D27+D28+D31</f>
        <v>333.555555555556</v>
      </c>
      <c r="E32" s="166" t="n">
        <f aca="false">E23+E26+E27+E28+E31</f>
        <v>343.777777777778</v>
      </c>
      <c r="F32" s="89"/>
      <c r="G32" s="1"/>
      <c r="H32" s="89"/>
      <c r="I32" s="89"/>
      <c r="J32" s="89"/>
      <c r="K32" s="1"/>
      <c r="L32" s="88"/>
      <c r="M32" s="88"/>
      <c r="N32" s="8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39"/>
      <c r="B33" s="126" t="s">
        <v>105</v>
      </c>
      <c r="C33" s="127" t="n">
        <v>10</v>
      </c>
      <c r="D33" s="128" t="n">
        <v>18</v>
      </c>
      <c r="E33" s="128"/>
      <c r="F33" s="128"/>
      <c r="G33" s="1"/>
      <c r="H33" s="129"/>
      <c r="I33" s="128"/>
      <c r="J33" s="128"/>
      <c r="K33" s="95"/>
      <c r="L33" s="130"/>
      <c r="M33" s="130"/>
      <c r="N33" s="13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78" t="s">
        <v>106</v>
      </c>
      <c r="B36" s="78"/>
      <c r="C36" s="133"/>
      <c r="D36" s="70" t="s">
        <v>99</v>
      </c>
      <c r="E36" s="70"/>
      <c r="F36" s="70"/>
      <c r="G36" s="1"/>
      <c r="H36" s="72" t="s">
        <v>100</v>
      </c>
      <c r="I36" s="72"/>
      <c r="J36" s="72"/>
      <c r="K36" s="1"/>
      <c r="L36" s="72" t="s">
        <v>101</v>
      </c>
      <c r="M36" s="72"/>
      <c r="N36" s="7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107" t="s">
        <v>88</v>
      </c>
      <c r="B37" s="134" t="s">
        <v>5</v>
      </c>
      <c r="C37" s="75" t="s">
        <v>6</v>
      </c>
      <c r="D37" s="135" t="s">
        <v>9</v>
      </c>
      <c r="E37" s="135" t="s">
        <v>8</v>
      </c>
      <c r="F37" s="136" t="s">
        <v>7</v>
      </c>
      <c r="G37" s="1"/>
      <c r="H37" s="78" t="s">
        <v>9</v>
      </c>
      <c r="I37" s="76" t="s">
        <v>8</v>
      </c>
      <c r="J37" s="77" t="s">
        <v>7</v>
      </c>
      <c r="K37" s="1"/>
      <c r="L37" s="78" t="s">
        <v>9</v>
      </c>
      <c r="M37" s="133"/>
      <c r="N37" s="77" t="s">
        <v>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0" collapsed="false">
      <c r="A38" s="26" t="s">
        <v>10</v>
      </c>
      <c r="B38" s="27" t="s">
        <v>11</v>
      </c>
      <c r="C38" s="27" t="n">
        <v>40</v>
      </c>
      <c r="D38" s="32"/>
      <c r="E38" s="31"/>
      <c r="F38" s="31"/>
      <c r="G38" s="1"/>
      <c r="H38" s="32"/>
      <c r="I38" s="32"/>
      <c r="J38" s="31"/>
      <c r="K38" s="95"/>
      <c r="L38" s="1"/>
      <c r="M38" s="1"/>
      <c r="N38" s="17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26"/>
      <c r="B39" s="82" t="s">
        <v>45</v>
      </c>
      <c r="C39" s="82" t="n">
        <v>30</v>
      </c>
      <c r="D39" s="61"/>
      <c r="E39" s="24"/>
      <c r="F39" s="117"/>
      <c r="G39" s="1"/>
      <c r="H39" s="61"/>
      <c r="I39" s="24"/>
      <c r="J39" s="24"/>
      <c r="K39" s="1"/>
      <c r="L39" s="61"/>
      <c r="M39" s="24"/>
      <c r="N39" s="2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85"/>
      <c r="B40" s="86" t="s">
        <v>91</v>
      </c>
      <c r="C40" s="90" t="n">
        <f aca="false">((C38+C39)/90)*100</f>
        <v>77.77777778</v>
      </c>
      <c r="D40" s="89"/>
      <c r="E40" s="89"/>
      <c r="F40" s="90"/>
      <c r="G40" s="1"/>
      <c r="H40" s="90"/>
      <c r="I40" s="90"/>
      <c r="J40" s="90"/>
      <c r="K40" s="1"/>
      <c r="L40" s="88"/>
      <c r="M40" s="91"/>
      <c r="N40" s="9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26" t="s">
        <v>18</v>
      </c>
      <c r="B41" s="26" t="s">
        <v>19</v>
      </c>
      <c r="C41" s="26" t="n">
        <v>42</v>
      </c>
      <c r="D41" s="32"/>
      <c r="E41" s="31"/>
      <c r="F41" s="31"/>
      <c r="G41" s="1"/>
      <c r="H41" s="32"/>
      <c r="I41" s="31"/>
      <c r="J41" s="31"/>
      <c r="K41" s="1"/>
      <c r="L41" s="32"/>
      <c r="M41" s="31"/>
      <c r="N41" s="3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18"/>
      <c r="B42" s="116" t="s">
        <v>53</v>
      </c>
      <c r="C42" s="116" t="n">
        <v>32</v>
      </c>
      <c r="D42" s="61"/>
      <c r="E42" s="24"/>
      <c r="F42" s="24"/>
      <c r="G42" s="1"/>
      <c r="H42" s="61"/>
      <c r="I42" s="24"/>
      <c r="J42" s="24"/>
      <c r="K42" s="1"/>
      <c r="L42" s="61"/>
      <c r="M42" s="24"/>
      <c r="N42" s="17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85"/>
      <c r="B43" s="146" t="s">
        <v>93</v>
      </c>
      <c r="C43" s="90" t="n">
        <f aca="false">((C41+C42)/90)*100</f>
        <v>82.22222222</v>
      </c>
      <c r="D43" s="90"/>
      <c r="E43" s="90"/>
      <c r="F43" s="90"/>
      <c r="G43" s="1"/>
      <c r="H43" s="90"/>
      <c r="I43" s="90"/>
      <c r="J43" s="90"/>
      <c r="K43" s="1"/>
      <c r="L43" s="88"/>
      <c r="M43" s="91"/>
      <c r="N43" s="9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85" t="s">
        <v>24</v>
      </c>
      <c r="B44" s="86" t="s">
        <v>25</v>
      </c>
      <c r="C44" s="147" t="n">
        <v>80</v>
      </c>
      <c r="D44" s="99"/>
      <c r="E44" s="99"/>
      <c r="F44" s="99"/>
      <c r="G44" s="1"/>
      <c r="H44" s="99"/>
      <c r="I44" s="99"/>
      <c r="J44" s="99"/>
      <c r="K44" s="1"/>
      <c r="L44" s="88"/>
      <c r="M44" s="91"/>
      <c r="N44" s="9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0" collapsed="false">
      <c r="A45" s="106" t="s">
        <v>28</v>
      </c>
      <c r="B45" s="107" t="s">
        <v>29</v>
      </c>
      <c r="C45" s="151" t="n">
        <v>80</v>
      </c>
      <c r="D45" s="109"/>
      <c r="E45" s="109"/>
      <c r="F45" s="109"/>
      <c r="G45" s="1"/>
      <c r="H45" s="73"/>
      <c r="I45" s="109"/>
      <c r="J45" s="109"/>
      <c r="K45" s="1"/>
      <c r="L45" s="88"/>
      <c r="M45" s="91"/>
      <c r="N45" s="9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0" collapsed="false">
      <c r="A46" s="18" t="s">
        <v>33</v>
      </c>
      <c r="B46" s="26" t="s">
        <v>34</v>
      </c>
      <c r="C46" s="27" t="n">
        <v>47</v>
      </c>
      <c r="D46" s="31"/>
      <c r="E46" s="31"/>
      <c r="F46" s="31"/>
      <c r="G46" s="1"/>
      <c r="H46" s="32"/>
      <c r="I46" s="31"/>
      <c r="J46" s="31"/>
      <c r="K46" s="1"/>
      <c r="L46" s="32"/>
      <c r="M46" s="31"/>
      <c r="N46" s="3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26"/>
      <c r="B47" s="116" t="s">
        <v>37</v>
      </c>
      <c r="C47" s="82" t="n">
        <v>26</v>
      </c>
      <c r="D47" s="117"/>
      <c r="E47" s="117"/>
      <c r="F47" s="117"/>
      <c r="G47" s="1"/>
      <c r="H47" s="61"/>
      <c r="I47" s="117"/>
      <c r="J47" s="117"/>
      <c r="K47" s="1"/>
      <c r="L47" s="61"/>
      <c r="M47" s="117"/>
      <c r="N47" s="117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122"/>
      <c r="B48" s="146" t="s">
        <v>96</v>
      </c>
      <c r="C48" s="159" t="n">
        <f aca="false">((C46+C47)/90)*100</f>
        <v>81.11111111</v>
      </c>
      <c r="D48" s="89"/>
      <c r="E48" s="89"/>
      <c r="F48" s="89"/>
      <c r="G48" s="1"/>
      <c r="H48" s="89"/>
      <c r="I48" s="89"/>
      <c r="J48" s="89"/>
      <c r="K48" s="1"/>
      <c r="L48" s="88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A49" s="160"/>
      <c r="B49" s="86" t="s">
        <v>39</v>
      </c>
      <c r="C49" s="173" t="n">
        <f aca="false">C40+C43+C44+C45+C48</f>
        <v>401.1111111</v>
      </c>
      <c r="D49" s="89"/>
      <c r="E49" s="89"/>
      <c r="F49" s="89"/>
      <c r="G49" s="1"/>
      <c r="H49" s="89"/>
      <c r="I49" s="89"/>
      <c r="J49" s="89"/>
      <c r="K49" s="1"/>
      <c r="L49" s="88"/>
      <c r="M49" s="88"/>
      <c r="N49" s="8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0" collapsed="false">
      <c r="A50" s="39"/>
      <c r="B50" s="126"/>
      <c r="C50" s="127"/>
      <c r="D50" s="128"/>
      <c r="E50" s="128"/>
      <c r="F50" s="128"/>
      <c r="G50" s="1"/>
      <c r="H50" s="129"/>
      <c r="I50" s="128"/>
      <c r="J50" s="128"/>
      <c r="K50" s="95"/>
      <c r="L50" s="130"/>
      <c r="M50" s="130"/>
      <c r="N50" s="130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2">
    <mergeCell ref="A2:B2"/>
    <mergeCell ref="D2:F2"/>
    <mergeCell ref="H2:J2"/>
    <mergeCell ref="L2:N2"/>
    <mergeCell ref="A19:B19"/>
    <mergeCell ref="D19:F19"/>
    <mergeCell ref="H19:J19"/>
    <mergeCell ref="L19:N19"/>
    <mergeCell ref="A36:B36"/>
    <mergeCell ref="D36:F36"/>
    <mergeCell ref="H36:J36"/>
    <mergeCell ref="L36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4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19.75"/>
    <col collapsed="false" customWidth="true" hidden="false" outlineLevel="0" max="3" min="3" style="0" width="8.63"/>
    <col collapsed="false" customWidth="true" hidden="false" outlineLevel="0" max="4" min="4" style="0" width="12.38"/>
    <col collapsed="false" customWidth="true" hidden="false" outlineLevel="0" max="5" min="5" style="0" width="10"/>
    <col collapsed="false" customWidth="true" hidden="false" outlineLevel="0" max="7" min="6" style="0" width="9.75"/>
    <col collapsed="false" customWidth="true" hidden="false" outlineLevel="0" max="8" min="8" style="0" width="8.25"/>
    <col collapsed="false" customWidth="true" hidden="false" outlineLevel="0" max="9" min="9" style="0" width="9.38"/>
    <col collapsed="false" customWidth="true" hidden="false" outlineLevel="0" max="10" min="10" style="0" width="10"/>
    <col collapsed="false" customWidth="true" hidden="false" outlineLevel="0" max="11" min="11" style="0" width="9.75"/>
    <col collapsed="false" customWidth="true" hidden="false" outlineLevel="0" max="12" min="12" style="0" width="11.25"/>
    <col collapsed="false" customWidth="true" hidden="false" outlineLevel="0" max="13" min="13" style="0" width="8.25"/>
    <col collapsed="false" customWidth="true" hidden="false" outlineLevel="0" max="14" min="14" style="0" width="9.38"/>
    <col collapsed="false" customWidth="true" hidden="false" outlineLevel="0" max="15" min="15" style="0" width="10"/>
    <col collapsed="false" customWidth="true" hidden="false" outlineLevel="0" max="16" min="16" style="0" width="9.75"/>
    <col collapsed="false" customWidth="true" hidden="false" outlineLevel="0" max="26" min="17" style="0" width="7.63"/>
    <col collapsed="false" customWidth="true" hidden="false" outlineLevel="0" max="1025" min="27" style="0" width="12.63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78" t="s">
        <v>106</v>
      </c>
      <c r="B2" s="78"/>
      <c r="C2" s="133"/>
      <c r="D2" s="103" t="s">
        <v>99</v>
      </c>
      <c r="E2" s="181"/>
      <c r="F2" s="181"/>
      <c r="G2" s="92"/>
      <c r="H2" s="1"/>
      <c r="I2" s="182" t="s">
        <v>100</v>
      </c>
      <c r="J2" s="182"/>
      <c r="K2" s="182"/>
      <c r="L2" s="182"/>
      <c r="M2" s="1"/>
      <c r="N2" s="72" t="s">
        <v>101</v>
      </c>
      <c r="O2" s="72"/>
      <c r="P2" s="72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107" t="s">
        <v>88</v>
      </c>
      <c r="B3" s="134" t="s">
        <v>5</v>
      </c>
      <c r="C3" s="75" t="s">
        <v>6</v>
      </c>
      <c r="D3" s="135" t="s">
        <v>9</v>
      </c>
      <c r="E3" s="135" t="s">
        <v>8</v>
      </c>
      <c r="F3" s="183" t="s">
        <v>107</v>
      </c>
      <c r="G3" s="136" t="s">
        <v>7</v>
      </c>
      <c r="H3" s="1"/>
      <c r="I3" s="135" t="s">
        <v>9</v>
      </c>
      <c r="J3" s="135" t="s">
        <v>8</v>
      </c>
      <c r="K3" s="183" t="s">
        <v>107</v>
      </c>
      <c r="L3" s="136" t="s">
        <v>7</v>
      </c>
      <c r="M3" s="1"/>
      <c r="N3" s="78" t="s">
        <v>9</v>
      </c>
      <c r="O3" s="133" t="s">
        <v>8</v>
      </c>
      <c r="P3" s="77" t="s">
        <v>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26" t="s">
        <v>10</v>
      </c>
      <c r="B4" s="27" t="s">
        <v>11</v>
      </c>
      <c r="C4" s="27" t="n">
        <v>40</v>
      </c>
      <c r="D4" s="32"/>
      <c r="E4" s="31"/>
      <c r="F4" s="31"/>
      <c r="G4" s="31"/>
      <c r="H4" s="1"/>
      <c r="I4" s="32"/>
      <c r="J4" s="32"/>
      <c r="K4" s="31"/>
      <c r="L4" s="31"/>
      <c r="M4" s="95"/>
      <c r="N4" s="1"/>
      <c r="O4" s="1"/>
      <c r="P4" s="175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0" collapsed="false">
      <c r="A5" s="26"/>
      <c r="B5" s="82" t="s">
        <v>45</v>
      </c>
      <c r="C5" s="82" t="n">
        <v>30</v>
      </c>
      <c r="D5" s="61"/>
      <c r="E5" s="24"/>
      <c r="F5" s="117"/>
      <c r="G5" s="117"/>
      <c r="H5" s="1"/>
      <c r="I5" s="61"/>
      <c r="J5" s="24"/>
      <c r="K5" s="24"/>
      <c r="L5" s="24"/>
      <c r="M5" s="1"/>
      <c r="N5" s="61"/>
      <c r="O5" s="24"/>
      <c r="P5" s="24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85"/>
      <c r="B6" s="86" t="s">
        <v>91</v>
      </c>
      <c r="C6" s="90" t="n">
        <f aca="false">((C4+C5)/90)*100</f>
        <v>77.77777778</v>
      </c>
      <c r="D6" s="89"/>
      <c r="E6" s="89"/>
      <c r="F6" s="89"/>
      <c r="G6" s="90"/>
      <c r="H6" s="1"/>
      <c r="I6" s="90"/>
      <c r="J6" s="90"/>
      <c r="K6" s="90"/>
      <c r="L6" s="90"/>
      <c r="M6" s="1"/>
      <c r="N6" s="88"/>
      <c r="O6" s="91"/>
      <c r="P6" s="92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26" t="s">
        <v>18</v>
      </c>
      <c r="B7" s="26" t="s">
        <v>19</v>
      </c>
      <c r="C7" s="26" t="n">
        <v>42</v>
      </c>
      <c r="D7" s="32"/>
      <c r="E7" s="31"/>
      <c r="F7" s="31"/>
      <c r="G7" s="31"/>
      <c r="H7" s="1"/>
      <c r="I7" s="32"/>
      <c r="J7" s="31"/>
      <c r="K7" s="31"/>
      <c r="L7" s="31"/>
      <c r="M7" s="1"/>
      <c r="N7" s="32"/>
      <c r="O7" s="31"/>
      <c r="P7" s="3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18"/>
      <c r="B8" s="116" t="s">
        <v>53</v>
      </c>
      <c r="C8" s="116" t="n">
        <v>32</v>
      </c>
      <c r="D8" s="61"/>
      <c r="E8" s="24"/>
      <c r="F8" s="24"/>
      <c r="G8" s="24"/>
      <c r="H8" s="1"/>
      <c r="I8" s="61"/>
      <c r="J8" s="24"/>
      <c r="K8" s="24"/>
      <c r="L8" s="24"/>
      <c r="M8" s="1"/>
      <c r="N8" s="61"/>
      <c r="O8" s="24"/>
      <c r="P8" s="178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85"/>
      <c r="B9" s="146" t="s">
        <v>93</v>
      </c>
      <c r="C9" s="90" t="n">
        <f aca="false">((C7+C8)/90)*100</f>
        <v>82.22222222</v>
      </c>
      <c r="D9" s="90"/>
      <c r="E9" s="90"/>
      <c r="F9" s="90"/>
      <c r="G9" s="90"/>
      <c r="H9" s="1"/>
      <c r="I9" s="90"/>
      <c r="J9" s="90"/>
      <c r="K9" s="90"/>
      <c r="L9" s="90"/>
      <c r="M9" s="1"/>
      <c r="N9" s="88"/>
      <c r="O9" s="91"/>
      <c r="P9" s="92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85" t="s">
        <v>24</v>
      </c>
      <c r="B10" s="86" t="s">
        <v>25</v>
      </c>
      <c r="C10" s="147" t="n">
        <v>80</v>
      </c>
      <c r="D10" s="99"/>
      <c r="E10" s="99"/>
      <c r="F10" s="99"/>
      <c r="G10" s="99"/>
      <c r="H10" s="1"/>
      <c r="I10" s="99"/>
      <c r="J10" s="99"/>
      <c r="K10" s="99"/>
      <c r="L10" s="99"/>
      <c r="M10" s="1"/>
      <c r="N10" s="88"/>
      <c r="O10" s="91"/>
      <c r="P10" s="9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106" t="s">
        <v>28</v>
      </c>
      <c r="B11" s="107" t="s">
        <v>29</v>
      </c>
      <c r="C11" s="151" t="n">
        <v>80</v>
      </c>
      <c r="D11" s="109"/>
      <c r="E11" s="109"/>
      <c r="F11" s="109"/>
      <c r="G11" s="109"/>
      <c r="H11" s="1"/>
      <c r="I11" s="73"/>
      <c r="J11" s="109"/>
      <c r="K11" s="109"/>
      <c r="L11" s="109"/>
      <c r="M11" s="1"/>
      <c r="N11" s="88"/>
      <c r="O11" s="91"/>
      <c r="P11" s="9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8" t="s">
        <v>33</v>
      </c>
      <c r="B12" s="26" t="s">
        <v>34</v>
      </c>
      <c r="C12" s="27" t="n">
        <v>47</v>
      </c>
      <c r="D12" s="31"/>
      <c r="E12" s="31"/>
      <c r="F12" s="31"/>
      <c r="G12" s="31"/>
      <c r="H12" s="1"/>
      <c r="I12" s="32"/>
      <c r="J12" s="31"/>
      <c r="K12" s="31"/>
      <c r="L12" s="31"/>
      <c r="M12" s="1"/>
      <c r="N12" s="32"/>
      <c r="O12" s="31"/>
      <c r="P12" s="3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true" outlineLevel="0" collapsed="false">
      <c r="A13" s="26"/>
      <c r="B13" s="116" t="s">
        <v>37</v>
      </c>
      <c r="C13" s="82" t="n">
        <v>26</v>
      </c>
      <c r="D13" s="117"/>
      <c r="E13" s="117"/>
      <c r="F13" s="117"/>
      <c r="G13" s="117"/>
      <c r="H13" s="1"/>
      <c r="I13" s="61"/>
      <c r="J13" s="117"/>
      <c r="K13" s="117"/>
      <c r="L13" s="117"/>
      <c r="M13" s="1"/>
      <c r="N13" s="61"/>
      <c r="O13" s="117"/>
      <c r="P13" s="11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122"/>
      <c r="B14" s="146" t="s">
        <v>96</v>
      </c>
      <c r="C14" s="159" t="n">
        <f aca="false">((C12+C13)/90)*100</f>
        <v>81.11111111</v>
      </c>
      <c r="D14" s="89"/>
      <c r="E14" s="89"/>
      <c r="F14" s="89"/>
      <c r="G14" s="89"/>
      <c r="H14" s="1"/>
      <c r="I14" s="89"/>
      <c r="J14" s="89"/>
      <c r="K14" s="89"/>
      <c r="L14" s="89"/>
      <c r="M14" s="1"/>
      <c r="N14" s="88"/>
      <c r="O14" s="88"/>
      <c r="P14" s="89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160"/>
      <c r="B15" s="86" t="s">
        <v>39</v>
      </c>
      <c r="C15" s="173" t="n">
        <f aca="false">C6+C9+C10+C11+C14</f>
        <v>401.1111111</v>
      </c>
      <c r="D15" s="89"/>
      <c r="E15" s="89"/>
      <c r="F15" s="89"/>
      <c r="G15" s="89"/>
      <c r="H15" s="1"/>
      <c r="I15" s="89"/>
      <c r="J15" s="89"/>
      <c r="K15" s="89"/>
      <c r="L15" s="89"/>
      <c r="M15" s="1"/>
      <c r="N15" s="88"/>
      <c r="O15" s="88"/>
      <c r="P15" s="8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39"/>
      <c r="B16" s="126"/>
      <c r="C16" s="127"/>
      <c r="D16" s="128"/>
      <c r="E16" s="128"/>
      <c r="F16" s="128"/>
      <c r="G16" s="1"/>
      <c r="H16" s="129"/>
      <c r="I16" s="128"/>
      <c r="J16" s="128"/>
      <c r="K16" s="95"/>
      <c r="L16" s="130"/>
      <c r="M16" s="130"/>
      <c r="N16" s="1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62"/>
      <c r="B17" s="62"/>
      <c r="C17" s="184"/>
      <c r="D17" s="185"/>
      <c r="E17" s="185"/>
      <c r="F17" s="185"/>
      <c r="G17" s="1"/>
      <c r="H17" s="185"/>
      <c r="I17" s="185"/>
      <c r="J17" s="185"/>
      <c r="K17" s="1"/>
      <c r="L17" s="62"/>
      <c r="M17" s="62"/>
      <c r="N17" s="6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44"/>
      <c r="B18" s="44"/>
      <c r="C18" s="186" t="s">
        <v>108</v>
      </c>
      <c r="D18" s="186"/>
      <c r="E18" s="186"/>
      <c r="F18" s="186"/>
      <c r="G18" s="44"/>
      <c r="H18" s="186" t="s">
        <v>109</v>
      </c>
      <c r="I18" s="186"/>
      <c r="J18" s="186"/>
      <c r="K18" s="186"/>
      <c r="L18" s="44"/>
      <c r="M18" s="186" t="s">
        <v>110</v>
      </c>
      <c r="N18" s="186"/>
      <c r="O18" s="186"/>
      <c r="P18" s="186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customFormat="false" ht="15.75" hidden="false" customHeight="true" outlineLevel="0" collapsed="false">
      <c r="A19" s="44"/>
      <c r="B19" s="44"/>
      <c r="C19" s="187" t="s">
        <v>111</v>
      </c>
      <c r="D19" s="187" t="s">
        <v>102</v>
      </c>
      <c r="E19" s="187" t="s">
        <v>112</v>
      </c>
      <c r="F19" s="187" t="s">
        <v>113</v>
      </c>
      <c r="G19" s="44"/>
      <c r="H19" s="187" t="s">
        <v>111</v>
      </c>
      <c r="I19" s="187" t="s">
        <v>102</v>
      </c>
      <c r="J19" s="187" t="s">
        <v>112</v>
      </c>
      <c r="K19" s="187" t="s">
        <v>113</v>
      </c>
      <c r="L19" s="44"/>
      <c r="M19" s="187" t="s">
        <v>111</v>
      </c>
      <c r="N19" s="187" t="s">
        <v>102</v>
      </c>
      <c r="O19" s="187" t="s">
        <v>112</v>
      </c>
      <c r="P19" s="187" t="s">
        <v>113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customFormat="false" ht="15.75" hidden="false" customHeight="true" outlineLevel="0" collapsed="false">
      <c r="A20" s="44"/>
      <c r="B20" s="188" t="s">
        <v>5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customFormat="false" ht="15.75" hidden="false" customHeight="true" outlineLevel="0" collapsed="false">
      <c r="A21" s="44"/>
      <c r="B21" s="189" t="s">
        <v>11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customFormat="false" ht="15.75" hidden="false" customHeight="true" outlineLevel="0" collapsed="false">
      <c r="A22" s="44"/>
      <c r="B22" s="190" t="s">
        <v>45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customFormat="false" ht="15.75" hidden="false" customHeight="true" outlineLevel="0" collapsed="false">
      <c r="A23" s="44"/>
      <c r="B23" s="191" t="s">
        <v>91</v>
      </c>
      <c r="C23" s="44" t="n">
        <v>63</v>
      </c>
      <c r="D23" s="44" t="n">
        <v>76</v>
      </c>
      <c r="E23" s="44"/>
      <c r="F23" s="44" t="n">
        <v>71</v>
      </c>
      <c r="G23" s="44"/>
      <c r="H23" s="44" t="n">
        <v>77</v>
      </c>
      <c r="I23" s="44" t="n">
        <v>73</v>
      </c>
      <c r="J23" s="44" t="n">
        <v>70</v>
      </c>
      <c r="K23" s="44" t="n">
        <v>74</v>
      </c>
      <c r="L23" s="44"/>
      <c r="M23" s="44" t="n">
        <v>76</v>
      </c>
      <c r="N23" s="44" t="n">
        <v>78</v>
      </c>
      <c r="O23" s="44" t="n">
        <v>70</v>
      </c>
      <c r="P23" s="44" t="n">
        <v>80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customFormat="false" ht="15.75" hidden="false" customHeight="true" outlineLevel="0" collapsed="false">
      <c r="A24" s="44"/>
      <c r="B24" s="189" t="s">
        <v>19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customFormat="false" ht="15.75" hidden="false" customHeight="true" outlineLevel="0" collapsed="false">
      <c r="A25" s="44"/>
      <c r="B25" s="190" t="s">
        <v>53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customFormat="false" ht="15.75" hidden="false" customHeight="true" outlineLevel="0" collapsed="false">
      <c r="A26" s="44"/>
      <c r="B26" s="191" t="s">
        <v>93</v>
      </c>
      <c r="C26" s="44" t="n">
        <v>73</v>
      </c>
      <c r="D26" s="44" t="n">
        <v>83</v>
      </c>
      <c r="E26" s="44"/>
      <c r="F26" s="44" t="n">
        <v>80</v>
      </c>
      <c r="G26" s="44"/>
      <c r="H26" s="44" t="n">
        <v>73</v>
      </c>
      <c r="I26" s="44" t="n">
        <v>80</v>
      </c>
      <c r="J26" s="44" t="n">
        <v>76</v>
      </c>
      <c r="K26" s="44" t="n">
        <v>91</v>
      </c>
      <c r="L26" s="44"/>
      <c r="M26" s="44" t="n">
        <v>78</v>
      </c>
      <c r="N26" s="44" t="n">
        <v>79</v>
      </c>
      <c r="O26" s="44" t="n">
        <v>82</v>
      </c>
      <c r="P26" s="44" t="n">
        <v>90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customFormat="false" ht="15.75" hidden="false" customHeight="true" outlineLevel="0" collapsed="false">
      <c r="A27" s="44"/>
      <c r="B27" s="191" t="s">
        <v>25</v>
      </c>
      <c r="C27" s="44" t="n">
        <v>60</v>
      </c>
      <c r="D27" s="44" t="n">
        <v>42</v>
      </c>
      <c r="E27" s="44"/>
      <c r="F27" s="44" t="n">
        <v>58</v>
      </c>
      <c r="G27" s="44"/>
      <c r="H27" s="44" t="n">
        <v>80</v>
      </c>
      <c r="I27" s="44" t="n">
        <v>58</v>
      </c>
      <c r="J27" s="44" t="n">
        <v>74</v>
      </c>
      <c r="K27" s="44" t="n">
        <v>66</v>
      </c>
      <c r="L27" s="44"/>
      <c r="M27" s="44" t="n">
        <v>40</v>
      </c>
      <c r="N27" s="44" t="n">
        <v>60</v>
      </c>
      <c r="O27" s="44" t="n">
        <v>70</v>
      </c>
      <c r="P27" s="44" t="n">
        <v>60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customFormat="false" ht="15.75" hidden="false" customHeight="true" outlineLevel="0" collapsed="false">
      <c r="A28" s="44"/>
      <c r="B28" s="192" t="s">
        <v>29</v>
      </c>
      <c r="C28" s="44" t="n">
        <v>68</v>
      </c>
      <c r="D28" s="44" t="n">
        <v>52</v>
      </c>
      <c r="E28" s="44"/>
      <c r="F28" s="44" t="n">
        <v>64</v>
      </c>
      <c r="G28" s="44"/>
      <c r="H28" s="44" t="n">
        <v>62</v>
      </c>
      <c r="I28" s="44" t="n">
        <v>64</v>
      </c>
      <c r="J28" s="44" t="n">
        <v>56</v>
      </c>
      <c r="K28" s="44" t="n">
        <v>76</v>
      </c>
      <c r="L28" s="44"/>
      <c r="M28" s="44" t="n">
        <v>56</v>
      </c>
      <c r="N28" s="44" t="n">
        <v>76</v>
      </c>
      <c r="O28" s="44" t="n">
        <v>76</v>
      </c>
      <c r="P28" s="44" t="n">
        <v>86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customFormat="false" ht="15.75" hidden="false" customHeight="true" outlineLevel="0" collapsed="false">
      <c r="A29" s="44"/>
      <c r="B29" s="189" t="s">
        <v>34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customFormat="false" ht="15.75" hidden="false" customHeight="true" outlineLevel="0" collapsed="false">
      <c r="A30" s="44"/>
      <c r="B30" s="193" t="s">
        <v>37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customFormat="false" ht="15.75" hidden="false" customHeight="true" outlineLevel="0" collapsed="false">
      <c r="A31" s="44"/>
      <c r="B31" s="191" t="s">
        <v>96</v>
      </c>
      <c r="C31" s="44" t="n">
        <v>63</v>
      </c>
      <c r="D31" s="44" t="n">
        <v>58</v>
      </c>
      <c r="E31" s="44"/>
      <c r="F31" s="44" t="n">
        <v>67</v>
      </c>
      <c r="G31" s="44"/>
      <c r="H31" s="44" t="n">
        <v>70</v>
      </c>
      <c r="I31" s="44" t="n">
        <v>83</v>
      </c>
      <c r="J31" s="44" t="n">
        <v>60</v>
      </c>
      <c r="K31" s="44" t="n">
        <v>59</v>
      </c>
      <c r="L31" s="44"/>
      <c r="M31" s="44" t="n">
        <v>59</v>
      </c>
      <c r="N31" s="44" t="n">
        <v>74</v>
      </c>
      <c r="O31" s="44" t="n">
        <v>74</v>
      </c>
      <c r="P31" s="44" t="n">
        <v>77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customFormat="false" ht="15.75" hidden="false" customHeight="true" outlineLevel="0" collapsed="false">
      <c r="A32" s="44"/>
      <c r="B32" s="194" t="s">
        <v>39</v>
      </c>
      <c r="C32" s="44" t="n">
        <v>327</v>
      </c>
      <c r="D32" s="44" t="n">
        <v>321</v>
      </c>
      <c r="E32" s="44"/>
      <c r="F32" s="44" t="n">
        <v>340</v>
      </c>
      <c r="G32" s="44"/>
      <c r="H32" s="44" t="n">
        <v>362</v>
      </c>
      <c r="I32" s="44" t="n">
        <v>358</v>
      </c>
      <c r="J32" s="44" t="n">
        <v>336</v>
      </c>
      <c r="K32" s="44" t="n">
        <f aca="false">K23+K26+K27+K28+K31</f>
        <v>366</v>
      </c>
      <c r="L32" s="44"/>
      <c r="M32" s="44" t="n">
        <f aca="false">M23+M26+M27+M28+M31</f>
        <v>309</v>
      </c>
      <c r="N32" s="44" t="n">
        <f aca="false">N23+N26+N27+N28+N31</f>
        <v>367</v>
      </c>
      <c r="O32" s="44" t="n">
        <f aca="false">O23+O26+O27+O28+O31</f>
        <v>372</v>
      </c>
      <c r="P32" s="44" t="n">
        <f aca="false">P23+P26+P27+P28+P31</f>
        <v>393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customFormat="false" ht="15.75" hidden="false" customHeight="true" outlineLevel="0" collapsed="false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customFormat="false" ht="15.75" hidden="false" customHeight="true" outlineLevel="0" collapsed="false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customFormat="false" ht="15.75" hidden="false" customHeight="true" outlineLevel="0" collapsed="false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customFormat="false" ht="15.75" hidden="false" customHeight="true" outlineLevel="0" collapsed="false">
      <c r="A36" s="44"/>
      <c r="B36" s="44"/>
      <c r="C36" s="44" t="n">
        <v>1</v>
      </c>
      <c r="D36" s="44" t="s">
        <v>114</v>
      </c>
      <c r="E36" s="44"/>
      <c r="F36" s="44"/>
      <c r="G36" s="44"/>
      <c r="H36" s="44"/>
      <c r="I36" s="44" t="s">
        <v>115</v>
      </c>
      <c r="J36" s="44"/>
      <c r="K36" s="44"/>
      <c r="L36" s="44"/>
      <c r="M36" s="44"/>
      <c r="N36" s="44" t="s">
        <v>116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customFormat="false" ht="15.75" hidden="false" customHeight="true" outlineLevel="0" collapsed="false">
      <c r="A37" s="44"/>
      <c r="B37" s="44"/>
      <c r="C37" s="187" t="s">
        <v>111</v>
      </c>
      <c r="D37" s="187" t="s">
        <v>102</v>
      </c>
      <c r="E37" s="187" t="s">
        <v>112</v>
      </c>
      <c r="F37" s="187" t="s">
        <v>113</v>
      </c>
      <c r="G37" s="44"/>
      <c r="H37" s="187" t="s">
        <v>111</v>
      </c>
      <c r="I37" s="187" t="s">
        <v>102</v>
      </c>
      <c r="J37" s="187" t="s">
        <v>112</v>
      </c>
      <c r="K37" s="187" t="s">
        <v>113</v>
      </c>
      <c r="L37" s="44"/>
      <c r="M37" s="187" t="s">
        <v>111</v>
      </c>
      <c r="N37" s="187" t="s">
        <v>102</v>
      </c>
      <c r="O37" s="187" t="s">
        <v>112</v>
      </c>
      <c r="P37" s="187" t="s">
        <v>113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customFormat="false" ht="15.75" hidden="false" customHeight="true" outlineLevel="0" collapsed="false">
      <c r="A38" s="44"/>
      <c r="B38" s="188" t="s">
        <v>5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customFormat="false" ht="15.75" hidden="false" customHeight="true" outlineLevel="0" collapsed="false">
      <c r="A39" s="44"/>
      <c r="B39" s="189" t="s">
        <v>11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customFormat="false" ht="15.75" hidden="false" customHeight="true" outlineLevel="0" collapsed="false">
      <c r="A40" s="44"/>
      <c r="B40" s="190" t="s">
        <v>45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customFormat="false" ht="15.75" hidden="false" customHeight="true" outlineLevel="0" collapsed="false">
      <c r="A41" s="44"/>
      <c r="B41" s="191" t="s">
        <v>91</v>
      </c>
      <c r="C41" s="44" t="n">
        <v>64</v>
      </c>
      <c r="D41" s="44" t="n">
        <v>72</v>
      </c>
      <c r="E41" s="44" t="n">
        <v>77</v>
      </c>
      <c r="F41" s="44" t="n">
        <v>80</v>
      </c>
      <c r="G41" s="44"/>
      <c r="H41" s="44" t="n">
        <v>84</v>
      </c>
      <c r="I41" s="44" t="n">
        <v>64</v>
      </c>
      <c r="J41" s="44" t="n">
        <v>83</v>
      </c>
      <c r="K41" s="44" t="n">
        <v>80</v>
      </c>
      <c r="L41" s="44"/>
      <c r="M41" s="44" t="n">
        <v>67</v>
      </c>
      <c r="N41" s="44" t="n">
        <v>74</v>
      </c>
      <c r="O41" s="44" t="n">
        <v>80</v>
      </c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customFormat="false" ht="15.75" hidden="false" customHeight="true" outlineLevel="0" collapsed="false">
      <c r="A42" s="44"/>
      <c r="B42" s="189" t="s">
        <v>19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customFormat="false" ht="15.75" hidden="false" customHeight="true" outlineLevel="0" collapsed="false">
      <c r="A43" s="44"/>
      <c r="B43" s="190" t="s">
        <v>53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customFormat="false" ht="15.75" hidden="false" customHeight="true" outlineLevel="0" collapsed="false">
      <c r="A44" s="44"/>
      <c r="B44" s="191" t="s">
        <v>93</v>
      </c>
      <c r="C44" s="44" t="n">
        <v>82</v>
      </c>
      <c r="D44" s="44" t="n">
        <v>77</v>
      </c>
      <c r="E44" s="44" t="n">
        <v>86</v>
      </c>
      <c r="F44" s="44" t="n">
        <v>87</v>
      </c>
      <c r="G44" s="44"/>
      <c r="H44" s="44" t="n">
        <v>83</v>
      </c>
      <c r="I44" s="44" t="n">
        <v>87</v>
      </c>
      <c r="J44" s="44" t="n">
        <v>72</v>
      </c>
      <c r="K44" s="44" t="n">
        <v>72</v>
      </c>
      <c r="L44" s="44"/>
      <c r="M44" s="44" t="n">
        <v>87</v>
      </c>
      <c r="N44" s="44" t="n">
        <v>86</v>
      </c>
      <c r="O44" s="44" t="n">
        <v>82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customFormat="false" ht="15.75" hidden="false" customHeight="true" outlineLevel="0" collapsed="false">
      <c r="A45" s="44"/>
      <c r="B45" s="191" t="s">
        <v>25</v>
      </c>
      <c r="C45" s="44" t="n">
        <v>62</v>
      </c>
      <c r="D45" s="44" t="n">
        <v>80</v>
      </c>
      <c r="E45" s="44" t="n">
        <v>86</v>
      </c>
      <c r="F45" s="44" t="n">
        <v>70</v>
      </c>
      <c r="G45" s="44"/>
      <c r="H45" s="44" t="n">
        <v>72</v>
      </c>
      <c r="I45" s="44" t="n">
        <v>90</v>
      </c>
      <c r="J45" s="44" t="n">
        <v>82</v>
      </c>
      <c r="K45" s="44" t="n">
        <v>84</v>
      </c>
      <c r="L45" s="44"/>
      <c r="M45" s="44" t="n">
        <v>88</v>
      </c>
      <c r="N45" s="44" t="n">
        <v>88</v>
      </c>
      <c r="O45" s="44" t="n">
        <v>72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customFormat="false" ht="15.75" hidden="false" customHeight="true" outlineLevel="0" collapsed="false">
      <c r="A46" s="44"/>
      <c r="B46" s="192" t="s">
        <v>29</v>
      </c>
      <c r="C46" s="44" t="n">
        <v>72</v>
      </c>
      <c r="D46" s="44" t="n">
        <v>72</v>
      </c>
      <c r="E46" s="44" t="n">
        <v>76</v>
      </c>
      <c r="F46" s="44" t="n">
        <v>76</v>
      </c>
      <c r="G46" s="44"/>
      <c r="H46" s="44" t="n">
        <v>80</v>
      </c>
      <c r="I46" s="44" t="n">
        <v>82</v>
      </c>
      <c r="J46" s="44" t="n">
        <v>74</v>
      </c>
      <c r="K46" s="44" t="n">
        <v>86</v>
      </c>
      <c r="L46" s="44"/>
      <c r="M46" s="44" t="n">
        <v>66</v>
      </c>
      <c r="N46" s="44" t="n">
        <v>70</v>
      </c>
      <c r="O46" s="44" t="n">
        <v>74</v>
      </c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customFormat="false" ht="15.75" hidden="false" customHeight="true" outlineLevel="0" collapsed="false">
      <c r="A47" s="44"/>
      <c r="B47" s="189" t="s">
        <v>34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customFormat="false" ht="15.75" hidden="false" customHeight="true" outlineLevel="0" collapsed="false">
      <c r="A48" s="44"/>
      <c r="B48" s="193" t="s">
        <v>37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customFormat="false" ht="15.75" hidden="false" customHeight="true" outlineLevel="0" collapsed="false">
      <c r="A49" s="44"/>
      <c r="B49" s="191" t="s">
        <v>96</v>
      </c>
      <c r="C49" s="44" t="n">
        <v>64</v>
      </c>
      <c r="D49" s="44" t="n">
        <v>70</v>
      </c>
      <c r="E49" s="44" t="n">
        <v>82</v>
      </c>
      <c r="F49" s="44" t="n">
        <v>80</v>
      </c>
      <c r="G49" s="44"/>
      <c r="H49" s="44" t="n">
        <v>80</v>
      </c>
      <c r="I49" s="44" t="n">
        <v>80</v>
      </c>
      <c r="J49" s="44" t="n">
        <v>83</v>
      </c>
      <c r="K49" s="44" t="n">
        <v>71</v>
      </c>
      <c r="L49" s="44"/>
      <c r="M49" s="44" t="n">
        <v>60</v>
      </c>
      <c r="N49" s="44" t="n">
        <v>73</v>
      </c>
      <c r="O49" s="44" t="n">
        <v>96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customFormat="false" ht="15.75" hidden="false" customHeight="true" outlineLevel="0" collapsed="false">
      <c r="A50" s="44"/>
      <c r="B50" s="194" t="s">
        <v>39</v>
      </c>
      <c r="C50" s="44" t="n">
        <f aca="false">C41+C44+C45+C46+C49</f>
        <v>344</v>
      </c>
      <c r="D50" s="44" t="n">
        <f aca="false">D41+D44+D45+D46+D49</f>
        <v>371</v>
      </c>
      <c r="E50" s="44" t="n">
        <f aca="false">E41+E44+E45+E46+E49</f>
        <v>407</v>
      </c>
      <c r="F50" s="44" t="n">
        <v>388</v>
      </c>
      <c r="G50" s="44"/>
      <c r="H50" s="44" t="n">
        <f aca="false">H41+H44+H45+H46+H49</f>
        <v>399</v>
      </c>
      <c r="I50" s="44" t="n">
        <f aca="false">I41+I44+I45+I46+I49</f>
        <v>403</v>
      </c>
      <c r="J50" s="44" t="n">
        <f aca="false">J41+J44+J45+J46+J49</f>
        <v>394</v>
      </c>
      <c r="K50" s="44" t="n">
        <f aca="false">K41+K44+K45+K46+K49</f>
        <v>393</v>
      </c>
      <c r="L50" s="44"/>
      <c r="M50" s="44" t="n">
        <f aca="false">M41+M44+M45+M46+M49</f>
        <v>368</v>
      </c>
      <c r="N50" s="44" t="n">
        <f aca="false">N41+N44+N45+N46+N49</f>
        <v>391</v>
      </c>
      <c r="O50" s="44" t="n">
        <f aca="false">O41+O44+O45+O46+O49</f>
        <v>404</v>
      </c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customFormat="false" ht="15.75" hidden="false" customHeight="true" outlineLevel="0" collapsed="false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customFormat="false" ht="15.75" hidden="false" customHeight="true" outlineLevel="0" collapsed="false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customFormat="false" ht="15.75" hidden="false" customHeight="true" outlineLevel="0" collapsed="false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customFormat="false" ht="15.75" hidden="false" customHeight="true" outlineLevel="0" collapsed="false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n">
        <f aca="false">AVERAGE(C50:O50)</f>
        <v>387.4545455</v>
      </c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2:B2"/>
    <mergeCell ref="I2:L2"/>
    <mergeCell ref="N2:P2"/>
    <mergeCell ref="C18:F18"/>
    <mergeCell ref="H18:K18"/>
    <mergeCell ref="M18:P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2017-10-04T05:13:52Z</dcterms:created>
  <dc:creator>Mugambi, Diana(GE Global Operations)</dc:creator>
  <dc:description/>
  <dc:language>en-GB</dc:language>
  <cp:lastModifiedBy/>
  <dcterms:modified xsi:type="dcterms:W3CDTF">2020-05-29T13:13:11Z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