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89" windowHeight="8192" windowWidth="16384" xWindow="0" yWindow="0"/>
  </bookViews>
  <sheets>
    <sheet name="oscillator" sheetId="1" state="visible" r:id="rId2"/>
    <sheet name="integrator" sheetId="2" state="visible" r:id="rId3"/>
    <sheet name="MIDI tables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<sst xmlns="http://schemas.openxmlformats.org/spreadsheetml/2006/main" count="83" uniqueCount="75">
  <si>
    <t>design calculations for arduino controlled oscillator</t>
  </si>
  <si>
    <t>by Peter Gaggs</t>
  </si>
  <si>
    <t>https://github.com/petegaggs/MIDI-controlled-oscillator</t>
  </si>
  <si>
    <t>clk_io</t>
  </si>
  <si>
    <t>frequency of highest note</t>
  </si>
  <si>
    <t>frequency of lowest note</t>
  </si>
  <si>
    <t>period of highest note in microseconds</t>
  </si>
  <si>
    <t>period of lowest note in microseconds</t>
  </si>
  <si>
    <t>highest note in clk_io cycles</t>
  </si>
  <si>
    <t>lowest note in clk_io cycles</t>
  </si>
  <si>
    <t>hex</t>
  </si>
  <si>
    <t>half period of highest note in clk_io cycles</t>
  </si>
  <si>
    <t>half period of lowest note in clk_io cycles</t>
  </si>
  <si>
    <t>Pre-scaling</t>
  </si>
  <si>
    <t>timer clk</t>
  </si>
  <si>
    <t>half period of highest note in clk_t cycles</t>
  </si>
  <si>
    <t>half period of lowest note in clk_t cycles</t>
  </si>
  <si>
    <t>period of highest note in clk_t cycles</t>
  </si>
  <si>
    <t>period of lowest note in clk_t cycles</t>
  </si>
  <si>
    <t>integrator circuit</t>
  </si>
  <si>
    <t>what is safe signal swing</t>
  </si>
  <si>
    <t>supply voltage input</t>
  </si>
  <si>
    <t>protection diode drop</t>
  </si>
  <si>
    <t>reduced supply</t>
  </si>
  <si>
    <t>Max opamp CM</t>
  </si>
  <si>
    <t>TL084</t>
  </si>
  <si>
    <t>component values</t>
  </si>
  <si>
    <t>R</t>
  </si>
  <si>
    <t>C</t>
  </si>
  <si>
    <t>DAC vout max</t>
  </si>
  <si>
    <t>consider highest note</t>
  </si>
  <si>
    <t>Vin</t>
  </si>
  <si>
    <t>need fastest ramp for highest note frequency</t>
  </si>
  <si>
    <t>input current</t>
  </si>
  <si>
    <t>period of highest note</t>
  </si>
  <si>
    <t>amplitude of ramp </t>
  </si>
  <si>
    <t>use V=i*t/C</t>
  </si>
  <si>
    <t>want about 4V here</t>
  </si>
  <si>
    <t>consider lowest note</t>
  </si>
  <si>
    <t>period of lowest note</t>
  </si>
  <si>
    <t>desired amplitude of ramp</t>
  </si>
  <si>
    <t>same as highest note</t>
  </si>
  <si>
    <t>required current</t>
  </si>
  <si>
    <t>required voltage</t>
  </si>
  <si>
    <t>in mV</t>
  </si>
  <si>
    <t>required pwm setting (8 bit pwm)</t>
  </si>
  <si>
    <t>required DAC setting (12 bit DAC)</t>
  </si>
  <si>
    <t>might be just about doable</t>
  </si>
  <si>
    <t>RC pulse gen for reset</t>
  </si>
  <si>
    <t>required voltage (ratio)</t>
  </si>
  <si>
    <t>time</t>
  </si>
  <si>
    <t>RC time constant</t>
  </si>
  <si>
    <t>required R</t>
  </si>
  <si>
    <t>MIDI tables</t>
  </si>
  <si>
    <r>
      <t xml:space="preserve">see </t>
    </r>
    <r>
      <rPr>
        <sz val="10"/>
        <color rgb="FF0000FF"/>
        <rFont val="Arial"/>
        <family val="2"/>
      </rPr>
      <t xml:space="preserve">https://newt.phys.unsw.edu.au/jw/notes.html</t>
    </r>
  </si>
  <si>
    <t>f_clkIO Mhz</t>
  </si>
  <si>
    <t>prescaler N</t>
  </si>
  <si>
    <t>f_clk_timer Mhz</t>
  </si>
  <si>
    <t>integrator components</t>
  </si>
  <si>
    <t>DAC Vout max</t>
  </si>
  <si>
    <t>desired ramp max V</t>
  </si>
  <si>
    <t>DAC bits</t>
  </si>
  <si>
    <t>timer</t>
  </si>
  <si>
    <t>integrator drive</t>
  </si>
  <si>
    <t>MIDI note</t>
  </si>
  <si>
    <t>freq Hz</t>
  </si>
  <si>
    <t>period of note</t>
  </si>
  <si>
    <t>half period in us</t>
  </si>
  <si>
    <t>value for timer register</t>
  </si>
  <si>
    <t>DAC voltage</t>
  </si>
  <si>
    <t>DAC value</t>
  </si>
  <si>
    <t>note timer is 16 bit so can't go this low</t>
  </si>
  <si>
    <t>this is the lowest note we can do</t>
  </si>
  <si>
    <t>lowest note we probably need to actually support</t>
  </si>
  <si>
    <t>highest note we can support</t>
  </si>
</sst>
</file>

<file path=xl/styles.xml><?xml version="1.0" encoding="utf-8"?>
<styleSheet xmlns="http://schemas.openxmlformats.org/spreadsheetml/2006/main">
  <numFmts count="2">
    <numFmt formatCode="GENERAL" numFmtId="164"/>
    <numFmt formatCode="0.00E+000" numFmtId="165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petegaggs/MIDI-controlled-oscillator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newt.phys.unsw.edu.au/jw/notes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4" activeCellId="0" pane="topLeft" sqref="A4"/>
    </sheetView>
  </sheetViews>
  <sheetFormatPr defaultRowHeight="12.85"/>
  <cols>
    <col collapsed="false" hidden="false" max="1" min="1" style="0" width="39.9132653061224"/>
    <col collapsed="false" hidden="false" max="1025" min="2" style="0" width="11.5204081632653"/>
  </cols>
  <sheetData>
    <row collapsed="false" customFormat="false" customHeight="false" hidden="false" ht="12.85" outlineLevel="0" r="1">
      <c r="A1" s="0" t="s">
        <v>0</v>
      </c>
    </row>
    <row collapsed="false" customFormat="false" customHeight="false" hidden="false" ht="12.85" outlineLevel="0" r="2">
      <c r="A2" s="0" t="s">
        <v>1</v>
      </c>
    </row>
    <row collapsed="false" customFormat="false" customHeight="false" hidden="false" ht="13.4" outlineLevel="0" r="3">
      <c r="A3" s="1" t="s">
        <v>2</v>
      </c>
    </row>
    <row collapsed="false" customFormat="false" customHeight="false" hidden="false" ht="12.85" outlineLevel="0" r="4">
      <c r="A4" s="0" t="s">
        <v>3</v>
      </c>
      <c r="B4" s="2" t="n">
        <v>16000000</v>
      </c>
    </row>
    <row collapsed="false" customFormat="false" customHeight="false" hidden="false" ht="12.85" outlineLevel="0" r="5">
      <c r="A5" s="0" t="s">
        <v>4</v>
      </c>
      <c r="B5" s="0" t="n">
        <v>4186</v>
      </c>
    </row>
    <row collapsed="false" customFormat="false" customHeight="false" hidden="false" ht="12.85" outlineLevel="0" r="6">
      <c r="A6" s="0" t="s">
        <v>5</v>
      </c>
      <c r="B6" s="0" t="n">
        <v>27.5</v>
      </c>
    </row>
    <row collapsed="false" customFormat="false" customHeight="false" hidden="false" ht="12.85" outlineLevel="0" r="10">
      <c r="A10" s="0" t="s">
        <v>6</v>
      </c>
      <c r="B10" s="0" t="n">
        <f aca="false">1000000/B5</f>
        <v>238.891543239369</v>
      </c>
    </row>
    <row collapsed="false" customFormat="false" customHeight="false" hidden="false" ht="12.85" outlineLevel="0" r="11">
      <c r="A11" s="0" t="s">
        <v>7</v>
      </c>
      <c r="B11" s="0" t="n">
        <f aca="false">1000000/B6</f>
        <v>36363.6363636364</v>
      </c>
    </row>
    <row collapsed="false" customFormat="false" customHeight="false" hidden="false" ht="12.85" outlineLevel="0" r="14">
      <c r="A14" s="0" t="s">
        <v>8</v>
      </c>
      <c r="B14" s="0" t="n">
        <f aca="false">B4/B5</f>
        <v>3822.26469182991</v>
      </c>
    </row>
    <row collapsed="false" customFormat="false" customHeight="false" hidden="false" ht="12.85" outlineLevel="0" r="15">
      <c r="A15" s="0" t="s">
        <v>9</v>
      </c>
      <c r="B15" s="0" t="n">
        <f aca="false">B4/B6</f>
        <v>581818.181818182</v>
      </c>
    </row>
    <row collapsed="false" customFormat="false" customHeight="false" hidden="false" ht="12.85" outlineLevel="0" r="16">
      <c r="C16" s="0" t="s">
        <v>10</v>
      </c>
    </row>
    <row collapsed="false" customFormat="false" customHeight="false" hidden="false" ht="12.85" outlineLevel="0" r="17">
      <c r="A17" s="0" t="s">
        <v>11</v>
      </c>
      <c r="B17" s="0" t="n">
        <f aca="false">B14/2</f>
        <v>1911.13234591495</v>
      </c>
      <c r="C17" s="0" t="str">
        <f aca="false">_xlfn.BASE(B17,16)</f>
        <v>777</v>
      </c>
    </row>
    <row collapsed="false" customFormat="false" customHeight="false" hidden="false" ht="12.85" outlineLevel="0" r="18">
      <c r="A18" s="0" t="s">
        <v>12</v>
      </c>
      <c r="B18" s="0" t="n">
        <f aca="false">B15/2</f>
        <v>290909.090909091</v>
      </c>
      <c r="C18" s="0" t="str">
        <f aca="false">_xlfn.BASE(B18,16)</f>
        <v>4705D</v>
      </c>
    </row>
    <row collapsed="false" customFormat="false" customHeight="false" hidden="false" ht="12.85" outlineLevel="0" r="21">
      <c r="A21" s="0" t="s">
        <v>13</v>
      </c>
      <c r="B21" s="0" t="n">
        <v>8</v>
      </c>
    </row>
    <row collapsed="false" customFormat="false" customHeight="false" hidden="false" ht="12.85" outlineLevel="0" r="22">
      <c r="A22" s="0" t="s">
        <v>14</v>
      </c>
      <c r="B22" s="0" t="n">
        <f aca="false">B4/B21</f>
        <v>2000000</v>
      </c>
    </row>
    <row collapsed="false" customFormat="false" customHeight="false" hidden="false" ht="12.85" outlineLevel="0" r="23">
      <c r="C23" s="0" t="s">
        <v>10</v>
      </c>
    </row>
    <row collapsed="false" customFormat="false" customHeight="false" hidden="false" ht="12.85" outlineLevel="0" r="24">
      <c r="A24" s="0" t="s">
        <v>15</v>
      </c>
      <c r="B24" s="0" t="n">
        <f aca="false">B17/B21</f>
        <v>238.891543239369</v>
      </c>
      <c r="C24" s="0" t="str">
        <f aca="false">_xlfn.BASE(B24,16)</f>
        <v>EE</v>
      </c>
    </row>
    <row collapsed="false" customFormat="false" customHeight="false" hidden="false" ht="12.85" outlineLevel="0" r="25">
      <c r="A25" s="0" t="s">
        <v>16</v>
      </c>
      <c r="B25" s="0" t="n">
        <f aca="false">B18/B21</f>
        <v>36363.6363636364</v>
      </c>
      <c r="C25" s="0" t="str">
        <f aca="false">_xlfn.BASE(B25,16)</f>
        <v>8E0B</v>
      </c>
    </row>
    <row collapsed="false" customFormat="false" customHeight="false" hidden="false" ht="12.85" outlineLevel="0" r="28">
      <c r="C28" s="0" t="s">
        <v>10</v>
      </c>
    </row>
    <row collapsed="false" customFormat="false" customHeight="false" hidden="false" ht="12.85" outlineLevel="0" r="29">
      <c r="A29" s="0" t="s">
        <v>17</v>
      </c>
      <c r="B29" s="0" t="n">
        <f aca="false">B14/B21</f>
        <v>477.783086478739</v>
      </c>
      <c r="C29" s="0" t="str">
        <f aca="false">_xlfn.BASE(B29,16)</f>
        <v>1DD</v>
      </c>
    </row>
    <row collapsed="false" customFormat="false" customHeight="false" hidden="false" ht="12.85" outlineLevel="0" r="30">
      <c r="A30" s="0" t="s">
        <v>18</v>
      </c>
      <c r="B30" s="0" t="n">
        <f aca="false">B15/B21</f>
        <v>72727.2727272727</v>
      </c>
      <c r="C30" s="0" t="str">
        <f aca="false">_xlfn.BASE(B30,16)</f>
        <v>11C17</v>
      </c>
    </row>
  </sheetData>
  <hyperlinks>
    <hyperlink display="https://github.com/petegaggs/MIDI-controlled-oscillator" ref="A3" r:id="rId1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7" activeCellId="0" pane="topLeft" sqref="B7"/>
    </sheetView>
  </sheetViews>
  <sheetFormatPr defaultRowHeight="12.85"/>
  <cols>
    <col collapsed="false" hidden="false" max="1" min="1" style="0" width="31.4540816326531"/>
    <col collapsed="false" hidden="false" max="1025" min="2" style="0" width="11.5204081632653"/>
  </cols>
  <sheetData>
    <row collapsed="false" customFormat="false" customHeight="false" hidden="false" ht="12.85" outlineLevel="0" r="1">
      <c r="A1" s="0" t="s">
        <v>19</v>
      </c>
    </row>
    <row collapsed="false" customFormat="false" customHeight="false" hidden="false" ht="12.85" outlineLevel="0" r="3">
      <c r="A3" s="0" t="s">
        <v>20</v>
      </c>
    </row>
    <row collapsed="false" customFormat="false" customHeight="false" hidden="false" ht="12.85" outlineLevel="0" r="4">
      <c r="A4" s="0" t="s">
        <v>21</v>
      </c>
      <c r="B4" s="0" t="n">
        <v>9</v>
      </c>
    </row>
    <row collapsed="false" customFormat="false" customHeight="false" hidden="false" ht="12.85" outlineLevel="0" r="5">
      <c r="A5" s="0" t="s">
        <v>22</v>
      </c>
      <c r="B5" s="0" t="n">
        <v>0.5</v>
      </c>
    </row>
    <row collapsed="false" customFormat="false" customHeight="false" hidden="false" ht="12.85" outlineLevel="0" r="6">
      <c r="A6" s="0" t="s">
        <v>23</v>
      </c>
      <c r="B6" s="0" t="n">
        <f aca="false">B4-B5</f>
        <v>8.5</v>
      </c>
    </row>
    <row collapsed="false" customFormat="false" customHeight="false" hidden="false" ht="12.85" outlineLevel="0" r="7">
      <c r="A7" s="0" t="s">
        <v>24</v>
      </c>
      <c r="B7" s="0" t="n">
        <f aca="false">B6-4</f>
        <v>4.5</v>
      </c>
      <c r="C7" s="0" t="s">
        <v>25</v>
      </c>
    </row>
    <row collapsed="false" customFormat="false" customHeight="false" hidden="false" ht="12.85" outlineLevel="0" r="17">
      <c r="A17" s="0" t="s">
        <v>26</v>
      </c>
    </row>
    <row collapsed="false" customFormat="false" customHeight="false" hidden="false" ht="12.85" outlineLevel="0" r="18">
      <c r="A18" s="0" t="s">
        <v>27</v>
      </c>
      <c r="B18" s="2" t="n">
        <v>270000</v>
      </c>
    </row>
    <row collapsed="false" customFormat="false" customHeight="false" hidden="false" ht="12.85" outlineLevel="0" r="19">
      <c r="A19" s="0" t="s">
        <v>28</v>
      </c>
      <c r="B19" s="2" t="n">
        <v>1E-009</v>
      </c>
    </row>
    <row collapsed="false" customFormat="false" customHeight="false" hidden="false" ht="12.85" outlineLevel="0" r="21">
      <c r="B21" s="2"/>
    </row>
    <row collapsed="false" customFormat="false" customHeight="false" hidden="false" ht="12.85" outlineLevel="0" r="23">
      <c r="A23" s="0" t="s">
        <v>29</v>
      </c>
      <c r="B23" s="0" t="n">
        <v>5</v>
      </c>
    </row>
    <row collapsed="false" customFormat="false" customHeight="false" hidden="false" ht="12.85" outlineLevel="0" r="24">
      <c r="A24" s="3" t="s">
        <v>30</v>
      </c>
    </row>
    <row collapsed="false" customFormat="false" customHeight="false" hidden="false" ht="12.85" outlineLevel="0" r="25">
      <c r="A25" s="0" t="s">
        <v>31</v>
      </c>
      <c r="B25" s="0" t="n">
        <f aca="false">B23</f>
        <v>5</v>
      </c>
      <c r="C25" s="0" t="s">
        <v>32</v>
      </c>
    </row>
    <row collapsed="false" customFormat="false" customHeight="false" hidden="false" ht="12.85" outlineLevel="0" r="26">
      <c r="A26" s="0" t="s">
        <v>33</v>
      </c>
      <c r="B26" s="2" t="n">
        <f aca="false">B25/B18</f>
        <v>1.85185185185185E-005</v>
      </c>
    </row>
    <row collapsed="false" customFormat="false" customHeight="false" hidden="false" ht="12.85" outlineLevel="0" r="27">
      <c r="A27" s="0" t="s">
        <v>4</v>
      </c>
      <c r="B27" s="0" t="n">
        <v>4186</v>
      </c>
    </row>
    <row collapsed="false" customFormat="false" customHeight="false" hidden="false" ht="12.85" outlineLevel="0" r="28">
      <c r="A28" s="0" t="s">
        <v>34</v>
      </c>
      <c r="B28" s="2" t="n">
        <f aca="false">1/B27</f>
        <v>0.000238891543239369</v>
      </c>
    </row>
    <row collapsed="false" customFormat="false" customHeight="false" hidden="false" ht="12.85" outlineLevel="0" r="29">
      <c r="A29" s="0" t="s">
        <v>35</v>
      </c>
      <c r="B29" s="0" t="n">
        <f aca="false">B26*B28/B19</f>
        <v>4.42391746739573</v>
      </c>
      <c r="C29" s="0" t="s">
        <v>36</v>
      </c>
      <c r="D29" s="0" t="s">
        <v>37</v>
      </c>
    </row>
    <row collapsed="false" customFormat="false" customHeight="false" hidden="false" ht="12.85" outlineLevel="0" r="33">
      <c r="A33" s="3" t="s">
        <v>38</v>
      </c>
    </row>
    <row collapsed="false" customFormat="false" customHeight="false" hidden="false" ht="12.85" outlineLevel="0" r="34">
      <c r="A34" s="0" t="s">
        <v>5</v>
      </c>
      <c r="B34" s="0" t="n">
        <v>27.5</v>
      </c>
    </row>
    <row collapsed="false" customFormat="false" customHeight="false" hidden="false" ht="12.85" outlineLevel="0" r="35">
      <c r="A35" s="0" t="s">
        <v>39</v>
      </c>
      <c r="B35" s="2" t="n">
        <f aca="false">1/B34</f>
        <v>0.0363636363636364</v>
      </c>
    </row>
    <row collapsed="false" customFormat="false" customHeight="false" hidden="false" ht="12.85" outlineLevel="0" r="36">
      <c r="A36" s="0" t="s">
        <v>40</v>
      </c>
      <c r="B36" s="0" t="n">
        <f aca="false">B29</f>
        <v>4.42391746739573</v>
      </c>
      <c r="C36" s="0" t="s">
        <v>41</v>
      </c>
    </row>
    <row collapsed="false" customFormat="false" customHeight="false" hidden="false" ht="12.85" outlineLevel="0" r="37">
      <c r="A37" s="0" t="s">
        <v>42</v>
      </c>
      <c r="B37" s="2" t="n">
        <f aca="false">B19*B36/B35</f>
        <v>1.21657730353383E-007</v>
      </c>
    </row>
    <row collapsed="false" customFormat="false" customHeight="false" hidden="false" ht="12.85" outlineLevel="0" r="38">
      <c r="A38" s="0" t="s">
        <v>43</v>
      </c>
      <c r="B38" s="2" t="n">
        <f aca="false">B37*B18</f>
        <v>0.0328475871954133</v>
      </c>
      <c r="C38" s="0" t="s">
        <v>44</v>
      </c>
      <c r="D38" s="0" t="n">
        <f aca="false">B38*1000</f>
        <v>32.8475871954133</v>
      </c>
    </row>
    <row collapsed="false" customFormat="false" customHeight="false" hidden="false" ht="12.85" outlineLevel="0" r="39">
      <c r="A39" s="0" t="s">
        <v>45</v>
      </c>
      <c r="B39" s="0" t="n">
        <f aca="false">(B38/5)*255</f>
        <v>1.67522694696608</v>
      </c>
    </row>
    <row collapsed="false" customFormat="false" customHeight="false" hidden="false" ht="12.85" outlineLevel="0" r="41">
      <c r="A41" s="0" t="s">
        <v>46</v>
      </c>
      <c r="B41" s="0" t="n">
        <f aca="false">B38/B23*(2^12)</f>
        <v>26.9087434304826</v>
      </c>
      <c r="C41" s="0" t="s">
        <v>47</v>
      </c>
    </row>
    <row collapsed="false" customFormat="false" customHeight="false" hidden="false" ht="12.85" outlineLevel="0" r="47">
      <c r="A47" s="3" t="s">
        <v>48</v>
      </c>
    </row>
    <row collapsed="false" customFormat="false" customHeight="false" hidden="false" ht="12.85" outlineLevel="0" r="48">
      <c r="A48" s="0" t="s">
        <v>49</v>
      </c>
      <c r="B48" s="2" t="n">
        <v>0.5</v>
      </c>
    </row>
    <row collapsed="false" customFormat="false" customHeight="false" hidden="false" ht="12.85" outlineLevel="0" r="49">
      <c r="A49" s="0" t="s">
        <v>50</v>
      </c>
      <c r="B49" s="2" t="n">
        <v>5E-006</v>
      </c>
    </row>
    <row collapsed="false" customFormat="false" customHeight="false" hidden="false" ht="12.85" outlineLevel="0" r="50">
      <c r="A50" s="0" t="s">
        <v>51</v>
      </c>
      <c r="B50" s="2" t="n">
        <f aca="false">-B49/LN(B48)</f>
        <v>7.21347520444482E-006</v>
      </c>
    </row>
    <row collapsed="false" customFormat="false" customHeight="false" hidden="false" ht="12.85" outlineLevel="0" r="51">
      <c r="A51" s="0" t="s">
        <v>28</v>
      </c>
      <c r="B51" s="2" t="n">
        <v>1E-009</v>
      </c>
    </row>
    <row collapsed="false" customFormat="false" customHeight="false" hidden="false" ht="12.85" outlineLevel="0" r="52">
      <c r="A52" s="0" t="s">
        <v>52</v>
      </c>
      <c r="B52" s="0" t="n">
        <f aca="false">B50/B51</f>
        <v>7213.47520444482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41" activeCellId="0" pane="topLeft" sqref="A41"/>
    </sheetView>
  </sheetViews>
  <sheetFormatPr defaultRowHeight="12.85"/>
  <cols>
    <col collapsed="false" hidden="false" max="1" min="1" style="0" width="17.3418367346939"/>
    <col collapsed="false" hidden="false" max="2" min="2" style="0" width="11.5204081632653"/>
    <col collapsed="false" hidden="false" max="3" min="3" style="0" width="14.9489795918367"/>
    <col collapsed="false" hidden="false" max="4" min="4" style="0" width="17.0612244897959"/>
    <col collapsed="false" hidden="false" max="5" min="5" style="0" width="23.4081632653061"/>
    <col collapsed="false" hidden="false" max="6" min="6" style="0" width="11.5204081632653"/>
    <col collapsed="false" hidden="false" max="8" min="7" style="0" width="13.2551020408163"/>
    <col collapsed="false" hidden="false" max="1025" min="9" style="0" width="11.5204081632653"/>
  </cols>
  <sheetData>
    <row collapsed="false" customFormat="false" customHeight="false" hidden="false" ht="12.85" outlineLevel="0" r="1">
      <c r="A1" s="0" t="s">
        <v>53</v>
      </c>
    </row>
    <row collapsed="false" customFormat="false" customHeight="false" hidden="false" ht="13.4" outlineLevel="0" r="2">
      <c r="A2" s="0" t="s">
        <v>54</v>
      </c>
    </row>
    <row collapsed="false" customFormat="false" customHeight="false" hidden="false" ht="12.85" outlineLevel="0" r="4">
      <c r="A4" s="0" t="s">
        <v>55</v>
      </c>
      <c r="B4" s="4" t="n">
        <v>16</v>
      </c>
      <c r="C4" s="4"/>
      <c r="D4" s="2"/>
    </row>
    <row collapsed="false" customFormat="false" customHeight="false" hidden="false" ht="12.85" outlineLevel="0" r="5">
      <c r="A5" s="0" t="s">
        <v>56</v>
      </c>
      <c r="B5" s="0" t="n">
        <v>8</v>
      </c>
    </row>
    <row collapsed="false" customFormat="false" customHeight="false" hidden="false" ht="12.85" outlineLevel="0" r="6">
      <c r="A6" s="0" t="s">
        <v>57</v>
      </c>
      <c r="B6" s="0" t="n">
        <f aca="false">B4/B5</f>
        <v>2</v>
      </c>
    </row>
    <row collapsed="false" customFormat="false" customHeight="false" hidden="false" ht="12.85" outlineLevel="0" r="8">
      <c r="A8" s="0" t="s">
        <v>58</v>
      </c>
    </row>
    <row collapsed="false" customFormat="false" customHeight="false" hidden="false" ht="12.85" outlineLevel="0" r="9">
      <c r="A9" s="0" t="s">
        <v>27</v>
      </c>
      <c r="B9" s="2" t="n">
        <v>270000</v>
      </c>
      <c r="C9" s="2"/>
    </row>
    <row collapsed="false" customFormat="false" customHeight="false" hidden="false" ht="12.85" outlineLevel="0" r="10">
      <c r="A10" s="0" t="s">
        <v>28</v>
      </c>
      <c r="B10" s="2" t="n">
        <v>1E-009</v>
      </c>
      <c r="C10" s="2"/>
    </row>
    <row collapsed="false" customFormat="false" customHeight="false" hidden="false" ht="12.85" outlineLevel="0" r="11">
      <c r="A11" s="0" t="s">
        <v>59</v>
      </c>
      <c r="B11" s="0" t="n">
        <v>5</v>
      </c>
    </row>
    <row collapsed="false" customFormat="false" customHeight="false" hidden="false" ht="12.85" outlineLevel="0" r="12">
      <c r="A12" s="0" t="s">
        <v>60</v>
      </c>
      <c r="B12" s="0" t="n">
        <v>4.422</v>
      </c>
    </row>
    <row collapsed="false" customFormat="false" customHeight="false" hidden="false" ht="12.85" outlineLevel="0" r="13">
      <c r="A13" s="0" t="s">
        <v>61</v>
      </c>
      <c r="B13" s="0" t="n">
        <v>12</v>
      </c>
    </row>
    <row collapsed="false" customFormat="false" customHeight="false" hidden="false" ht="12.85" outlineLevel="0" r="18">
      <c r="E18" s="3" t="s">
        <v>62</v>
      </c>
      <c r="G18" s="3" t="s">
        <v>63</v>
      </c>
      <c r="H18" s="3"/>
    </row>
    <row collapsed="false" customFormat="false" customHeight="false" hidden="false" ht="12.85" outlineLevel="0" r="19">
      <c r="A19" s="0" t="s">
        <v>64</v>
      </c>
      <c r="B19" s="0" t="s">
        <v>65</v>
      </c>
      <c r="C19" s="0" t="s">
        <v>66</v>
      </c>
      <c r="D19" s="0" t="s">
        <v>67</v>
      </c>
      <c r="E19" s="0" t="s">
        <v>68</v>
      </c>
      <c r="F19" s="0" t="s">
        <v>10</v>
      </c>
      <c r="G19" s="0" t="s">
        <v>69</v>
      </c>
      <c r="H19" s="0" t="s">
        <v>70</v>
      </c>
    </row>
    <row collapsed="false" customFormat="false" customHeight="false" hidden="false" ht="12.85" outlineLevel="0" r="20">
      <c r="A20" s="0" t="n">
        <v>0</v>
      </c>
      <c r="B20" s="0" t="n">
        <f aca="false">2^((A20-69)/12)*440</f>
        <v>8.17579891564371</v>
      </c>
      <c r="C20" s="2" t="n">
        <f aca="false">1/B20</f>
        <v>0.122312205855086</v>
      </c>
      <c r="D20" s="0" t="n">
        <f aca="false">1000000/(B20*2)</f>
        <v>61156.1029275429</v>
      </c>
      <c r="E20" s="0" t="n">
        <f aca="false">ROUND(D20*$B$6,0)</f>
        <v>122312</v>
      </c>
      <c r="F20" s="0" t="str">
        <f aca="false">_xlfn.BASE(E20,16)</f>
        <v>1DDC8</v>
      </c>
      <c r="G20" s="2" t="n">
        <f aca="false">$B$12*$B$9*$B$10/C20</f>
        <v>0.00976141335734365</v>
      </c>
      <c r="H20" s="4" t="n">
        <f aca="false">ROUND((G20/$B$11)*((2^$B$13)-1),0)</f>
        <v>8</v>
      </c>
      <c r="I20" s="0" t="s">
        <v>71</v>
      </c>
    </row>
    <row collapsed="false" customFormat="false" customHeight="false" hidden="false" ht="12.85" outlineLevel="0" r="21">
      <c r="A21" s="0" t="n">
        <v>1</v>
      </c>
      <c r="B21" s="0" t="n">
        <f aca="false">2^((A21-69)/12)*440</f>
        <v>8.66195721802725</v>
      </c>
      <c r="C21" s="2" t="n">
        <f aca="false">1/B21</f>
        <v>0.115447349234051</v>
      </c>
      <c r="D21" s="0" t="n">
        <f aca="false">1000000/(B21*2)</f>
        <v>57723.6746170254</v>
      </c>
      <c r="E21" s="0" t="n">
        <f aca="false">ROUND(D21*$B$6,0)</f>
        <v>115447</v>
      </c>
      <c r="F21" s="0" t="str">
        <f aca="false">_xlfn.BASE(E21,16)</f>
        <v>1C2F7</v>
      </c>
      <c r="G21" s="2" t="n">
        <f aca="false">$B$12*$B$9*$B$10/C21</f>
        <v>0.0103418572008915</v>
      </c>
      <c r="H21" s="4" t="n">
        <f aca="false">ROUND((G21/$B$11)*((2^$B$13)-1),0)</f>
        <v>8</v>
      </c>
    </row>
    <row collapsed="false" customFormat="false" customHeight="false" hidden="false" ht="12.85" outlineLevel="0" r="22">
      <c r="A22" s="0" t="n">
        <v>2</v>
      </c>
      <c r="B22" s="0" t="n">
        <f aca="false">2^((A22-69)/12)*440</f>
        <v>9.17702399741899</v>
      </c>
      <c r="C22" s="2" t="n">
        <f aca="false">1/B22</f>
        <v>0.108967787409213</v>
      </c>
      <c r="D22" s="0" t="n">
        <f aca="false">1000000/(B22*2)</f>
        <v>54483.8937046066</v>
      </c>
      <c r="E22" s="0" t="n">
        <f aca="false">ROUND(D22*$B$6,0)</f>
        <v>108968</v>
      </c>
      <c r="F22" s="0" t="str">
        <f aca="false">_xlfn.BASE(E22,16)</f>
        <v>1A9A8</v>
      </c>
      <c r="G22" s="2" t="n">
        <f aca="false">$B$12*$B$9*$B$10/C22</f>
        <v>0.0109568160314784</v>
      </c>
      <c r="H22" s="4" t="n">
        <f aca="false">ROUND((G22/$B$11)*((2^$B$13)-1),0)</f>
        <v>9</v>
      </c>
    </row>
    <row collapsed="false" customFormat="false" customHeight="false" hidden="false" ht="12.85" outlineLevel="0" r="23">
      <c r="A23" s="0" t="n">
        <v>3</v>
      </c>
      <c r="B23" s="0" t="n">
        <f aca="false">2^((A23-69)/12)*440</f>
        <v>9.72271824131503</v>
      </c>
      <c r="C23" s="2" t="n">
        <f aca="false">1/B23</f>
        <v>0.102851895445316</v>
      </c>
      <c r="D23" s="0" t="n">
        <f aca="false">1000000/(B23*2)</f>
        <v>51425.947722658</v>
      </c>
      <c r="E23" s="0" t="n">
        <f aca="false">ROUND(D23*$B$6,0)</f>
        <v>102852</v>
      </c>
      <c r="F23" s="0" t="str">
        <f aca="false">_xlfn.BASE(E23,16)</f>
        <v>191C4</v>
      </c>
      <c r="G23" s="2" t="n">
        <f aca="false">$B$12*$B$9*$B$10/C23</f>
        <v>0.0116083422170357</v>
      </c>
      <c r="H23" s="4" t="n">
        <f aca="false">ROUND((G23/$B$11)*((2^$B$13)-1),0)</f>
        <v>10</v>
      </c>
    </row>
    <row collapsed="false" customFormat="false" customHeight="false" hidden="false" ht="12.85" outlineLevel="0" r="24">
      <c r="A24" s="0" t="n">
        <v>4</v>
      </c>
      <c r="B24" s="0" t="n">
        <f aca="false">2^((A24-69)/12)*440</f>
        <v>10.3008611535272</v>
      </c>
      <c r="C24" s="2" t="n">
        <f aca="false">1/B24</f>
        <v>0.0970792621214571</v>
      </c>
      <c r="D24" s="0" t="n">
        <f aca="false">1000000/(B24*2)</f>
        <v>48539.6310607285</v>
      </c>
      <c r="E24" s="0" t="n">
        <f aca="false">ROUND(D24*$B$6,0)</f>
        <v>97079</v>
      </c>
      <c r="F24" s="0" t="str">
        <f aca="false">_xlfn.BASE(E24,16)</f>
        <v>17B37</v>
      </c>
      <c r="G24" s="2" t="n">
        <f aca="false">$B$12*$B$9*$B$10/C24</f>
        <v>0.0122986101656422</v>
      </c>
      <c r="H24" s="4" t="n">
        <f aca="false">ROUND((G24/$B$11)*((2^$B$13)-1),0)</f>
        <v>10</v>
      </c>
    </row>
    <row collapsed="false" customFormat="false" customHeight="false" hidden="false" ht="12.85" outlineLevel="0" r="25">
      <c r="A25" s="0" t="n">
        <v>5</v>
      </c>
      <c r="B25" s="0" t="n">
        <f aca="false">2^((A25-69)/12)*440</f>
        <v>10.9133822322814</v>
      </c>
      <c r="C25" s="2" t="n">
        <f aca="false">1/B25</f>
        <v>0.0916306218105362</v>
      </c>
      <c r="D25" s="0" t="n">
        <f aca="false">1000000/(B25*2)</f>
        <v>45815.3109052681</v>
      </c>
      <c r="E25" s="0" t="n">
        <f aca="false">ROUND(D25*$B$6,0)</f>
        <v>91631</v>
      </c>
      <c r="F25" s="0" t="str">
        <f aca="false">_xlfn.BASE(E25,16)</f>
        <v>165EF</v>
      </c>
      <c r="G25" s="2" t="n">
        <f aca="false">$B$12*$B$9*$B$10/C25</f>
        <v>0.01302992358241</v>
      </c>
      <c r="H25" s="4" t="n">
        <f aca="false">ROUND((G25/$B$11)*((2^$B$13)-1),0)</f>
        <v>11</v>
      </c>
    </row>
    <row collapsed="false" customFormat="false" customHeight="false" hidden="false" ht="12.85" outlineLevel="0" r="26">
      <c r="A26" s="0" t="n">
        <v>6</v>
      </c>
      <c r="B26" s="0" t="n">
        <f aca="false">2^((A26-69)/12)*440</f>
        <v>11.5623257097386</v>
      </c>
      <c r="C26" s="2" t="n">
        <f aca="false">1/B26</f>
        <v>0.0864877901820161</v>
      </c>
      <c r="D26" s="0" t="n">
        <f aca="false">1000000/(B26*2)</f>
        <v>43243.895091008</v>
      </c>
      <c r="E26" s="0" t="n">
        <f aca="false">ROUND(D26*$B$6,0)</f>
        <v>86488</v>
      </c>
      <c r="F26" s="0" t="str">
        <f aca="false">_xlfn.BASE(E26,16)</f>
        <v>151D8</v>
      </c>
      <c r="G26" s="2" t="n">
        <f aca="false">$B$12*$B$9*$B$10/C26</f>
        <v>0.0138047231578853</v>
      </c>
      <c r="H26" s="4" t="n">
        <f aca="false">ROUND((G26/$B$11)*((2^$B$13)-1),0)</f>
        <v>11</v>
      </c>
    </row>
    <row collapsed="false" customFormat="false" customHeight="false" hidden="false" ht="12.85" outlineLevel="0" r="27">
      <c r="A27" s="0" t="n">
        <v>7</v>
      </c>
      <c r="B27" s="0" t="n">
        <f aca="false">2^((A27-69)/12)*440</f>
        <v>12.2498573744297</v>
      </c>
      <c r="C27" s="2" t="n">
        <f aca="false">1/B27</f>
        <v>0.081633603513409</v>
      </c>
      <c r="D27" s="0" t="n">
        <f aca="false">1000000/(B27*2)</f>
        <v>40816.8017567045</v>
      </c>
      <c r="E27" s="0" t="n">
        <f aca="false">ROUND(D27*$B$6,0)</f>
        <v>81634</v>
      </c>
      <c r="F27" s="0" t="str">
        <f aca="false">_xlfn.BASE(E27,16)</f>
        <v>13EE2</v>
      </c>
      <c r="G27" s="2" t="n">
        <f aca="false">$B$12*$B$9*$B$10/C27</f>
        <v>0.0146255947136266</v>
      </c>
      <c r="H27" s="4" t="n">
        <f aca="false">ROUND((G27/$B$11)*((2^$B$13)-1),0)</f>
        <v>12</v>
      </c>
    </row>
    <row collapsed="false" customFormat="false" customHeight="false" hidden="false" ht="12.85" outlineLevel="0" r="28">
      <c r="A28" s="0" t="n">
        <v>8</v>
      </c>
      <c r="B28" s="0" t="n">
        <f aca="false">2^((A28-69)/12)*440</f>
        <v>12.9782717993733</v>
      </c>
      <c r="C28" s="2" t="n">
        <f aca="false">1/B28</f>
        <v>0.0770518614079487</v>
      </c>
      <c r="D28" s="0" t="n">
        <f aca="false">1000000/(B28*2)</f>
        <v>38525.9307039744</v>
      </c>
      <c r="E28" s="0" t="n">
        <f aca="false">ROUND(D28*$B$6,0)</f>
        <v>77052</v>
      </c>
      <c r="F28" s="0" t="str">
        <f aca="false">_xlfn.BASE(E28,16)</f>
        <v>12CFC</v>
      </c>
      <c r="G28" s="2" t="n">
        <f aca="false">$B$12*$B$9*$B$10/C28</f>
        <v>0.0154952778321437</v>
      </c>
      <c r="H28" s="4" t="n">
        <f aca="false">ROUND((G28/$B$11)*((2^$B$13)-1),0)</f>
        <v>13</v>
      </c>
    </row>
    <row collapsed="false" customFormat="false" customHeight="false" hidden="false" ht="12.85" outlineLevel="0" r="29">
      <c r="A29" s="0" t="n">
        <v>9</v>
      </c>
      <c r="B29" s="0" t="n">
        <f aca="false">2^((A29-69)/12)*440</f>
        <v>13.75</v>
      </c>
      <c r="C29" s="2" t="n">
        <f aca="false">1/B29</f>
        <v>0.0727272727272727</v>
      </c>
      <c r="D29" s="0" t="n">
        <f aca="false">1000000/(B29*2)</f>
        <v>36363.6363636364</v>
      </c>
      <c r="E29" s="0" t="n">
        <f aca="false">ROUND(D29*$B$6,0)</f>
        <v>72727</v>
      </c>
      <c r="F29" s="0" t="str">
        <f aca="false">_xlfn.BASE(E29,16)</f>
        <v>11C17</v>
      </c>
      <c r="G29" s="2" t="n">
        <f aca="false">$B$12*$B$9*$B$10/C29</f>
        <v>0.016416675</v>
      </c>
      <c r="H29" s="4" t="n">
        <f aca="false">ROUND((G29/$B$11)*((2^$B$13)-1),0)</f>
        <v>13</v>
      </c>
    </row>
    <row collapsed="false" customFormat="false" customHeight="false" hidden="false" ht="12.85" outlineLevel="0" r="30">
      <c r="A30" s="0" t="n">
        <v>10</v>
      </c>
      <c r="B30" s="0" t="n">
        <f aca="false">2^((A30-69)/12)*440</f>
        <v>14.5676175474403</v>
      </c>
      <c r="C30" s="2" t="n">
        <f aca="false">1/B30</f>
        <v>0.0686454045586686</v>
      </c>
      <c r="D30" s="0" t="n">
        <f aca="false">1000000/(B30*2)</f>
        <v>34322.7022793343</v>
      </c>
      <c r="E30" s="0" t="n">
        <f aca="false">ROUND(D30*$B$6,0)</f>
        <v>68645</v>
      </c>
      <c r="F30" s="0" t="str">
        <f aca="false">_xlfn.BASE(E30,16)</f>
        <v>10C25</v>
      </c>
      <c r="G30" s="2" t="n">
        <f aca="false">$B$12*$B$9*$B$10/C30</f>
        <v>0.0173928612945909</v>
      </c>
      <c r="H30" s="4" t="n">
        <f aca="false">ROUND((G30/$B$11)*((2^$B$13)-1),0)</f>
        <v>14</v>
      </c>
    </row>
    <row collapsed="false" customFormat="false" customHeight="false" hidden="false" ht="12.85" outlineLevel="0" r="31">
      <c r="A31" s="0" t="n">
        <v>11</v>
      </c>
      <c r="B31" s="0" t="n">
        <f aca="false">2^((A31-69)/12)*440</f>
        <v>15.4338531642539</v>
      </c>
      <c r="C31" s="2" t="n">
        <f aca="false">1/B31</f>
        <v>0.0647926340465701</v>
      </c>
      <c r="D31" s="0" t="n">
        <f aca="false">1000000/(B31*2)</f>
        <v>32396.3170232851</v>
      </c>
      <c r="E31" s="0" t="n">
        <f aca="false">ROUND(D31*$B$6,0)</f>
        <v>64793</v>
      </c>
      <c r="F31" s="0" t="str">
        <f aca="false">_xlfn.BASE(E31,16)</f>
        <v>FD19</v>
      </c>
      <c r="G31" s="2" t="n">
        <f aca="false">$B$12*$B$9*$B$10/C31</f>
        <v>0.0184270946469293</v>
      </c>
      <c r="H31" s="4" t="n">
        <f aca="false">ROUND((G31/$B$11)*((2^$B$13)-1),0)</f>
        <v>15</v>
      </c>
      <c r="I31" s="0" t="s">
        <v>72</v>
      </c>
    </row>
    <row collapsed="false" customFormat="false" customHeight="false" hidden="false" ht="12.85" outlineLevel="0" r="32">
      <c r="A32" s="0" t="n">
        <v>12</v>
      </c>
      <c r="B32" s="0" t="n">
        <f aca="false">2^((A32-69)/12)*440</f>
        <v>16.3515978312874</v>
      </c>
      <c r="C32" s="2" t="n">
        <f aca="false">1/B32</f>
        <v>0.0611561029275429</v>
      </c>
      <c r="D32" s="0" t="n">
        <f aca="false">1000000/(B32*2)</f>
        <v>30578.0514637714</v>
      </c>
      <c r="E32" s="0" t="n">
        <f aca="false">ROUND(D32*$B$6,0)</f>
        <v>61156</v>
      </c>
      <c r="F32" s="0" t="str">
        <f aca="false">_xlfn.BASE(E32,16)</f>
        <v>EEE4</v>
      </c>
      <c r="G32" s="2" t="n">
        <f aca="false">$B$12*$B$9*$B$10/C32</f>
        <v>0.0195228267146873</v>
      </c>
      <c r="H32" s="4" t="n">
        <f aca="false">ROUND((G32/$B$11)*((2^$B$13)-1),0)</f>
        <v>16</v>
      </c>
    </row>
    <row collapsed="false" customFormat="false" customHeight="false" hidden="false" ht="12.85" outlineLevel="0" r="33">
      <c r="A33" s="0" t="n">
        <v>13</v>
      </c>
      <c r="B33" s="0" t="n">
        <f aca="false">2^((A33-69)/12)*440</f>
        <v>17.3239144360545</v>
      </c>
      <c r="C33" s="2" t="n">
        <f aca="false">1/B33</f>
        <v>0.0577236746170254</v>
      </c>
      <c r="D33" s="0" t="n">
        <f aca="false">1000000/(B33*2)</f>
        <v>28861.8373085127</v>
      </c>
      <c r="E33" s="0" t="n">
        <f aca="false">ROUND(D33*$B$6,0)</f>
        <v>57724</v>
      </c>
      <c r="F33" s="0" t="str">
        <f aca="false">_xlfn.BASE(E33,16)</f>
        <v>E17C</v>
      </c>
      <c r="G33" s="2" t="n">
        <f aca="false">$B$12*$B$9*$B$10/C33</f>
        <v>0.0206837144017829</v>
      </c>
      <c r="H33" s="4" t="n">
        <f aca="false">ROUND((G33/$B$11)*((2^$B$13)-1),0)</f>
        <v>17</v>
      </c>
    </row>
    <row collapsed="false" customFormat="false" customHeight="false" hidden="false" ht="12.85" outlineLevel="0" r="34">
      <c r="A34" s="0" t="n">
        <v>14</v>
      </c>
      <c r="B34" s="0" t="n">
        <f aca="false">2^((A34-69)/12)*440</f>
        <v>18.354047994838</v>
      </c>
      <c r="C34" s="2" t="n">
        <f aca="false">1/B34</f>
        <v>0.0544838937046066</v>
      </c>
      <c r="D34" s="0" t="n">
        <f aca="false">1000000/(B34*2)</f>
        <v>27241.9468523033</v>
      </c>
      <c r="E34" s="0" t="n">
        <f aca="false">ROUND(D34*$B$6,0)</f>
        <v>54484</v>
      </c>
      <c r="F34" s="0" t="str">
        <f aca="false">_xlfn.BASE(E34,16)</f>
        <v>D4D4</v>
      </c>
      <c r="G34" s="2" t="n">
        <f aca="false">$B$12*$B$9*$B$10/C34</f>
        <v>0.0219136320629569</v>
      </c>
      <c r="H34" s="4" t="n">
        <f aca="false">ROUND((G34/$B$11)*((2^$B$13)-1),0)</f>
        <v>18</v>
      </c>
    </row>
    <row collapsed="false" customFormat="false" customHeight="false" hidden="false" ht="12.85" outlineLevel="0" r="35">
      <c r="A35" s="0" t="n">
        <v>15</v>
      </c>
      <c r="B35" s="0" t="n">
        <f aca="false">2^((A35-69)/12)*440</f>
        <v>19.4454364826301</v>
      </c>
      <c r="C35" s="2" t="n">
        <f aca="false">1/B35</f>
        <v>0.051425947722658</v>
      </c>
      <c r="D35" s="0" t="n">
        <f aca="false">1000000/(B35*2)</f>
        <v>25712.973861329</v>
      </c>
      <c r="E35" s="0" t="n">
        <f aca="false">ROUND(D35*$B$6,0)</f>
        <v>51426</v>
      </c>
      <c r="F35" s="0" t="str">
        <f aca="false">_xlfn.BASE(E35,16)</f>
        <v>C8E2</v>
      </c>
      <c r="G35" s="2" t="n">
        <f aca="false">$B$12*$B$9*$B$10/C35</f>
        <v>0.0232166844340713</v>
      </c>
      <c r="H35" s="4" t="n">
        <f aca="false">ROUND((G35/$B$11)*((2^$B$13)-1),0)</f>
        <v>19</v>
      </c>
    </row>
    <row collapsed="false" customFormat="false" customHeight="false" hidden="false" ht="12.85" outlineLevel="0" r="36">
      <c r="A36" s="0" t="n">
        <v>16</v>
      </c>
      <c r="B36" s="0" t="n">
        <f aca="false">2^((A36-69)/12)*440</f>
        <v>20.6017223070544</v>
      </c>
      <c r="C36" s="2" t="n">
        <f aca="false">1/B36</f>
        <v>0.0485396310607285</v>
      </c>
      <c r="D36" s="0" t="n">
        <f aca="false">1000000/(B36*2)</f>
        <v>24269.8155303643</v>
      </c>
      <c r="E36" s="0" t="n">
        <f aca="false">ROUND(D36*$B$6,0)</f>
        <v>48540</v>
      </c>
      <c r="F36" s="0" t="str">
        <f aca="false">_xlfn.BASE(E36,16)</f>
        <v>BD9C</v>
      </c>
      <c r="G36" s="2" t="n">
        <f aca="false">$B$12*$B$9*$B$10/C36</f>
        <v>0.0245972203312845</v>
      </c>
      <c r="H36" s="4" t="n">
        <f aca="false">ROUND((G36/$B$11)*((2^$B$13)-1),0)</f>
        <v>20</v>
      </c>
    </row>
    <row collapsed="false" customFormat="false" customHeight="false" hidden="false" ht="12.85" outlineLevel="0" r="37">
      <c r="A37" s="0" t="n">
        <v>17</v>
      </c>
      <c r="B37" s="0" t="n">
        <f aca="false">2^((A37-69)/12)*440</f>
        <v>21.8267644645627</v>
      </c>
      <c r="C37" s="2" t="n">
        <f aca="false">1/B37</f>
        <v>0.0458153109052681</v>
      </c>
      <c r="D37" s="0" t="n">
        <f aca="false">1000000/(B37*2)</f>
        <v>22907.6554526341</v>
      </c>
      <c r="E37" s="0" t="n">
        <f aca="false">ROUND(D37*$B$6,0)</f>
        <v>45815</v>
      </c>
      <c r="F37" s="0" t="str">
        <f aca="false">_xlfn.BASE(E37,16)</f>
        <v>B2F7</v>
      </c>
      <c r="G37" s="2" t="n">
        <f aca="false">$B$12*$B$9*$B$10/C37</f>
        <v>0.02605984716482</v>
      </c>
      <c r="H37" s="4" t="n">
        <f aca="false">ROUND((G37/$B$11)*((2^$B$13)-1),0)</f>
        <v>21</v>
      </c>
    </row>
    <row collapsed="false" customFormat="false" customHeight="false" hidden="false" ht="12.85" outlineLevel="0" r="38">
      <c r="A38" s="0" t="n">
        <v>18</v>
      </c>
      <c r="B38" s="0" t="n">
        <f aca="false">2^((A38-69)/12)*440</f>
        <v>23.1246514194771</v>
      </c>
      <c r="C38" s="2" t="n">
        <f aca="false">1/B38</f>
        <v>0.043243895091008</v>
      </c>
      <c r="D38" s="0" t="n">
        <f aca="false">1000000/(B38*2)</f>
        <v>21621.947545504</v>
      </c>
      <c r="E38" s="0" t="n">
        <f aca="false">ROUND(D38*$B$6,0)</f>
        <v>43244</v>
      </c>
      <c r="F38" s="0" t="str">
        <f aca="false">_xlfn.BASE(E38,16)</f>
        <v>A8EC</v>
      </c>
      <c r="G38" s="2" t="n">
        <f aca="false">$B$12*$B$9*$B$10/C38</f>
        <v>0.0276094463157705</v>
      </c>
      <c r="H38" s="4" t="n">
        <f aca="false">ROUND((G38/$B$11)*((2^$B$13)-1),0)</f>
        <v>23</v>
      </c>
    </row>
    <row collapsed="false" customFormat="false" customHeight="false" hidden="false" ht="12.85" outlineLevel="0" r="39">
      <c r="A39" s="0" t="n">
        <v>19</v>
      </c>
      <c r="B39" s="0" t="n">
        <f aca="false">2^((A39-69)/12)*440</f>
        <v>24.4997147488593</v>
      </c>
      <c r="C39" s="2" t="n">
        <f aca="false">1/B39</f>
        <v>0.0408168017567045</v>
      </c>
      <c r="D39" s="0" t="n">
        <f aca="false">1000000/(B39*2)</f>
        <v>20408.4008783522</v>
      </c>
      <c r="E39" s="0" t="n">
        <f aca="false">ROUND(D39*$B$6,0)</f>
        <v>40817</v>
      </c>
      <c r="F39" s="0" t="str">
        <f aca="false">_xlfn.BASE(E39,16)</f>
        <v>9F71</v>
      </c>
      <c r="G39" s="2" t="n">
        <f aca="false">$B$12*$B$9*$B$10/C39</f>
        <v>0.0292511894272531</v>
      </c>
      <c r="H39" s="4" t="n">
        <f aca="false">ROUND((G39/$B$11)*((2^$B$13)-1),0)</f>
        <v>24</v>
      </c>
    </row>
    <row collapsed="false" customFormat="false" customHeight="false" hidden="false" ht="12.85" outlineLevel="0" r="40">
      <c r="A40" s="0" t="n">
        <v>20</v>
      </c>
      <c r="B40" s="0" t="n">
        <f aca="false">2^((A40-69)/12)*440</f>
        <v>25.9565435987466</v>
      </c>
      <c r="C40" s="2" t="n">
        <f aca="false">1/B40</f>
        <v>0.0385259307039744</v>
      </c>
      <c r="D40" s="0" t="n">
        <f aca="false">1000000/(B40*2)</f>
        <v>19262.9653519872</v>
      </c>
      <c r="E40" s="0" t="n">
        <f aca="false">ROUND(D40*$B$6,0)</f>
        <v>38526</v>
      </c>
      <c r="F40" s="0" t="str">
        <f aca="false">_xlfn.BASE(E40,16)</f>
        <v>967E</v>
      </c>
      <c r="G40" s="2" t="n">
        <f aca="false">$B$12*$B$9*$B$10/C40</f>
        <v>0.0309905556642875</v>
      </c>
      <c r="H40" s="4" t="n">
        <f aca="false">ROUND((G40/$B$11)*((2^$B$13)-1),0)</f>
        <v>25</v>
      </c>
    </row>
    <row collapsed="false" customFormat="false" customHeight="false" hidden="false" ht="12.85" outlineLevel="0" r="41">
      <c r="A41" s="0" t="n">
        <v>21</v>
      </c>
      <c r="B41" s="0" t="n">
        <f aca="false">2^((A41-69)/12)*440</f>
        <v>27.5</v>
      </c>
      <c r="C41" s="2" t="n">
        <f aca="false">1/B41</f>
        <v>0.0363636363636364</v>
      </c>
      <c r="D41" s="0" t="n">
        <f aca="false">1000000/(B41*2)</f>
        <v>18181.8181818182</v>
      </c>
      <c r="E41" s="0" t="n">
        <f aca="false">ROUND(D41*$B$6,0)</f>
        <v>36364</v>
      </c>
      <c r="F41" s="0" t="str">
        <f aca="false">_xlfn.BASE(E41,16)</f>
        <v>8E0C</v>
      </c>
      <c r="G41" s="2" t="n">
        <f aca="false">$B$12*$B$9*$B$10/C41</f>
        <v>0.03283335</v>
      </c>
      <c r="H41" s="4" t="n">
        <f aca="false">ROUND((G41/$B$11)*((2^$B$13)-1),0)</f>
        <v>27</v>
      </c>
      <c r="I41" s="0" t="s">
        <v>73</v>
      </c>
    </row>
    <row collapsed="false" customFormat="false" customHeight="false" hidden="false" ht="12.85" outlineLevel="0" r="42">
      <c r="A42" s="0" t="n">
        <v>22</v>
      </c>
      <c r="B42" s="0" t="n">
        <f aca="false">2^((A42-69)/12)*440</f>
        <v>29.1352350948806</v>
      </c>
      <c r="C42" s="2" t="n">
        <f aca="false">1/B42</f>
        <v>0.0343227022793343</v>
      </c>
      <c r="D42" s="0" t="n">
        <f aca="false">1000000/(B42*2)</f>
        <v>17161.3511396672</v>
      </c>
      <c r="E42" s="0" t="n">
        <f aca="false">ROUND(D42*$B$6,0)</f>
        <v>34323</v>
      </c>
      <c r="F42" s="0" t="str">
        <f aca="false">_xlfn.BASE(E42,16)</f>
        <v>8613</v>
      </c>
      <c r="G42" s="2" t="n">
        <f aca="false">$B$12*$B$9*$B$10/C42</f>
        <v>0.0347857225891818</v>
      </c>
      <c r="H42" s="4" t="n">
        <f aca="false">ROUND((G42/$B$11)*((2^$B$13)-1),0)</f>
        <v>28</v>
      </c>
    </row>
    <row collapsed="false" customFormat="false" customHeight="false" hidden="false" ht="12.85" outlineLevel="0" r="43">
      <c r="A43" s="0" t="n">
        <v>23</v>
      </c>
      <c r="B43" s="0" t="n">
        <f aca="false">2^((A43-69)/12)*440</f>
        <v>30.8677063285077</v>
      </c>
      <c r="C43" s="2" t="n">
        <f aca="false">1/B43</f>
        <v>0.0323963170232851</v>
      </c>
      <c r="D43" s="0" t="n">
        <f aca="false">1000000/(B43*2)</f>
        <v>16198.1585116425</v>
      </c>
      <c r="E43" s="0" t="n">
        <f aca="false">ROUND(D43*$B$6,0)</f>
        <v>32396</v>
      </c>
      <c r="F43" s="0" t="str">
        <f aca="false">_xlfn.BASE(E43,16)</f>
        <v>7E8C</v>
      </c>
      <c r="G43" s="2" t="n">
        <f aca="false">$B$12*$B$9*$B$10/C43</f>
        <v>0.0368541892938586</v>
      </c>
      <c r="H43" s="4" t="n">
        <f aca="false">ROUND((G43/$B$11)*((2^$B$13)-1),0)</f>
        <v>30</v>
      </c>
    </row>
    <row collapsed="false" customFormat="false" customHeight="false" hidden="false" ht="12.85" outlineLevel="0" r="44">
      <c r="A44" s="0" t="n">
        <v>24</v>
      </c>
      <c r="B44" s="0" t="n">
        <f aca="false">2^((A44-69)/12)*440</f>
        <v>32.7031956625748</v>
      </c>
      <c r="C44" s="2" t="n">
        <f aca="false">1/B44</f>
        <v>0.0305780514637714</v>
      </c>
      <c r="D44" s="0" t="n">
        <f aca="false">1000000/(B44*2)</f>
        <v>15289.0257318857</v>
      </c>
      <c r="E44" s="0" t="n">
        <f aca="false">ROUND(D44*$B$6,0)</f>
        <v>30578</v>
      </c>
      <c r="F44" s="0" t="str">
        <f aca="false">_xlfn.BASE(E44,16)</f>
        <v>7772</v>
      </c>
      <c r="G44" s="2" t="n">
        <f aca="false">$B$12*$B$9*$B$10/C44</f>
        <v>0.0390456534293746</v>
      </c>
      <c r="H44" s="4" t="n">
        <f aca="false">ROUND((G44/$B$11)*((2^$B$13)-1),0)</f>
        <v>32</v>
      </c>
    </row>
    <row collapsed="false" customFormat="false" customHeight="false" hidden="false" ht="12.85" outlineLevel="0" r="45">
      <c r="A45" s="0" t="n">
        <v>25</v>
      </c>
      <c r="B45" s="0" t="n">
        <f aca="false">2^((A45-69)/12)*440</f>
        <v>34.647828872109</v>
      </c>
      <c r="C45" s="2" t="n">
        <f aca="false">1/B45</f>
        <v>0.0288618373085127</v>
      </c>
      <c r="D45" s="0" t="n">
        <f aca="false">1000000/(B45*2)</f>
        <v>14430.9186542564</v>
      </c>
      <c r="E45" s="0" t="n">
        <f aca="false">ROUND(D45*$B$6,0)</f>
        <v>28862</v>
      </c>
      <c r="F45" s="0" t="str">
        <f aca="false">_xlfn.BASE(E45,16)</f>
        <v>70BE</v>
      </c>
      <c r="G45" s="2" t="n">
        <f aca="false">$B$12*$B$9*$B$10/C45</f>
        <v>0.0413674288035658</v>
      </c>
      <c r="H45" s="4" t="n">
        <f aca="false">ROUND((G45/$B$11)*((2^$B$13)-1),0)</f>
        <v>34</v>
      </c>
    </row>
    <row collapsed="false" customFormat="false" customHeight="false" hidden="false" ht="12.85" outlineLevel="0" r="46">
      <c r="A46" s="0" t="n">
        <v>26</v>
      </c>
      <c r="B46" s="0" t="n">
        <f aca="false">2^((A46-69)/12)*440</f>
        <v>36.7080959896759</v>
      </c>
      <c r="C46" s="2" t="n">
        <f aca="false">1/B46</f>
        <v>0.0272419468523033</v>
      </c>
      <c r="D46" s="0" t="n">
        <f aca="false">1000000/(B46*2)</f>
        <v>13620.9734261517</v>
      </c>
      <c r="E46" s="0" t="n">
        <f aca="false">ROUND(D46*$B$6,0)</f>
        <v>27242</v>
      </c>
      <c r="F46" s="0" t="str">
        <f aca="false">_xlfn.BASE(E46,16)</f>
        <v>6A6A</v>
      </c>
      <c r="G46" s="2" t="n">
        <f aca="false">$B$12*$B$9*$B$10/C46</f>
        <v>0.0438272641259137</v>
      </c>
      <c r="H46" s="4" t="n">
        <f aca="false">ROUND((G46/$B$11)*((2^$B$13)-1),0)</f>
        <v>36</v>
      </c>
    </row>
    <row collapsed="false" customFormat="false" customHeight="false" hidden="false" ht="12.85" outlineLevel="0" r="47">
      <c r="A47" s="0" t="n">
        <v>27</v>
      </c>
      <c r="B47" s="0" t="n">
        <f aca="false">2^((A47-69)/12)*440</f>
        <v>38.8908729652601</v>
      </c>
      <c r="C47" s="2" t="n">
        <f aca="false">1/B47</f>
        <v>0.025712973861329</v>
      </c>
      <c r="D47" s="0" t="n">
        <f aca="false">1000000/(B47*2)</f>
        <v>12856.4869306645</v>
      </c>
      <c r="E47" s="0" t="n">
        <f aca="false">ROUND(D47*$B$6,0)</f>
        <v>25713</v>
      </c>
      <c r="F47" s="0" t="str">
        <f aca="false">_xlfn.BASE(E47,16)</f>
        <v>6471</v>
      </c>
      <c r="G47" s="2" t="n">
        <f aca="false">$B$12*$B$9*$B$10/C47</f>
        <v>0.0464333688681427</v>
      </c>
      <c r="H47" s="4" t="n">
        <f aca="false">ROUND((G47/$B$11)*((2^$B$13)-1),0)</f>
        <v>38</v>
      </c>
    </row>
    <row collapsed="false" customFormat="false" customHeight="false" hidden="false" ht="12.85" outlineLevel="0" r="48">
      <c r="A48" s="0" t="n">
        <v>28</v>
      </c>
      <c r="B48" s="0" t="n">
        <f aca="false">2^((A48-69)/12)*440</f>
        <v>41.2034446141088</v>
      </c>
      <c r="C48" s="2" t="n">
        <f aca="false">1/B48</f>
        <v>0.0242698155303643</v>
      </c>
      <c r="D48" s="0" t="n">
        <f aca="false">1000000/(B48*2)</f>
        <v>12134.9077651821</v>
      </c>
      <c r="E48" s="0" t="n">
        <f aca="false">ROUND(D48*$B$6,0)</f>
        <v>24270</v>
      </c>
      <c r="F48" s="0" t="str">
        <f aca="false">_xlfn.BASE(E48,16)</f>
        <v>5ECE</v>
      </c>
      <c r="G48" s="2" t="n">
        <f aca="false">$B$12*$B$9*$B$10/C48</f>
        <v>0.049194440662569</v>
      </c>
      <c r="H48" s="4" t="n">
        <f aca="false">ROUND((G48/$B$11)*((2^$B$13)-1),0)</f>
        <v>40</v>
      </c>
    </row>
    <row collapsed="false" customFormat="false" customHeight="false" hidden="false" ht="12.85" outlineLevel="0" r="49">
      <c r="A49" s="0" t="n">
        <v>29</v>
      </c>
      <c r="B49" s="0" t="n">
        <f aca="false">2^((A49-69)/12)*440</f>
        <v>43.6535289291255</v>
      </c>
      <c r="C49" s="2" t="n">
        <f aca="false">1/B49</f>
        <v>0.0229076554526341</v>
      </c>
      <c r="D49" s="0" t="n">
        <f aca="false">1000000/(B49*2)</f>
        <v>11453.827726317</v>
      </c>
      <c r="E49" s="0" t="n">
        <f aca="false">ROUND(D49*$B$6,0)</f>
        <v>22908</v>
      </c>
      <c r="F49" s="0" t="str">
        <f aca="false">_xlfn.BASE(E49,16)</f>
        <v>597C</v>
      </c>
      <c r="G49" s="2" t="n">
        <f aca="false">$B$12*$B$9*$B$10/C49</f>
        <v>0.0521196943296401</v>
      </c>
      <c r="H49" s="4" t="n">
        <f aca="false">ROUND((G49/$B$11)*((2^$B$13)-1),0)</f>
        <v>43</v>
      </c>
    </row>
    <row collapsed="false" customFormat="false" customHeight="false" hidden="false" ht="12.85" outlineLevel="0" r="50">
      <c r="A50" s="0" t="n">
        <v>30</v>
      </c>
      <c r="B50" s="0" t="n">
        <f aca="false">2^((A50-69)/12)*440</f>
        <v>46.2493028389543</v>
      </c>
      <c r="C50" s="2" t="n">
        <f aca="false">1/B50</f>
        <v>0.021621947545504</v>
      </c>
      <c r="D50" s="0" t="n">
        <f aca="false">1000000/(B50*2)</f>
        <v>10810.973772752</v>
      </c>
      <c r="E50" s="0" t="n">
        <f aca="false">ROUND(D50*$B$6,0)</f>
        <v>21622</v>
      </c>
      <c r="F50" s="0" t="str">
        <f aca="false">_xlfn.BASE(E50,16)</f>
        <v>5476</v>
      </c>
      <c r="G50" s="2" t="n">
        <f aca="false">$B$12*$B$9*$B$10/C50</f>
        <v>0.0552188926315411</v>
      </c>
      <c r="H50" s="4" t="n">
        <f aca="false">ROUND((G50/$B$11)*((2^$B$13)-1),0)</f>
        <v>45</v>
      </c>
    </row>
    <row collapsed="false" customFormat="false" customHeight="false" hidden="false" ht="12.85" outlineLevel="0" r="51">
      <c r="A51" s="0" t="n">
        <v>31</v>
      </c>
      <c r="B51" s="0" t="n">
        <f aca="false">2^((A51-69)/12)*440</f>
        <v>48.9994294977187</v>
      </c>
      <c r="C51" s="2" t="n">
        <f aca="false">1/B51</f>
        <v>0.0204084008783522</v>
      </c>
      <c r="D51" s="0" t="n">
        <f aca="false">1000000/(B51*2)</f>
        <v>10204.2004391761</v>
      </c>
      <c r="E51" s="0" t="n">
        <f aca="false">ROUND(D51*$B$6,0)</f>
        <v>20408</v>
      </c>
      <c r="F51" s="0" t="str">
        <f aca="false">_xlfn.BASE(E51,16)</f>
        <v>4FB8</v>
      </c>
      <c r="G51" s="2" t="n">
        <f aca="false">$B$12*$B$9*$B$10/C51</f>
        <v>0.0585023788545062</v>
      </c>
      <c r="H51" s="4" t="n">
        <f aca="false">ROUND((G51/$B$11)*((2^$B$13)-1),0)</f>
        <v>48</v>
      </c>
    </row>
    <row collapsed="false" customFormat="false" customHeight="false" hidden="false" ht="12.85" outlineLevel="0" r="52">
      <c r="A52" s="0" t="n">
        <v>32</v>
      </c>
      <c r="B52" s="0" t="n">
        <f aca="false">2^((A52-69)/12)*440</f>
        <v>51.9130871974931</v>
      </c>
      <c r="C52" s="2" t="n">
        <f aca="false">1/B52</f>
        <v>0.0192629653519872</v>
      </c>
      <c r="D52" s="0" t="n">
        <f aca="false">1000000/(B52*2)</f>
        <v>9631.48267599359</v>
      </c>
      <c r="E52" s="0" t="n">
        <f aca="false">ROUND(D52*$B$6,0)</f>
        <v>19263</v>
      </c>
      <c r="F52" s="0" t="str">
        <f aca="false">_xlfn.BASE(E52,16)</f>
        <v>4B3F</v>
      </c>
      <c r="G52" s="2" t="n">
        <f aca="false">$B$12*$B$9*$B$10/C52</f>
        <v>0.061981111328575</v>
      </c>
      <c r="H52" s="4" t="n">
        <f aca="false">ROUND((G52/$B$11)*((2^$B$13)-1),0)</f>
        <v>51</v>
      </c>
    </row>
    <row collapsed="false" customFormat="false" customHeight="false" hidden="false" ht="12.85" outlineLevel="0" r="53">
      <c r="A53" s="0" t="n">
        <v>33</v>
      </c>
      <c r="B53" s="0" t="n">
        <f aca="false">2^((A53-69)/12)*440</f>
        <v>55</v>
      </c>
      <c r="C53" s="2" t="n">
        <f aca="false">1/B53</f>
        <v>0.0181818181818182</v>
      </c>
      <c r="D53" s="0" t="n">
        <f aca="false">1000000/(B53*2)</f>
        <v>9090.90909090909</v>
      </c>
      <c r="E53" s="0" t="n">
        <f aca="false">ROUND(D53*$B$6,0)</f>
        <v>18182</v>
      </c>
      <c r="F53" s="0" t="str">
        <f aca="false">_xlfn.BASE(E53,16)</f>
        <v>4706</v>
      </c>
      <c r="G53" s="2" t="n">
        <f aca="false">$B$12*$B$9*$B$10/C53</f>
        <v>0.0656667</v>
      </c>
      <c r="H53" s="4" t="n">
        <f aca="false">ROUND((G53/$B$11)*((2^$B$13)-1),0)</f>
        <v>54</v>
      </c>
    </row>
    <row collapsed="false" customFormat="false" customHeight="false" hidden="false" ht="12.85" outlineLevel="0" r="54">
      <c r="A54" s="0" t="n">
        <v>34</v>
      </c>
      <c r="B54" s="0" t="n">
        <f aca="false">2^((A54-69)/12)*440</f>
        <v>58.2704701897612</v>
      </c>
      <c r="C54" s="2" t="n">
        <f aca="false">1/B54</f>
        <v>0.0171613511396672</v>
      </c>
      <c r="D54" s="0" t="n">
        <f aca="false">1000000/(B54*2)</f>
        <v>8580.67556983358</v>
      </c>
      <c r="E54" s="0" t="n">
        <f aca="false">ROUND(D54*$B$6,0)</f>
        <v>17161</v>
      </c>
      <c r="F54" s="0" t="str">
        <f aca="false">_xlfn.BASE(E54,16)</f>
        <v>4309</v>
      </c>
      <c r="G54" s="2" t="n">
        <f aca="false">$B$12*$B$9*$B$10/C54</f>
        <v>0.0695714451783635</v>
      </c>
      <c r="H54" s="4" t="n">
        <f aca="false">ROUND((G54/$B$11)*((2^$B$13)-1),0)</f>
        <v>57</v>
      </c>
    </row>
    <row collapsed="false" customFormat="false" customHeight="false" hidden="false" ht="12.85" outlineLevel="0" r="55">
      <c r="A55" s="0" t="n">
        <v>35</v>
      </c>
      <c r="B55" s="0" t="n">
        <f aca="false">2^((A55-69)/12)*440</f>
        <v>61.7354126570155</v>
      </c>
      <c r="C55" s="2" t="n">
        <f aca="false">1/B55</f>
        <v>0.0161981585116425</v>
      </c>
      <c r="D55" s="0" t="n">
        <f aca="false">1000000/(B55*2)</f>
        <v>8099.07925582127</v>
      </c>
      <c r="E55" s="0" t="n">
        <f aca="false">ROUND(D55*$B$6,0)</f>
        <v>16198</v>
      </c>
      <c r="F55" s="0" t="str">
        <f aca="false">_xlfn.BASE(E55,16)</f>
        <v>3F46</v>
      </c>
      <c r="G55" s="2" t="n">
        <f aca="false">$B$12*$B$9*$B$10/C55</f>
        <v>0.0737083785877171</v>
      </c>
      <c r="H55" s="4" t="n">
        <f aca="false">ROUND((G55/$B$11)*((2^$B$13)-1),0)</f>
        <v>60</v>
      </c>
    </row>
    <row collapsed="false" customFormat="false" customHeight="false" hidden="false" ht="12.85" outlineLevel="0" r="56">
      <c r="A56" s="0" t="n">
        <v>36</v>
      </c>
      <c r="B56" s="0" t="n">
        <f aca="false">2^((A56-69)/12)*440</f>
        <v>65.4063913251497</v>
      </c>
      <c r="C56" s="2" t="n">
        <f aca="false">1/B56</f>
        <v>0.0152890257318857</v>
      </c>
      <c r="D56" s="0" t="n">
        <f aca="false">1000000/(B56*2)</f>
        <v>7644.51286594286</v>
      </c>
      <c r="E56" s="0" t="n">
        <f aca="false">ROUND(D56*$B$6,0)</f>
        <v>15289</v>
      </c>
      <c r="F56" s="0" t="str">
        <f aca="false">_xlfn.BASE(E56,16)</f>
        <v>3BB9</v>
      </c>
      <c r="G56" s="2" t="n">
        <f aca="false">$B$12*$B$9*$B$10/C56</f>
        <v>0.0780913068587492</v>
      </c>
      <c r="H56" s="4" t="n">
        <f aca="false">ROUND((G56/$B$11)*((2^$B$13)-1),0)</f>
        <v>64</v>
      </c>
    </row>
    <row collapsed="false" customFormat="false" customHeight="false" hidden="false" ht="12.85" outlineLevel="0" r="57">
      <c r="A57" s="0" t="n">
        <v>37</v>
      </c>
      <c r="B57" s="0" t="n">
        <f aca="false">2^((A57-69)/12)*440</f>
        <v>69.295657744218</v>
      </c>
      <c r="C57" s="2" t="n">
        <f aca="false">1/B57</f>
        <v>0.0144309186542564</v>
      </c>
      <c r="D57" s="0" t="n">
        <f aca="false">1000000/(B57*2)</f>
        <v>7215.45932712818</v>
      </c>
      <c r="E57" s="0" t="n">
        <f aca="false">ROUND(D57*$B$6,0)</f>
        <v>14431</v>
      </c>
      <c r="F57" s="0" t="str">
        <f aca="false">_xlfn.BASE(E57,16)</f>
        <v>385F</v>
      </c>
      <c r="G57" s="2" t="n">
        <f aca="false">$B$12*$B$9*$B$10/C57</f>
        <v>0.0827348576071317</v>
      </c>
      <c r="H57" s="4" t="n">
        <f aca="false">ROUND((G57/$B$11)*((2^$B$13)-1),0)</f>
        <v>68</v>
      </c>
    </row>
    <row collapsed="false" customFormat="false" customHeight="false" hidden="false" ht="12.85" outlineLevel="0" r="58">
      <c r="A58" s="0" t="n">
        <v>38</v>
      </c>
      <c r="B58" s="0" t="n">
        <f aca="false">2^((A58-69)/12)*440</f>
        <v>73.4161919793519</v>
      </c>
      <c r="C58" s="2" t="n">
        <f aca="false">1/B58</f>
        <v>0.0136209734261517</v>
      </c>
      <c r="D58" s="0" t="n">
        <f aca="false">1000000/(B58*2)</f>
        <v>6810.48671307583</v>
      </c>
      <c r="E58" s="0" t="n">
        <f aca="false">ROUND(D58*$B$6,0)</f>
        <v>13621</v>
      </c>
      <c r="F58" s="0" t="str">
        <f aca="false">_xlfn.BASE(E58,16)</f>
        <v>3535</v>
      </c>
      <c r="G58" s="2" t="n">
        <f aca="false">$B$12*$B$9*$B$10/C58</f>
        <v>0.0876545282518274</v>
      </c>
      <c r="H58" s="4" t="n">
        <f aca="false">ROUND((G58/$B$11)*((2^$B$13)-1),0)</f>
        <v>72</v>
      </c>
    </row>
    <row collapsed="false" customFormat="false" customHeight="false" hidden="false" ht="12.85" outlineLevel="0" r="59">
      <c r="A59" s="0" t="n">
        <v>39</v>
      </c>
      <c r="B59" s="0" t="n">
        <f aca="false">2^((A59-69)/12)*440</f>
        <v>77.7817459305202</v>
      </c>
      <c r="C59" s="2" t="n">
        <f aca="false">1/B59</f>
        <v>0.0128564869306645</v>
      </c>
      <c r="D59" s="0" t="n">
        <f aca="false">1000000/(B59*2)</f>
        <v>6428.24346533225</v>
      </c>
      <c r="E59" s="0" t="n">
        <f aca="false">ROUND(D59*$B$6,0)</f>
        <v>12856</v>
      </c>
      <c r="F59" s="0" t="str">
        <f aca="false">_xlfn.BASE(E59,16)</f>
        <v>3238</v>
      </c>
      <c r="G59" s="2" t="n">
        <f aca="false">$B$12*$B$9*$B$10/C59</f>
        <v>0.0928667377362853</v>
      </c>
      <c r="H59" s="4" t="n">
        <f aca="false">ROUND((G59/$B$11)*((2^$B$13)-1),0)</f>
        <v>76</v>
      </c>
    </row>
    <row collapsed="false" customFormat="false" customHeight="false" hidden="false" ht="12.85" outlineLevel="0" r="60">
      <c r="A60" s="0" t="n">
        <v>40</v>
      </c>
      <c r="B60" s="0" t="n">
        <f aca="false">2^((A60-69)/12)*440</f>
        <v>82.4068892282175</v>
      </c>
      <c r="C60" s="2" t="n">
        <f aca="false">1/B60</f>
        <v>0.0121349077651821</v>
      </c>
      <c r="D60" s="0" t="n">
        <f aca="false">1000000/(B60*2)</f>
        <v>6067.45388259106</v>
      </c>
      <c r="E60" s="0" t="n">
        <f aca="false">ROUND(D60*$B$6,0)</f>
        <v>12135</v>
      </c>
      <c r="F60" s="0" t="str">
        <f aca="false">_xlfn.BASE(E60,16)</f>
        <v>2F67</v>
      </c>
      <c r="G60" s="2" t="n">
        <f aca="false">$B$12*$B$9*$B$10/C60</f>
        <v>0.098388881325138</v>
      </c>
      <c r="H60" s="4" t="n">
        <f aca="false">ROUND((G60/$B$11)*((2^$B$13)-1),0)</f>
        <v>81</v>
      </c>
    </row>
    <row collapsed="false" customFormat="false" customHeight="false" hidden="false" ht="12.85" outlineLevel="0" r="61">
      <c r="A61" s="0" t="n">
        <v>41</v>
      </c>
      <c r="B61" s="0" t="n">
        <f aca="false">2^((A61-69)/12)*440</f>
        <v>87.307057858251</v>
      </c>
      <c r="C61" s="2" t="n">
        <f aca="false">1/B61</f>
        <v>0.011453827726317</v>
      </c>
      <c r="D61" s="0" t="n">
        <f aca="false">1000000/(B61*2)</f>
        <v>5726.91386315852</v>
      </c>
      <c r="E61" s="0" t="n">
        <f aca="false">ROUND(D61*$B$6,0)</f>
        <v>11454</v>
      </c>
      <c r="F61" s="0" t="str">
        <f aca="false">_xlfn.BASE(E61,16)</f>
        <v>2CBE</v>
      </c>
      <c r="G61" s="2" t="n">
        <f aca="false">$B$12*$B$9*$B$10/C61</f>
        <v>0.10423938865928</v>
      </c>
      <c r="H61" s="4" t="n">
        <f aca="false">ROUND((G61/$B$11)*((2^$B$13)-1),0)</f>
        <v>85</v>
      </c>
    </row>
    <row collapsed="false" customFormat="false" customHeight="false" hidden="false" ht="12.85" outlineLevel="0" r="62">
      <c r="A62" s="0" t="n">
        <v>42</v>
      </c>
      <c r="B62" s="0" t="n">
        <f aca="false">2^((A62-69)/12)*440</f>
        <v>92.4986056779086</v>
      </c>
      <c r="C62" s="2" t="n">
        <f aca="false">1/B62</f>
        <v>0.010810973772752</v>
      </c>
      <c r="D62" s="0" t="n">
        <f aca="false">1000000/(B62*2)</f>
        <v>5405.486886376</v>
      </c>
      <c r="E62" s="0" t="n">
        <f aca="false">ROUND(D62*$B$6,0)</f>
        <v>10811</v>
      </c>
      <c r="F62" s="0" t="str">
        <f aca="false">_xlfn.BASE(E62,16)</f>
        <v>2A3B</v>
      </c>
      <c r="G62" s="2" t="n">
        <f aca="false">$B$12*$B$9*$B$10/C62</f>
        <v>0.110437785263082</v>
      </c>
      <c r="H62" s="4" t="n">
        <f aca="false">ROUND((G62/$B$11)*((2^$B$13)-1),0)</f>
        <v>90</v>
      </c>
    </row>
    <row collapsed="false" customFormat="false" customHeight="false" hidden="false" ht="12.85" outlineLevel="0" r="63">
      <c r="A63" s="0" t="n">
        <v>43</v>
      </c>
      <c r="B63" s="0" t="n">
        <f aca="false">2^((A63-69)/12)*440</f>
        <v>97.9988589954373</v>
      </c>
      <c r="C63" s="2" t="n">
        <f aca="false">1/B63</f>
        <v>0.0102042004391761</v>
      </c>
      <c r="D63" s="0" t="n">
        <f aca="false">1000000/(B63*2)</f>
        <v>5102.10021958806</v>
      </c>
      <c r="E63" s="0" t="n">
        <f aca="false">ROUND(D63*$B$6,0)</f>
        <v>10204</v>
      </c>
      <c r="F63" s="0" t="str">
        <f aca="false">_xlfn.BASE(E63,16)</f>
        <v>27DC</v>
      </c>
      <c r="G63" s="2" t="n">
        <f aca="false">$B$12*$B$9*$B$10/C63</f>
        <v>0.117004757709012</v>
      </c>
      <c r="H63" s="4" t="n">
        <f aca="false">ROUND((G63/$B$11)*((2^$B$13)-1),0)</f>
        <v>96</v>
      </c>
    </row>
    <row collapsed="false" customFormat="false" customHeight="false" hidden="false" ht="12.85" outlineLevel="0" r="64">
      <c r="A64" s="0" t="n">
        <v>44</v>
      </c>
      <c r="B64" s="0" t="n">
        <f aca="false">2^((A64-69)/12)*440</f>
        <v>103.826174394986</v>
      </c>
      <c r="C64" s="2" t="n">
        <f aca="false">1/B64</f>
        <v>0.00963148267599359</v>
      </c>
      <c r="D64" s="0" t="n">
        <f aca="false">1000000/(B64*2)</f>
        <v>4815.7413379968</v>
      </c>
      <c r="E64" s="0" t="n">
        <f aca="false">ROUND(D64*$B$6,0)</f>
        <v>9631</v>
      </c>
      <c r="F64" s="0" t="str">
        <f aca="false">_xlfn.BASE(E64,16)</f>
        <v>259F</v>
      </c>
      <c r="G64" s="2" t="n">
        <f aca="false">$B$12*$B$9*$B$10/C64</f>
        <v>0.12396222265715</v>
      </c>
      <c r="H64" s="4" t="n">
        <f aca="false">ROUND((G64/$B$11)*((2^$B$13)-1),0)</f>
        <v>102</v>
      </c>
    </row>
    <row collapsed="false" customFormat="false" customHeight="false" hidden="false" ht="12.85" outlineLevel="0" r="65">
      <c r="A65" s="0" t="n">
        <v>45</v>
      </c>
      <c r="B65" s="0" t="n">
        <f aca="false">2^((A65-69)/12)*440</f>
        <v>110</v>
      </c>
      <c r="C65" s="2" t="n">
        <f aca="false">1/B65</f>
        <v>0.00909090909090909</v>
      </c>
      <c r="D65" s="0" t="n">
        <f aca="false">1000000/(B65*2)</f>
        <v>4545.45454545455</v>
      </c>
      <c r="E65" s="0" t="n">
        <f aca="false">ROUND(D65*$B$6,0)</f>
        <v>9091</v>
      </c>
      <c r="F65" s="0" t="str">
        <f aca="false">_xlfn.BASE(E65,16)</f>
        <v>2383</v>
      </c>
      <c r="G65" s="2" t="n">
        <f aca="false">$B$12*$B$9*$B$10/C65</f>
        <v>0.1313334</v>
      </c>
      <c r="H65" s="4" t="n">
        <f aca="false">ROUND((G65/$B$11)*((2^$B$13)-1),0)</f>
        <v>108</v>
      </c>
    </row>
    <row collapsed="false" customFormat="false" customHeight="false" hidden="false" ht="12.85" outlineLevel="0" r="66">
      <c r="A66" s="0" t="n">
        <v>46</v>
      </c>
      <c r="B66" s="0" t="n">
        <f aca="false">2^((A66-69)/12)*440</f>
        <v>116.540940379522</v>
      </c>
      <c r="C66" s="2" t="n">
        <f aca="false">1/B66</f>
        <v>0.00858067556983358</v>
      </c>
      <c r="D66" s="0" t="n">
        <f aca="false">1000000/(B66*2)</f>
        <v>4290.33778491679</v>
      </c>
      <c r="E66" s="0" t="n">
        <f aca="false">ROUND(D66*$B$6,0)</f>
        <v>8581</v>
      </c>
      <c r="F66" s="0" t="str">
        <f aca="false">_xlfn.BASE(E66,16)</f>
        <v>2185</v>
      </c>
      <c r="G66" s="2" t="n">
        <f aca="false">$B$12*$B$9*$B$10/C66</f>
        <v>0.139142890356727</v>
      </c>
      <c r="H66" s="4" t="n">
        <f aca="false">ROUND((G66/$B$11)*((2^$B$13)-1),0)</f>
        <v>114</v>
      </c>
    </row>
    <row collapsed="false" customFormat="false" customHeight="false" hidden="false" ht="12.85" outlineLevel="0" r="67">
      <c r="A67" s="0" t="n">
        <v>47</v>
      </c>
      <c r="B67" s="0" t="n">
        <f aca="false">2^((A67-69)/12)*440</f>
        <v>123.470825314031</v>
      </c>
      <c r="C67" s="2" t="n">
        <f aca="false">1/B67</f>
        <v>0.00809907925582127</v>
      </c>
      <c r="D67" s="0" t="n">
        <f aca="false">1000000/(B67*2)</f>
        <v>4049.53962791063</v>
      </c>
      <c r="E67" s="0" t="n">
        <f aca="false">ROUND(D67*$B$6,0)</f>
        <v>8099</v>
      </c>
      <c r="F67" s="0" t="str">
        <f aca="false">_xlfn.BASE(E67,16)</f>
        <v>1FA3</v>
      </c>
      <c r="G67" s="2" t="n">
        <f aca="false">$B$12*$B$9*$B$10/C67</f>
        <v>0.147416757175434</v>
      </c>
      <c r="H67" s="4" t="n">
        <f aca="false">ROUND((G67/$B$11)*((2^$B$13)-1),0)</f>
        <v>121</v>
      </c>
    </row>
    <row collapsed="false" customFormat="false" customHeight="false" hidden="false" ht="12.85" outlineLevel="0" r="68">
      <c r="A68" s="0" t="n">
        <v>48</v>
      </c>
      <c r="B68" s="0" t="n">
        <f aca="false">2^((A68-69)/12)*440</f>
        <v>130.812782650299</v>
      </c>
      <c r="C68" s="2" t="n">
        <f aca="false">1/B68</f>
        <v>0.00764451286594286</v>
      </c>
      <c r="D68" s="0" t="n">
        <f aca="false">1000000/(B68*2)</f>
        <v>3822.25643297143</v>
      </c>
      <c r="E68" s="0" t="n">
        <f aca="false">ROUND(D68*$B$6,0)</f>
        <v>7645</v>
      </c>
      <c r="F68" s="0" t="str">
        <f aca="false">_xlfn.BASE(E68,16)</f>
        <v>1DDD</v>
      </c>
      <c r="G68" s="2" t="n">
        <f aca="false">$B$12*$B$9*$B$10/C68</f>
        <v>0.156182613717498</v>
      </c>
      <c r="H68" s="4" t="n">
        <f aca="false">ROUND((G68/$B$11)*((2^$B$13)-1),0)</f>
        <v>128</v>
      </c>
    </row>
    <row collapsed="false" customFormat="false" customHeight="false" hidden="false" ht="12.85" outlineLevel="0" r="69">
      <c r="A69" s="0" t="n">
        <v>49</v>
      </c>
      <c r="B69" s="0" t="n">
        <f aca="false">2^((A69-69)/12)*440</f>
        <v>138.591315488436</v>
      </c>
      <c r="C69" s="2" t="n">
        <f aca="false">1/B69</f>
        <v>0.00721545932712818</v>
      </c>
      <c r="D69" s="0" t="n">
        <f aca="false">1000000/(B69*2)</f>
        <v>3607.72966356409</v>
      </c>
      <c r="E69" s="0" t="n">
        <f aca="false">ROUND(D69*$B$6,0)</f>
        <v>7215</v>
      </c>
      <c r="F69" s="0" t="str">
        <f aca="false">_xlfn.BASE(E69,16)</f>
        <v>1C2F</v>
      </c>
      <c r="G69" s="2" t="n">
        <f aca="false">$B$12*$B$9*$B$10/C69</f>
        <v>0.165469715214263</v>
      </c>
      <c r="H69" s="4" t="n">
        <f aca="false">ROUND((G69/$B$11)*((2^$B$13)-1),0)</f>
        <v>136</v>
      </c>
    </row>
    <row collapsed="false" customFormat="false" customHeight="false" hidden="false" ht="12.85" outlineLevel="0" r="70">
      <c r="A70" s="0" t="n">
        <v>50</v>
      </c>
      <c r="B70" s="0" t="n">
        <f aca="false">2^((A70-69)/12)*440</f>
        <v>146.832383958704</v>
      </c>
      <c r="C70" s="2" t="n">
        <f aca="false">1/B70</f>
        <v>0.00681048671307583</v>
      </c>
      <c r="D70" s="0" t="n">
        <f aca="false">1000000/(B70*2)</f>
        <v>3405.24335653791</v>
      </c>
      <c r="E70" s="0" t="n">
        <f aca="false">ROUND(D70*$B$6,0)</f>
        <v>6810</v>
      </c>
      <c r="F70" s="0" t="str">
        <f aca="false">_xlfn.BASE(E70,16)</f>
        <v>1A9A</v>
      </c>
      <c r="G70" s="2" t="n">
        <f aca="false">$B$12*$B$9*$B$10/C70</f>
        <v>0.175309056503655</v>
      </c>
      <c r="H70" s="4" t="n">
        <f aca="false">ROUND((G70/$B$11)*((2^$B$13)-1),0)</f>
        <v>144</v>
      </c>
    </row>
    <row collapsed="false" customFormat="false" customHeight="false" hidden="false" ht="12.85" outlineLevel="0" r="71">
      <c r="A71" s="0" t="n">
        <v>51</v>
      </c>
      <c r="B71" s="0" t="n">
        <f aca="false">2^((A71-69)/12)*440</f>
        <v>155.56349186104</v>
      </c>
      <c r="C71" s="2" t="n">
        <f aca="false">1/B71</f>
        <v>0.00642824346533225</v>
      </c>
      <c r="D71" s="0" t="n">
        <f aca="false">1000000/(B71*2)</f>
        <v>3214.12173266612</v>
      </c>
      <c r="E71" s="0" t="n">
        <f aca="false">ROUND(D71*$B$6,0)</f>
        <v>6428</v>
      </c>
      <c r="F71" s="0" t="str">
        <f aca="false">_xlfn.BASE(E71,16)</f>
        <v>191C</v>
      </c>
      <c r="G71" s="2" t="n">
        <f aca="false">$B$12*$B$9*$B$10/C71</f>
        <v>0.185733475472571</v>
      </c>
      <c r="H71" s="4" t="n">
        <f aca="false">ROUND((G71/$B$11)*((2^$B$13)-1),0)</f>
        <v>152</v>
      </c>
    </row>
    <row collapsed="false" customFormat="false" customHeight="false" hidden="false" ht="12.85" outlineLevel="0" r="72">
      <c r="A72" s="0" t="n">
        <v>52</v>
      </c>
      <c r="B72" s="0" t="n">
        <f aca="false">2^((A72-69)/12)*440</f>
        <v>164.813778456435</v>
      </c>
      <c r="C72" s="2" t="n">
        <f aca="false">1/B72</f>
        <v>0.00606745388259107</v>
      </c>
      <c r="D72" s="0" t="n">
        <f aca="false">1000000/(B72*2)</f>
        <v>3033.72694129553</v>
      </c>
      <c r="E72" s="0" t="n">
        <f aca="false">ROUND(D72*$B$6,0)</f>
        <v>6067</v>
      </c>
      <c r="F72" s="0" t="str">
        <f aca="false">_xlfn.BASE(E72,16)</f>
        <v>17B3</v>
      </c>
      <c r="G72" s="2" t="n">
        <f aca="false">$B$12*$B$9*$B$10/C72</f>
        <v>0.196777762650276</v>
      </c>
      <c r="H72" s="4" t="n">
        <f aca="false">ROUND((G72/$B$11)*((2^$B$13)-1),0)</f>
        <v>161</v>
      </c>
    </row>
    <row collapsed="false" customFormat="false" customHeight="false" hidden="false" ht="12.85" outlineLevel="0" r="73">
      <c r="A73" s="0" t="n">
        <v>53</v>
      </c>
      <c r="B73" s="0" t="n">
        <f aca="false">2^((A73-69)/12)*440</f>
        <v>174.614115716502</v>
      </c>
      <c r="C73" s="2" t="n">
        <f aca="false">1/B73</f>
        <v>0.00572691386315851</v>
      </c>
      <c r="D73" s="0" t="n">
        <f aca="false">1000000/(B73*2)</f>
        <v>2863.45693157926</v>
      </c>
      <c r="E73" s="0" t="n">
        <f aca="false">ROUND(D73*$B$6,0)</f>
        <v>5727</v>
      </c>
      <c r="F73" s="0" t="str">
        <f aca="false">_xlfn.BASE(E73,16)</f>
        <v>165F</v>
      </c>
      <c r="G73" s="2" t="n">
        <f aca="false">$B$12*$B$9*$B$10/C73</f>
        <v>0.20847877731856</v>
      </c>
      <c r="H73" s="4" t="n">
        <f aca="false">ROUND((G73/$B$11)*((2^$B$13)-1),0)</f>
        <v>171</v>
      </c>
    </row>
    <row collapsed="false" customFormat="false" customHeight="false" hidden="false" ht="12.85" outlineLevel="0" r="74">
      <c r="A74" s="0" t="n">
        <v>54</v>
      </c>
      <c r="B74" s="0" t="n">
        <f aca="false">2^((A74-69)/12)*440</f>
        <v>184.997211355817</v>
      </c>
      <c r="C74" s="2" t="n">
        <f aca="false">1/B74</f>
        <v>0.005405486886376</v>
      </c>
      <c r="D74" s="0" t="n">
        <f aca="false">1000000/(B74*2)</f>
        <v>2702.743443188</v>
      </c>
      <c r="E74" s="0" t="n">
        <f aca="false">ROUND(D74*$B$6,0)</f>
        <v>5405</v>
      </c>
      <c r="F74" s="0" t="str">
        <f aca="false">_xlfn.BASE(E74,16)</f>
        <v>151D</v>
      </c>
      <c r="G74" s="2" t="n">
        <f aca="false">$B$12*$B$9*$B$10/C74</f>
        <v>0.220875570526164</v>
      </c>
      <c r="H74" s="4" t="n">
        <f aca="false">ROUND((G74/$B$11)*((2^$B$13)-1),0)</f>
        <v>181</v>
      </c>
    </row>
    <row collapsed="false" customFormat="false" customHeight="false" hidden="false" ht="12.85" outlineLevel="0" r="75">
      <c r="A75" s="0" t="n">
        <v>55</v>
      </c>
      <c r="B75" s="0" t="n">
        <f aca="false">2^((A75-69)/12)*440</f>
        <v>195.997717990875</v>
      </c>
      <c r="C75" s="2" t="n">
        <f aca="false">1/B75</f>
        <v>0.00510210021958806</v>
      </c>
      <c r="D75" s="0" t="n">
        <f aca="false">1000000/(B75*2)</f>
        <v>2551.05010979403</v>
      </c>
      <c r="E75" s="0" t="n">
        <f aca="false">ROUND(D75*$B$6,0)</f>
        <v>5102</v>
      </c>
      <c r="F75" s="0" t="str">
        <f aca="false">_xlfn.BASE(E75,16)</f>
        <v>13EE</v>
      </c>
      <c r="G75" s="2" t="n">
        <f aca="false">$B$12*$B$9*$B$10/C75</f>
        <v>0.234009515418025</v>
      </c>
      <c r="H75" s="4" t="n">
        <f aca="false">ROUND((G75/$B$11)*((2^$B$13)-1),0)</f>
        <v>192</v>
      </c>
    </row>
    <row collapsed="false" customFormat="false" customHeight="false" hidden="false" ht="12.85" outlineLevel="0" r="76">
      <c r="A76" s="0" t="n">
        <v>56</v>
      </c>
      <c r="B76" s="0" t="n">
        <f aca="false">2^((A76-69)/12)*440</f>
        <v>207.652348789973</v>
      </c>
      <c r="C76" s="2" t="n">
        <f aca="false">1/B76</f>
        <v>0.0048157413379968</v>
      </c>
      <c r="D76" s="0" t="n">
        <f aca="false">1000000/(B76*2)</f>
        <v>2407.8706689984</v>
      </c>
      <c r="E76" s="0" t="n">
        <f aca="false">ROUND(D76*$B$6,0)</f>
        <v>4816</v>
      </c>
      <c r="F76" s="0" t="str">
        <f aca="false">_xlfn.BASE(E76,16)</f>
        <v>12D0</v>
      </c>
      <c r="G76" s="2" t="n">
        <f aca="false">$B$12*$B$9*$B$10/C76</f>
        <v>0.2479244453143</v>
      </c>
      <c r="H76" s="4" t="n">
        <f aca="false">ROUND((G76/$B$11)*((2^$B$13)-1),0)</f>
        <v>203</v>
      </c>
    </row>
    <row collapsed="false" customFormat="false" customHeight="false" hidden="false" ht="12.85" outlineLevel="0" r="77">
      <c r="A77" s="0" t="n">
        <v>57</v>
      </c>
      <c r="B77" s="0" t="n">
        <f aca="false">2^((A77-69)/12)*440</f>
        <v>220</v>
      </c>
      <c r="C77" s="2" t="n">
        <f aca="false">1/B77</f>
        <v>0.00454545454545455</v>
      </c>
      <c r="D77" s="0" t="n">
        <f aca="false">1000000/(B77*2)</f>
        <v>2272.72727272727</v>
      </c>
      <c r="E77" s="0" t="n">
        <f aca="false">ROUND(D77*$B$6,0)</f>
        <v>4545</v>
      </c>
      <c r="F77" s="0" t="str">
        <f aca="false">_xlfn.BASE(E77,16)</f>
        <v>11C1</v>
      </c>
      <c r="G77" s="2" t="n">
        <f aca="false">$B$12*$B$9*$B$10/C77</f>
        <v>0.2626668</v>
      </c>
      <c r="H77" s="4" t="n">
        <f aca="false">ROUND((G77/$B$11)*((2^$B$13)-1),0)</f>
        <v>215</v>
      </c>
    </row>
    <row collapsed="false" customFormat="false" customHeight="false" hidden="false" ht="12.85" outlineLevel="0" r="78">
      <c r="A78" s="0" t="n">
        <v>58</v>
      </c>
      <c r="B78" s="0" t="n">
        <f aca="false">2^((A78-69)/12)*440</f>
        <v>233.081880759045</v>
      </c>
      <c r="C78" s="2" t="n">
        <f aca="false">1/B78</f>
        <v>0.00429033778491679</v>
      </c>
      <c r="D78" s="0" t="n">
        <f aca="false">1000000/(B78*2)</f>
        <v>2145.16889245839</v>
      </c>
      <c r="E78" s="0" t="n">
        <f aca="false">ROUND(D78*$B$6,0)</f>
        <v>4290</v>
      </c>
      <c r="F78" s="0" t="str">
        <f aca="false">_xlfn.BASE(E78,16)</f>
        <v>10C2</v>
      </c>
      <c r="G78" s="2" t="n">
        <f aca="false">$B$12*$B$9*$B$10/C78</f>
        <v>0.278285780713454</v>
      </c>
      <c r="H78" s="4" t="n">
        <f aca="false">ROUND((G78/$B$11)*((2^$B$13)-1),0)</f>
        <v>228</v>
      </c>
    </row>
    <row collapsed="false" customFormat="false" customHeight="false" hidden="false" ht="12.85" outlineLevel="0" r="79">
      <c r="A79" s="0" t="n">
        <v>59</v>
      </c>
      <c r="B79" s="0" t="n">
        <f aca="false">2^((A79-69)/12)*440</f>
        <v>246.941650628062</v>
      </c>
      <c r="C79" s="2" t="n">
        <f aca="false">1/B79</f>
        <v>0.00404953962791063</v>
      </c>
      <c r="D79" s="0" t="n">
        <f aca="false">1000000/(B79*2)</f>
        <v>2024.76981395532</v>
      </c>
      <c r="E79" s="0" t="n">
        <f aca="false">ROUND(D79*$B$6,0)</f>
        <v>4050</v>
      </c>
      <c r="F79" s="0" t="str">
        <f aca="false">_xlfn.BASE(E79,16)</f>
        <v>FD2</v>
      </c>
      <c r="G79" s="2" t="n">
        <f aca="false">$B$12*$B$9*$B$10/C79</f>
        <v>0.294833514350868</v>
      </c>
      <c r="H79" s="4" t="n">
        <f aca="false">ROUND((G79/$B$11)*((2^$B$13)-1),0)</f>
        <v>241</v>
      </c>
    </row>
    <row collapsed="false" customFormat="false" customHeight="false" hidden="false" ht="12.85" outlineLevel="0" r="80">
      <c r="A80" s="0" t="n">
        <v>60</v>
      </c>
      <c r="B80" s="0" t="n">
        <f aca="false">2^((A80-69)/12)*440</f>
        <v>261.625565300599</v>
      </c>
      <c r="C80" s="2" t="n">
        <f aca="false">1/B80</f>
        <v>0.00382225643297143</v>
      </c>
      <c r="D80" s="0" t="n">
        <f aca="false">1000000/(B80*2)</f>
        <v>1911.12821648572</v>
      </c>
      <c r="E80" s="0" t="n">
        <f aca="false">ROUND(D80*$B$6,0)</f>
        <v>3822</v>
      </c>
      <c r="F80" s="0" t="str">
        <f aca="false">_xlfn.BASE(E80,16)</f>
        <v>EEE</v>
      </c>
      <c r="G80" s="2" t="n">
        <f aca="false">$B$12*$B$9*$B$10/C80</f>
        <v>0.312365227434997</v>
      </c>
      <c r="H80" s="4" t="n">
        <f aca="false">ROUND((G80/$B$11)*((2^$B$13)-1),0)</f>
        <v>256</v>
      </c>
    </row>
    <row collapsed="false" customFormat="false" customHeight="false" hidden="false" ht="12.85" outlineLevel="0" r="81">
      <c r="A81" s="0" t="n">
        <v>61</v>
      </c>
      <c r="B81" s="0" t="n">
        <f aca="false">2^((A81-69)/12)*440</f>
        <v>277.182630976872</v>
      </c>
      <c r="C81" s="2" t="n">
        <f aca="false">1/B81</f>
        <v>0.00360772966356409</v>
      </c>
      <c r="D81" s="0" t="n">
        <f aca="false">1000000/(B81*2)</f>
        <v>1803.86483178205</v>
      </c>
      <c r="E81" s="0" t="n">
        <f aca="false">ROUND(D81*$B$6,0)</f>
        <v>3608</v>
      </c>
      <c r="F81" s="0" t="str">
        <f aca="false">_xlfn.BASE(E81,16)</f>
        <v>E18</v>
      </c>
      <c r="G81" s="2" t="n">
        <f aca="false">$B$12*$B$9*$B$10/C81</f>
        <v>0.330939430428527</v>
      </c>
      <c r="H81" s="4" t="n">
        <f aca="false">ROUND((G81/$B$11)*((2^$B$13)-1),0)</f>
        <v>271</v>
      </c>
    </row>
    <row collapsed="false" customFormat="false" customHeight="false" hidden="false" ht="12.85" outlineLevel="0" r="82">
      <c r="A82" s="0" t="n">
        <v>62</v>
      </c>
      <c r="B82" s="0" t="n">
        <f aca="false">2^((A82-69)/12)*440</f>
        <v>293.664767917408</v>
      </c>
      <c r="C82" s="2" t="n">
        <f aca="false">1/B82</f>
        <v>0.00340524335653791</v>
      </c>
      <c r="D82" s="0" t="n">
        <f aca="false">1000000/(B82*2)</f>
        <v>1702.62167826896</v>
      </c>
      <c r="E82" s="0" t="n">
        <f aca="false">ROUND(D82*$B$6,0)</f>
        <v>3405</v>
      </c>
      <c r="F82" s="0" t="str">
        <f aca="false">_xlfn.BASE(E82,16)</f>
        <v>D4D</v>
      </c>
      <c r="G82" s="2" t="n">
        <f aca="false">$B$12*$B$9*$B$10/C82</f>
        <v>0.35061811300731</v>
      </c>
      <c r="H82" s="4" t="n">
        <f aca="false">ROUND((G82/$B$11)*((2^$B$13)-1),0)</f>
        <v>287</v>
      </c>
    </row>
    <row collapsed="false" customFormat="false" customHeight="false" hidden="false" ht="12.85" outlineLevel="0" r="83">
      <c r="A83" s="0" t="n">
        <v>63</v>
      </c>
      <c r="B83" s="0" t="n">
        <f aca="false">2^((A83-69)/12)*440</f>
        <v>311.126983722081</v>
      </c>
      <c r="C83" s="2" t="n">
        <f aca="false">1/B83</f>
        <v>0.00321412173266612</v>
      </c>
      <c r="D83" s="0" t="n">
        <f aca="false">1000000/(B83*2)</f>
        <v>1607.06086633306</v>
      </c>
      <c r="E83" s="0" t="n">
        <f aca="false">ROUND(D83*$B$6,0)</f>
        <v>3214</v>
      </c>
      <c r="F83" s="0" t="str">
        <f aca="false">_xlfn.BASE(E83,16)</f>
        <v>C8E</v>
      </c>
      <c r="G83" s="2" t="n">
        <f aca="false">$B$12*$B$9*$B$10/C83</f>
        <v>0.371466950945141</v>
      </c>
      <c r="H83" s="4" t="n">
        <f aca="false">ROUND((G83/$B$11)*((2^$B$13)-1),0)</f>
        <v>304</v>
      </c>
    </row>
    <row collapsed="false" customFormat="false" customHeight="false" hidden="false" ht="12.85" outlineLevel="0" r="84">
      <c r="A84" s="0" t="n">
        <v>64</v>
      </c>
      <c r="B84" s="0" t="n">
        <f aca="false">2^((A84-69)/12)*440</f>
        <v>329.62755691287</v>
      </c>
      <c r="C84" s="2" t="n">
        <f aca="false">1/B84</f>
        <v>0.00303372694129553</v>
      </c>
      <c r="D84" s="0" t="n">
        <f aca="false">1000000/(B84*2)</f>
        <v>1516.86347064777</v>
      </c>
      <c r="E84" s="0" t="n">
        <f aca="false">ROUND(D84*$B$6,0)</f>
        <v>3034</v>
      </c>
      <c r="F84" s="0" t="str">
        <f aca="false">_xlfn.BASE(E84,16)</f>
        <v>BDA</v>
      </c>
      <c r="G84" s="2" t="n">
        <f aca="false">$B$12*$B$9*$B$10/C84</f>
        <v>0.393555525300552</v>
      </c>
      <c r="H84" s="4" t="n">
        <f aca="false">ROUND((G84/$B$11)*((2^$B$13)-1),0)</f>
        <v>322</v>
      </c>
    </row>
    <row collapsed="false" customFormat="false" customHeight="false" hidden="false" ht="12.85" outlineLevel="0" r="85">
      <c r="A85" s="0" t="n">
        <v>65</v>
      </c>
      <c r="B85" s="0" t="n">
        <f aca="false">2^((A85-69)/12)*440</f>
        <v>349.228231433004</v>
      </c>
      <c r="C85" s="2" t="n">
        <f aca="false">1/B85</f>
        <v>0.00286345693157926</v>
      </c>
      <c r="D85" s="0" t="n">
        <f aca="false">1000000/(B85*2)</f>
        <v>1431.72846578963</v>
      </c>
      <c r="E85" s="0" t="n">
        <f aca="false">ROUND(D85*$B$6,0)</f>
        <v>2863</v>
      </c>
      <c r="F85" s="0" t="str">
        <f aca="false">_xlfn.BASE(E85,16)</f>
        <v>B2F</v>
      </c>
      <c r="G85" s="2" t="n">
        <f aca="false">$B$12*$B$9*$B$10/C85</f>
        <v>0.416957554637121</v>
      </c>
      <c r="H85" s="4" t="n">
        <f aca="false">ROUND((G85/$B$11)*((2^$B$13)-1),0)</f>
        <v>341</v>
      </c>
    </row>
    <row collapsed="false" customFormat="false" customHeight="false" hidden="false" ht="12.85" outlineLevel="0" r="86">
      <c r="A86" s="0" t="n">
        <v>66</v>
      </c>
      <c r="B86" s="0" t="n">
        <f aca="false">2^((A86-69)/12)*440</f>
        <v>369.994422711634</v>
      </c>
      <c r="C86" s="2" t="n">
        <f aca="false">1/B86</f>
        <v>0.002702743443188</v>
      </c>
      <c r="D86" s="0" t="n">
        <f aca="false">1000000/(B86*2)</f>
        <v>1351.371721594</v>
      </c>
      <c r="E86" s="0" t="n">
        <f aca="false">ROUND(D86*$B$6,0)</f>
        <v>2703</v>
      </c>
      <c r="F86" s="0" t="str">
        <f aca="false">_xlfn.BASE(E86,16)</f>
        <v>A8F</v>
      </c>
      <c r="G86" s="2" t="n">
        <f aca="false">$B$12*$B$9*$B$10/C86</f>
        <v>0.441751141052329</v>
      </c>
      <c r="H86" s="4" t="n">
        <f aca="false">ROUND((G86/$B$11)*((2^$B$13)-1),0)</f>
        <v>362</v>
      </c>
    </row>
    <row collapsed="false" customFormat="false" customHeight="false" hidden="false" ht="12.85" outlineLevel="0" r="87">
      <c r="A87" s="0" t="n">
        <v>67</v>
      </c>
      <c r="B87" s="0" t="n">
        <f aca="false">2^((A87-69)/12)*440</f>
        <v>391.995435981749</v>
      </c>
      <c r="C87" s="2" t="n">
        <f aca="false">1/B87</f>
        <v>0.00255105010979403</v>
      </c>
      <c r="D87" s="0" t="n">
        <f aca="false">1000000/(B87*2)</f>
        <v>1275.52505489701</v>
      </c>
      <c r="E87" s="0" t="n">
        <f aca="false">ROUND(D87*$B$6,0)</f>
        <v>2551</v>
      </c>
      <c r="F87" s="0" t="str">
        <f aca="false">_xlfn.BASE(E87,16)</f>
        <v>9F7</v>
      </c>
      <c r="G87" s="2" t="n">
        <f aca="false">$B$12*$B$9*$B$10/C87</f>
        <v>0.46801903083605</v>
      </c>
      <c r="H87" s="4" t="n">
        <f aca="false">ROUND((G87/$B$11)*((2^$B$13)-1),0)</f>
        <v>383</v>
      </c>
    </row>
    <row collapsed="false" customFormat="false" customHeight="false" hidden="false" ht="12.85" outlineLevel="0" r="88">
      <c r="A88" s="0" t="n">
        <v>68</v>
      </c>
      <c r="B88" s="0" t="n">
        <f aca="false">2^((A88-69)/12)*440</f>
        <v>415.304697579945</v>
      </c>
      <c r="C88" s="2" t="n">
        <f aca="false">1/B88</f>
        <v>0.0024078706689984</v>
      </c>
      <c r="D88" s="0" t="n">
        <f aca="false">1000000/(B88*2)</f>
        <v>1203.9353344992</v>
      </c>
      <c r="E88" s="0" t="n">
        <f aca="false">ROUND(D88*$B$6,0)</f>
        <v>2408</v>
      </c>
      <c r="F88" s="0" t="str">
        <f aca="false">_xlfn.BASE(E88,16)</f>
        <v>968</v>
      </c>
      <c r="G88" s="2" t="n">
        <f aca="false">$B$12*$B$9*$B$10/C88</f>
        <v>0.4958488906286</v>
      </c>
      <c r="H88" s="4" t="n">
        <f aca="false">ROUND((G88/$B$11)*((2^$B$13)-1),0)</f>
        <v>406</v>
      </c>
    </row>
    <row collapsed="false" customFormat="false" customHeight="false" hidden="false" ht="12.85" outlineLevel="0" r="89">
      <c r="A89" s="0" t="n">
        <v>69</v>
      </c>
      <c r="B89" s="0" t="n">
        <f aca="false">2^((A89-69)/12)*440</f>
        <v>440</v>
      </c>
      <c r="C89" s="2" t="n">
        <f aca="false">1/B89</f>
        <v>0.00227272727272727</v>
      </c>
      <c r="D89" s="0" t="n">
        <f aca="false">1000000/(B89*2)</f>
        <v>1136.36363636364</v>
      </c>
      <c r="E89" s="0" t="n">
        <f aca="false">ROUND(D89*$B$6,0)</f>
        <v>2273</v>
      </c>
      <c r="F89" s="0" t="str">
        <f aca="false">_xlfn.BASE(E89,16)</f>
        <v>8E1</v>
      </c>
      <c r="G89" s="2" t="n">
        <f aca="false">$B$12*$B$9*$B$10/C89</f>
        <v>0.5253336</v>
      </c>
      <c r="H89" s="4" t="n">
        <f aca="false">ROUND((G89/$B$11)*((2^$B$13)-1),0)</f>
        <v>430</v>
      </c>
    </row>
    <row collapsed="false" customFormat="false" customHeight="false" hidden="false" ht="12.85" outlineLevel="0" r="90">
      <c r="A90" s="0" t="n">
        <v>70</v>
      </c>
      <c r="B90" s="0" t="n">
        <f aca="false">2^((A90-69)/12)*440</f>
        <v>466.16376151809</v>
      </c>
      <c r="C90" s="2" t="n">
        <f aca="false">1/B90</f>
        <v>0.00214516889245839</v>
      </c>
      <c r="D90" s="0" t="n">
        <f aca="false">1000000/(B90*2)</f>
        <v>1072.5844462292</v>
      </c>
      <c r="E90" s="0" t="n">
        <f aca="false">ROUND(D90*$B$6,0)</f>
        <v>2145</v>
      </c>
      <c r="F90" s="0" t="str">
        <f aca="false">_xlfn.BASE(E90,16)</f>
        <v>861</v>
      </c>
      <c r="G90" s="2" t="n">
        <f aca="false">$B$12*$B$9*$B$10/C90</f>
        <v>0.556571561426908</v>
      </c>
      <c r="H90" s="4" t="n">
        <f aca="false">ROUND((G90/$B$11)*((2^$B$13)-1),0)</f>
        <v>456</v>
      </c>
    </row>
    <row collapsed="false" customFormat="false" customHeight="false" hidden="false" ht="12.85" outlineLevel="0" r="91">
      <c r="A91" s="0" t="n">
        <v>71</v>
      </c>
      <c r="B91" s="0" t="n">
        <f aca="false">2^((A91-69)/12)*440</f>
        <v>493.883301256124</v>
      </c>
      <c r="C91" s="2" t="n">
        <f aca="false">1/B91</f>
        <v>0.00202476981395532</v>
      </c>
      <c r="D91" s="0" t="n">
        <f aca="false">1000000/(B91*2)</f>
        <v>1012.38490697766</v>
      </c>
      <c r="E91" s="0" t="n">
        <f aca="false">ROUND(D91*$B$6,0)</f>
        <v>2025</v>
      </c>
      <c r="F91" s="0" t="str">
        <f aca="false">_xlfn.BASE(E91,16)</f>
        <v>7E9</v>
      </c>
      <c r="G91" s="2" t="n">
        <f aca="false">$B$12*$B$9*$B$10/C91</f>
        <v>0.589667028701737</v>
      </c>
      <c r="H91" s="4" t="n">
        <f aca="false">ROUND((G91/$B$11)*((2^$B$13)-1),0)</f>
        <v>483</v>
      </c>
    </row>
    <row collapsed="false" customFormat="false" customHeight="false" hidden="false" ht="12.85" outlineLevel="0" r="92">
      <c r="A92" s="0" t="n">
        <v>72</v>
      </c>
      <c r="B92" s="0" t="n">
        <f aca="false">2^((A92-69)/12)*440</f>
        <v>523.251130601197</v>
      </c>
      <c r="C92" s="2" t="n">
        <f aca="false">1/B92</f>
        <v>0.00191112821648571</v>
      </c>
      <c r="D92" s="0" t="n">
        <f aca="false">1000000/(B92*2)</f>
        <v>955.564108242858</v>
      </c>
      <c r="E92" s="0" t="n">
        <f aca="false">ROUND(D92*$B$6,0)</f>
        <v>1911</v>
      </c>
      <c r="F92" s="0" t="str">
        <f aca="false">_xlfn.BASE(E92,16)</f>
        <v>777</v>
      </c>
      <c r="G92" s="2" t="n">
        <f aca="false">$B$12*$B$9*$B$10/C92</f>
        <v>0.624730454869993</v>
      </c>
      <c r="H92" s="4" t="n">
        <f aca="false">ROUND((G92/$B$11)*((2^$B$13)-1),0)</f>
        <v>512</v>
      </c>
    </row>
    <row collapsed="false" customFormat="false" customHeight="false" hidden="false" ht="12.85" outlineLevel="0" r="93">
      <c r="A93" s="0" t="n">
        <v>73</v>
      </c>
      <c r="B93" s="0" t="n">
        <f aca="false">2^((A93-69)/12)*440</f>
        <v>554.365261953744</v>
      </c>
      <c r="C93" s="2" t="n">
        <f aca="false">1/B93</f>
        <v>0.00180386483178205</v>
      </c>
      <c r="D93" s="0" t="n">
        <f aca="false">1000000/(B93*2)</f>
        <v>901.932415891022</v>
      </c>
      <c r="E93" s="0" t="n">
        <f aca="false">ROUND(D93*$B$6,0)</f>
        <v>1804</v>
      </c>
      <c r="F93" s="0" t="str">
        <f aca="false">_xlfn.BASE(E93,16)</f>
        <v>70C</v>
      </c>
      <c r="G93" s="2" t="n">
        <f aca="false">$B$12*$B$9*$B$10/C93</f>
        <v>0.661878860857053</v>
      </c>
      <c r="H93" s="4" t="n">
        <f aca="false">ROUND((G93/$B$11)*((2^$B$13)-1),0)</f>
        <v>542</v>
      </c>
    </row>
    <row collapsed="false" customFormat="false" customHeight="false" hidden="false" ht="12.85" outlineLevel="0" r="94">
      <c r="A94" s="0" t="n">
        <v>74</v>
      </c>
      <c r="B94" s="0" t="n">
        <f aca="false">2^((A94-69)/12)*440</f>
        <v>587.329535834815</v>
      </c>
      <c r="C94" s="2" t="n">
        <f aca="false">1/B94</f>
        <v>0.00170262167826896</v>
      </c>
      <c r="D94" s="0" t="n">
        <f aca="false">1000000/(B94*2)</f>
        <v>851.310839134478</v>
      </c>
      <c r="E94" s="0" t="n">
        <f aca="false">ROUND(D94*$B$6,0)</f>
        <v>1703</v>
      </c>
      <c r="F94" s="0" t="str">
        <f aca="false">_xlfn.BASE(E94,16)</f>
        <v>6A7</v>
      </c>
      <c r="G94" s="2" t="n">
        <f aca="false">$B$12*$B$9*$B$10/C94</f>
        <v>0.701236226014619</v>
      </c>
      <c r="H94" s="4" t="n">
        <f aca="false">ROUND((G94/$B$11)*((2^$B$13)-1),0)</f>
        <v>574</v>
      </c>
    </row>
    <row collapsed="false" customFormat="false" customHeight="false" hidden="false" ht="12.85" outlineLevel="0" r="95">
      <c r="A95" s="0" t="n">
        <v>75</v>
      </c>
      <c r="B95" s="0" t="n">
        <f aca="false">2^((A95-69)/12)*440</f>
        <v>622.253967444162</v>
      </c>
      <c r="C95" s="2" t="n">
        <f aca="false">1/B95</f>
        <v>0.00160706086633306</v>
      </c>
      <c r="D95" s="0" t="n">
        <f aca="false">1000000/(B95*2)</f>
        <v>803.530433166531</v>
      </c>
      <c r="E95" s="0" t="n">
        <f aca="false">ROUND(D95*$B$6,0)</f>
        <v>1607</v>
      </c>
      <c r="F95" s="0" t="str">
        <f aca="false">_xlfn.BASE(E95,16)</f>
        <v>647</v>
      </c>
      <c r="G95" s="2" t="n">
        <f aca="false">$B$12*$B$9*$B$10/C95</f>
        <v>0.742933901890283</v>
      </c>
      <c r="H95" s="4" t="n">
        <f aca="false">ROUND((G95/$B$11)*((2^$B$13)-1),0)</f>
        <v>608</v>
      </c>
    </row>
    <row collapsed="false" customFormat="false" customHeight="false" hidden="false" ht="12.85" outlineLevel="0" r="96">
      <c r="A96" s="0" t="n">
        <v>76</v>
      </c>
      <c r="B96" s="0" t="n">
        <f aca="false">2^((A96-69)/12)*440</f>
        <v>659.25511382574</v>
      </c>
      <c r="C96" s="2" t="n">
        <f aca="false">1/B96</f>
        <v>0.00151686347064777</v>
      </c>
      <c r="D96" s="0" t="n">
        <f aca="false">1000000/(B96*2)</f>
        <v>758.431735323883</v>
      </c>
      <c r="E96" s="0" t="n">
        <f aca="false">ROUND(D96*$B$6,0)</f>
        <v>1517</v>
      </c>
      <c r="F96" s="0" t="str">
        <f aca="false">_xlfn.BASE(E96,16)</f>
        <v>5ED</v>
      </c>
      <c r="G96" s="2" t="n">
        <f aca="false">$B$12*$B$9*$B$10/C96</f>
        <v>0.787111050601104</v>
      </c>
      <c r="H96" s="4" t="n">
        <f aca="false">ROUND((G96/$B$11)*((2^$B$13)-1),0)</f>
        <v>645</v>
      </c>
    </row>
    <row collapsed="false" customFormat="false" customHeight="false" hidden="false" ht="12.85" outlineLevel="0" r="97">
      <c r="A97" s="0" t="n">
        <v>77</v>
      </c>
      <c r="B97" s="0" t="n">
        <f aca="false">2^((A97-69)/12)*440</f>
        <v>698.456462866008</v>
      </c>
      <c r="C97" s="2" t="n">
        <f aca="false">1/B97</f>
        <v>0.00143172846578963</v>
      </c>
      <c r="D97" s="0" t="n">
        <f aca="false">1000000/(B97*2)</f>
        <v>715.864232894814</v>
      </c>
      <c r="E97" s="0" t="n">
        <f aca="false">ROUND(D97*$B$6,0)</f>
        <v>1432</v>
      </c>
      <c r="F97" s="0" t="str">
        <f aca="false">_xlfn.BASE(E97,16)</f>
        <v>598</v>
      </c>
      <c r="G97" s="2" t="n">
        <f aca="false">$B$12*$B$9*$B$10/C97</f>
        <v>0.833915109274241</v>
      </c>
      <c r="H97" s="4" t="n">
        <f aca="false">ROUND((G97/$B$11)*((2^$B$13)-1),0)</f>
        <v>683</v>
      </c>
    </row>
    <row collapsed="false" customFormat="false" customHeight="false" hidden="false" ht="12.85" outlineLevel="0" r="98">
      <c r="A98" s="0" t="n">
        <v>78</v>
      </c>
      <c r="B98" s="0" t="n">
        <f aca="false">2^((A98-69)/12)*440</f>
        <v>739.988845423269</v>
      </c>
      <c r="C98" s="2" t="n">
        <f aca="false">1/B98</f>
        <v>0.001351371721594</v>
      </c>
      <c r="D98" s="0" t="n">
        <f aca="false">1000000/(B98*2)</f>
        <v>675.685860797001</v>
      </c>
      <c r="E98" s="0" t="n">
        <f aca="false">ROUND(D98*$B$6,0)</f>
        <v>1351</v>
      </c>
      <c r="F98" s="0" t="str">
        <f aca="false">_xlfn.BASE(E98,16)</f>
        <v>547</v>
      </c>
      <c r="G98" s="2" t="n">
        <f aca="false">$B$12*$B$9*$B$10/C98</f>
        <v>0.883502282104658</v>
      </c>
      <c r="H98" s="4" t="n">
        <f aca="false">ROUND((G98/$B$11)*((2^$B$13)-1),0)</f>
        <v>724</v>
      </c>
    </row>
    <row collapsed="false" customFormat="false" customHeight="false" hidden="false" ht="12.85" outlineLevel="0" r="99">
      <c r="A99" s="0" t="n">
        <v>79</v>
      </c>
      <c r="B99" s="0" t="n">
        <f aca="false">2^((A99-69)/12)*440</f>
        <v>783.990871963499</v>
      </c>
      <c r="C99" s="2" t="n">
        <f aca="false">1/B99</f>
        <v>0.00127552505489702</v>
      </c>
      <c r="D99" s="0" t="n">
        <f aca="false">1000000/(B99*2)</f>
        <v>637.762527448507</v>
      </c>
      <c r="E99" s="0" t="n">
        <f aca="false">ROUND(D99*$B$6,0)</f>
        <v>1276</v>
      </c>
      <c r="F99" s="0" t="str">
        <f aca="false">_xlfn.BASE(E99,16)</f>
        <v>4FC</v>
      </c>
      <c r="G99" s="2" t="n">
        <f aca="false">$B$12*$B$9*$B$10/C99</f>
        <v>0.936038061672099</v>
      </c>
      <c r="H99" s="4" t="n">
        <f aca="false">ROUND((G99/$B$11)*((2^$B$13)-1),0)</f>
        <v>767</v>
      </c>
    </row>
    <row collapsed="false" customFormat="false" customHeight="false" hidden="false" ht="12.85" outlineLevel="0" r="100">
      <c r="A100" s="0" t="n">
        <v>80</v>
      </c>
      <c r="B100" s="0" t="n">
        <f aca="false">2^((A100-69)/12)*440</f>
        <v>830.60939515989</v>
      </c>
      <c r="C100" s="2" t="n">
        <f aca="false">1/B100</f>
        <v>0.0012039353344992</v>
      </c>
      <c r="D100" s="0" t="n">
        <f aca="false">1000000/(B100*2)</f>
        <v>601.9676672496</v>
      </c>
      <c r="E100" s="0" t="n">
        <f aca="false">ROUND(D100*$B$6,0)</f>
        <v>1204</v>
      </c>
      <c r="F100" s="0" t="str">
        <f aca="false">_xlfn.BASE(E100,16)</f>
        <v>4B4</v>
      </c>
      <c r="G100" s="2" t="n">
        <f aca="false">$B$12*$B$9*$B$10/C100</f>
        <v>0.9916977812572</v>
      </c>
      <c r="H100" s="4" t="n">
        <f aca="false">ROUND((G100/$B$11)*((2^$B$13)-1),0)</f>
        <v>812</v>
      </c>
    </row>
    <row collapsed="false" customFormat="false" customHeight="false" hidden="false" ht="12.85" outlineLevel="0" r="101">
      <c r="A101" s="0" t="n">
        <v>81</v>
      </c>
      <c r="B101" s="0" t="n">
        <f aca="false">2^((A101-69)/12)*440</f>
        <v>880</v>
      </c>
      <c r="C101" s="2" t="n">
        <f aca="false">1/B101</f>
        <v>0.00113636363636364</v>
      </c>
      <c r="D101" s="0" t="n">
        <f aca="false">1000000/(B101*2)</f>
        <v>568.181818181818</v>
      </c>
      <c r="E101" s="0" t="n">
        <f aca="false">ROUND(D101*$B$6,0)</f>
        <v>1136</v>
      </c>
      <c r="F101" s="0" t="str">
        <f aca="false">_xlfn.BASE(E101,16)</f>
        <v>470</v>
      </c>
      <c r="G101" s="2" t="n">
        <f aca="false">$B$12*$B$9*$B$10/C101</f>
        <v>1.0506672</v>
      </c>
      <c r="H101" s="4" t="n">
        <f aca="false">ROUND((G101/$B$11)*((2^$B$13)-1),0)</f>
        <v>860</v>
      </c>
    </row>
    <row collapsed="false" customFormat="false" customHeight="false" hidden="false" ht="12.85" outlineLevel="0" r="102">
      <c r="A102" s="0" t="n">
        <v>82</v>
      </c>
      <c r="B102" s="0" t="n">
        <f aca="false">2^((A102-69)/12)*440</f>
        <v>932.32752303618</v>
      </c>
      <c r="C102" s="2" t="n">
        <f aca="false">1/B102</f>
        <v>0.0010725844462292</v>
      </c>
      <c r="D102" s="0" t="n">
        <f aca="false">1000000/(B102*2)</f>
        <v>536.292223114599</v>
      </c>
      <c r="E102" s="0" t="n">
        <f aca="false">ROUND(D102*$B$6,0)</f>
        <v>1073</v>
      </c>
      <c r="F102" s="0" t="str">
        <f aca="false">_xlfn.BASE(E102,16)</f>
        <v>431</v>
      </c>
      <c r="G102" s="2" t="n">
        <f aca="false">$B$12*$B$9*$B$10/C102</f>
        <v>1.11314312285382</v>
      </c>
      <c r="H102" s="4" t="n">
        <f aca="false">ROUND((G102/$B$11)*((2^$B$13)-1),0)</f>
        <v>912</v>
      </c>
    </row>
    <row collapsed="false" customFormat="false" customHeight="false" hidden="false" ht="12.85" outlineLevel="0" r="103">
      <c r="A103" s="0" t="n">
        <v>83</v>
      </c>
      <c r="B103" s="0" t="n">
        <f aca="false">2^((A103-69)/12)*440</f>
        <v>987.766602512248</v>
      </c>
      <c r="C103" s="2" t="n">
        <f aca="false">1/B103</f>
        <v>0.00101238490697766</v>
      </c>
      <c r="D103" s="0" t="n">
        <f aca="false">1000000/(B103*2)</f>
        <v>506.192453488829</v>
      </c>
      <c r="E103" s="0" t="n">
        <f aca="false">ROUND(D103*$B$6,0)</f>
        <v>1012</v>
      </c>
      <c r="F103" s="0" t="str">
        <f aca="false">_xlfn.BASE(E103,16)</f>
        <v>3F4</v>
      </c>
      <c r="G103" s="2" t="n">
        <f aca="false">$B$12*$B$9*$B$10/C103</f>
        <v>1.17933405740347</v>
      </c>
      <c r="H103" s="4" t="n">
        <f aca="false">ROUND((G103/$B$11)*((2^$B$13)-1),0)</f>
        <v>966</v>
      </c>
    </row>
    <row collapsed="false" customFormat="false" customHeight="false" hidden="false" ht="12.85" outlineLevel="0" r="104">
      <c r="A104" s="0" t="n">
        <v>84</v>
      </c>
      <c r="B104" s="0" t="n">
        <f aca="false">2^((A104-69)/12)*440</f>
        <v>1046.50226120239</v>
      </c>
      <c r="C104" s="2" t="n">
        <f aca="false">1/B104</f>
        <v>0.000955564108242857</v>
      </c>
      <c r="D104" s="0" t="n">
        <f aca="false">1000000/(B104*2)</f>
        <v>477.782054121429</v>
      </c>
      <c r="E104" s="0" t="n">
        <f aca="false">ROUND(D104*$B$6,0)</f>
        <v>956</v>
      </c>
      <c r="F104" s="0" t="str">
        <f aca="false">_xlfn.BASE(E104,16)</f>
        <v>3BC</v>
      </c>
      <c r="G104" s="2" t="n">
        <f aca="false">$B$12*$B$9*$B$10/C104</f>
        <v>1.24946090973999</v>
      </c>
      <c r="H104" s="4" t="n">
        <f aca="false">ROUND((G104/$B$11)*((2^$B$13)-1),0)</f>
        <v>1023</v>
      </c>
    </row>
    <row collapsed="false" customFormat="false" customHeight="false" hidden="false" ht="12.85" outlineLevel="0" r="105">
      <c r="A105" s="0" t="n">
        <v>85</v>
      </c>
      <c r="B105" s="0" t="n">
        <f aca="false">2^((A105-69)/12)*440</f>
        <v>1108.73052390749</v>
      </c>
      <c r="C105" s="2" t="n">
        <f aca="false">1/B105</f>
        <v>0.000901932415891022</v>
      </c>
      <c r="D105" s="0" t="n">
        <f aca="false">1000000/(B105*2)</f>
        <v>450.966207945511</v>
      </c>
      <c r="E105" s="0" t="n">
        <f aca="false">ROUND(D105*$B$6,0)</f>
        <v>902</v>
      </c>
      <c r="F105" s="0" t="str">
        <f aca="false">_xlfn.BASE(E105,16)</f>
        <v>386</v>
      </c>
      <c r="G105" s="2" t="n">
        <f aca="false">$B$12*$B$9*$B$10/C105</f>
        <v>1.32375772171411</v>
      </c>
      <c r="H105" s="4" t="n">
        <f aca="false">ROUND((G105/$B$11)*((2^$B$13)-1),0)</f>
        <v>1084</v>
      </c>
    </row>
    <row collapsed="false" customFormat="false" customHeight="false" hidden="false" ht="12.85" outlineLevel="0" r="106">
      <c r="A106" s="0" t="n">
        <v>86</v>
      </c>
      <c r="B106" s="0" t="n">
        <f aca="false">2^((A106-69)/12)*440</f>
        <v>1174.65907166963</v>
      </c>
      <c r="C106" s="2" t="n">
        <f aca="false">1/B106</f>
        <v>0.000851310839134478</v>
      </c>
      <c r="D106" s="0" t="n">
        <f aca="false">1000000/(B106*2)</f>
        <v>425.655419567239</v>
      </c>
      <c r="E106" s="0" t="n">
        <f aca="false">ROUND(D106*$B$6,0)</f>
        <v>851</v>
      </c>
      <c r="F106" s="0" t="str">
        <f aca="false">_xlfn.BASE(E106,16)</f>
        <v>353</v>
      </c>
      <c r="G106" s="2" t="n">
        <f aca="false">$B$12*$B$9*$B$10/C106</f>
        <v>1.40247245202924</v>
      </c>
      <c r="H106" s="4" t="n">
        <f aca="false">ROUND((G106/$B$11)*((2^$B$13)-1),0)</f>
        <v>1149</v>
      </c>
    </row>
    <row collapsed="false" customFormat="false" customHeight="false" hidden="false" ht="12.85" outlineLevel="0" r="107">
      <c r="A107" s="0" t="n">
        <v>87</v>
      </c>
      <c r="B107" s="0" t="n">
        <f aca="false">2^((A107-69)/12)*440</f>
        <v>1244.50793488832</v>
      </c>
      <c r="C107" s="2" t="n">
        <f aca="false">1/B107</f>
        <v>0.000803530433166531</v>
      </c>
      <c r="D107" s="0" t="n">
        <f aca="false">1000000/(B107*2)</f>
        <v>401.765216583266</v>
      </c>
      <c r="E107" s="0" t="n">
        <f aca="false">ROUND(D107*$B$6,0)</f>
        <v>804</v>
      </c>
      <c r="F107" s="0" t="str">
        <f aca="false">_xlfn.BASE(E107,16)</f>
        <v>324</v>
      </c>
      <c r="G107" s="2" t="n">
        <f aca="false">$B$12*$B$9*$B$10/C107</f>
        <v>1.48586780378057</v>
      </c>
      <c r="H107" s="4" t="n">
        <f aca="false">ROUND((G107/$B$11)*((2^$B$13)-1),0)</f>
        <v>1217</v>
      </c>
    </row>
    <row collapsed="false" customFormat="false" customHeight="false" hidden="false" ht="12.85" outlineLevel="0" r="108">
      <c r="A108" s="0" t="n">
        <v>88</v>
      </c>
      <c r="B108" s="0" t="n">
        <f aca="false">2^((A108-69)/12)*440</f>
        <v>1318.51022765148</v>
      </c>
      <c r="C108" s="2" t="n">
        <f aca="false">1/B108</f>
        <v>0.000758431735323883</v>
      </c>
      <c r="D108" s="0" t="n">
        <f aca="false">1000000/(B108*2)</f>
        <v>379.215867661942</v>
      </c>
      <c r="E108" s="0" t="n">
        <f aca="false">ROUND(D108*$B$6,0)</f>
        <v>758</v>
      </c>
      <c r="F108" s="0" t="str">
        <f aca="false">_xlfn.BASE(E108,16)</f>
        <v>2F6</v>
      </c>
      <c r="G108" s="2" t="n">
        <f aca="false">$B$12*$B$9*$B$10/C108</f>
        <v>1.57422210120221</v>
      </c>
      <c r="H108" s="4" t="n">
        <f aca="false">ROUND((G108/$B$11)*((2^$B$13)-1),0)</f>
        <v>1289</v>
      </c>
    </row>
    <row collapsed="false" customFormat="false" customHeight="false" hidden="false" ht="12.85" outlineLevel="0" r="109">
      <c r="A109" s="0" t="n">
        <v>89</v>
      </c>
      <c r="B109" s="0" t="n">
        <f aca="false">2^((A109-69)/12)*440</f>
        <v>1396.91292573202</v>
      </c>
      <c r="C109" s="2" t="n">
        <f aca="false">1/B109</f>
        <v>0.000715864232894814</v>
      </c>
      <c r="D109" s="0" t="n">
        <f aca="false">1000000/(B109*2)</f>
        <v>357.932116447407</v>
      </c>
      <c r="E109" s="0" t="n">
        <f aca="false">ROUND(D109*$B$6,0)</f>
        <v>716</v>
      </c>
      <c r="F109" s="0" t="str">
        <f aca="false">_xlfn.BASE(E109,16)</f>
        <v>2CC</v>
      </c>
      <c r="G109" s="2" t="n">
        <f aca="false">$B$12*$B$9*$B$10/C109</f>
        <v>1.66783021854848</v>
      </c>
      <c r="H109" s="4" t="n">
        <f aca="false">ROUND((G109/$B$11)*((2^$B$13)-1),0)</f>
        <v>1366</v>
      </c>
    </row>
    <row collapsed="false" customFormat="false" customHeight="false" hidden="false" ht="12.85" outlineLevel="0" r="110">
      <c r="A110" s="0" t="n">
        <v>90</v>
      </c>
      <c r="B110" s="0" t="n">
        <f aca="false">2^((A110-69)/12)*440</f>
        <v>1479.97769084654</v>
      </c>
      <c r="C110" s="2" t="n">
        <f aca="false">1/B110</f>
        <v>0.000675685860797001</v>
      </c>
      <c r="D110" s="0" t="n">
        <f aca="false">1000000/(B110*2)</f>
        <v>337.8429303985</v>
      </c>
      <c r="E110" s="0" t="n">
        <f aca="false">ROUND(D110*$B$6,0)</f>
        <v>676</v>
      </c>
      <c r="F110" s="0" t="str">
        <f aca="false">_xlfn.BASE(E110,16)</f>
        <v>2A4</v>
      </c>
      <c r="G110" s="2" t="n">
        <f aca="false">$B$12*$B$9*$B$10/C110</f>
        <v>1.76700456420932</v>
      </c>
      <c r="H110" s="4" t="n">
        <f aca="false">ROUND((G110/$B$11)*((2^$B$13)-1),0)</f>
        <v>1447</v>
      </c>
    </row>
    <row collapsed="false" customFormat="false" customHeight="false" hidden="false" ht="12.85" outlineLevel="0" r="111">
      <c r="A111" s="0" t="n">
        <v>91</v>
      </c>
      <c r="B111" s="0" t="n">
        <f aca="false">2^((A111-69)/12)*440</f>
        <v>1567.981743927</v>
      </c>
      <c r="C111" s="2" t="n">
        <f aca="false">1/B111</f>
        <v>0.000637762527448507</v>
      </c>
      <c r="D111" s="0" t="n">
        <f aca="false">1000000/(B111*2)</f>
        <v>318.881263724254</v>
      </c>
      <c r="E111" s="0" t="n">
        <f aca="false">ROUND(D111*$B$6,0)</f>
        <v>638</v>
      </c>
      <c r="F111" s="0" t="str">
        <f aca="false">_xlfn.BASE(E111,16)</f>
        <v>27E</v>
      </c>
      <c r="G111" s="2" t="n">
        <f aca="false">$B$12*$B$9*$B$10/C111</f>
        <v>1.8720761233442</v>
      </c>
      <c r="H111" s="4" t="n">
        <f aca="false">ROUND((G111/$B$11)*((2^$B$13)-1),0)</f>
        <v>1533</v>
      </c>
    </row>
    <row collapsed="false" customFormat="false" customHeight="false" hidden="false" ht="12.85" outlineLevel="0" r="112">
      <c r="A112" s="0" t="n">
        <v>92</v>
      </c>
      <c r="B112" s="0" t="n">
        <f aca="false">2^((A112-69)/12)*440</f>
        <v>1661.21879031978</v>
      </c>
      <c r="C112" s="2" t="n">
        <f aca="false">1/B112</f>
        <v>0.0006019676672496</v>
      </c>
      <c r="D112" s="0" t="n">
        <f aca="false">1000000/(B112*2)</f>
        <v>300.9838336248</v>
      </c>
      <c r="E112" s="0" t="n">
        <f aca="false">ROUND(D112*$B$6,0)</f>
        <v>602</v>
      </c>
      <c r="F112" s="0" t="str">
        <f aca="false">_xlfn.BASE(E112,16)</f>
        <v>25A</v>
      </c>
      <c r="G112" s="2" t="n">
        <f aca="false">$B$12*$B$9*$B$10/C112</f>
        <v>1.9833955625144</v>
      </c>
      <c r="H112" s="4" t="n">
        <f aca="false">ROUND((G112/$B$11)*((2^$B$13)-1),0)</f>
        <v>1624</v>
      </c>
    </row>
    <row collapsed="false" customFormat="false" customHeight="false" hidden="false" ht="12.85" outlineLevel="0" r="113">
      <c r="A113" s="0" t="n">
        <v>93</v>
      </c>
      <c r="B113" s="0" t="n">
        <f aca="false">2^((A113-69)/12)*440</f>
        <v>1760</v>
      </c>
      <c r="C113" s="2" t="n">
        <f aca="false">1/B113</f>
        <v>0.000568181818181818</v>
      </c>
      <c r="D113" s="0" t="n">
        <f aca="false">1000000/(B113*2)</f>
        <v>284.090909090909</v>
      </c>
      <c r="E113" s="0" t="n">
        <f aca="false">ROUND(D113*$B$6,0)</f>
        <v>568</v>
      </c>
      <c r="F113" s="0" t="str">
        <f aca="false">_xlfn.BASE(E113,16)</f>
        <v>238</v>
      </c>
      <c r="G113" s="2" t="n">
        <f aca="false">$B$12*$B$9*$B$10/C113</f>
        <v>2.1013344</v>
      </c>
      <c r="H113" s="4" t="n">
        <f aca="false">ROUND((G113/$B$11)*((2^$B$13)-1),0)</f>
        <v>1721</v>
      </c>
    </row>
    <row collapsed="false" customFormat="false" customHeight="false" hidden="false" ht="12.85" outlineLevel="0" r="114">
      <c r="A114" s="0" t="n">
        <v>94</v>
      </c>
      <c r="B114" s="0" t="n">
        <f aca="false">2^((A114-69)/12)*440</f>
        <v>1864.65504607236</v>
      </c>
      <c r="C114" s="2" t="n">
        <f aca="false">1/B114</f>
        <v>0.000536292223114599</v>
      </c>
      <c r="D114" s="0" t="n">
        <f aca="false">1000000/(B114*2)</f>
        <v>268.146111557299</v>
      </c>
      <c r="E114" s="0" t="n">
        <f aca="false">ROUND(D114*$B$6,0)</f>
        <v>536</v>
      </c>
      <c r="F114" s="0" t="str">
        <f aca="false">_xlfn.BASE(E114,16)</f>
        <v>218</v>
      </c>
      <c r="G114" s="2" t="n">
        <f aca="false">$B$12*$B$9*$B$10/C114</f>
        <v>2.22628624570763</v>
      </c>
      <c r="H114" s="4" t="n">
        <f aca="false">ROUND((G114/$B$11)*((2^$B$13)-1),0)</f>
        <v>1823</v>
      </c>
    </row>
    <row collapsed="false" customFormat="false" customHeight="false" hidden="false" ht="12.85" outlineLevel="0" r="115">
      <c r="A115" s="0" t="n">
        <v>95</v>
      </c>
      <c r="B115" s="0" t="n">
        <f aca="false">2^((A115-69)/12)*440</f>
        <v>1975.5332050245</v>
      </c>
      <c r="C115" s="2" t="n">
        <f aca="false">1/B115</f>
        <v>0.000506192453488829</v>
      </c>
      <c r="D115" s="0" t="n">
        <f aca="false">1000000/(B115*2)</f>
        <v>253.096226744415</v>
      </c>
      <c r="E115" s="0" t="n">
        <f aca="false">ROUND(D115*$B$6,0)</f>
        <v>506</v>
      </c>
      <c r="F115" s="0" t="str">
        <f aca="false">_xlfn.BASE(E115,16)</f>
        <v>1FA</v>
      </c>
      <c r="G115" s="2" t="n">
        <f aca="false">$B$12*$B$9*$B$10/C115</f>
        <v>2.35866811480695</v>
      </c>
      <c r="H115" s="4" t="n">
        <f aca="false">ROUND((G115/$B$11)*((2^$B$13)-1),0)</f>
        <v>1932</v>
      </c>
    </row>
    <row collapsed="false" customFormat="false" customHeight="false" hidden="false" ht="12.85" outlineLevel="0" r="116">
      <c r="A116" s="0" t="n">
        <v>96</v>
      </c>
      <c r="B116" s="0" t="n">
        <f aca="false">2^((A116-69)/12)*440</f>
        <v>2093.00452240479</v>
      </c>
      <c r="C116" s="2" t="n">
        <f aca="false">1/B116</f>
        <v>0.000477782054121429</v>
      </c>
      <c r="D116" s="0" t="n">
        <f aca="false">1000000/(B116*2)</f>
        <v>238.891027060714</v>
      </c>
      <c r="E116" s="0" t="n">
        <f aca="false">ROUND(D116*$B$6,0)</f>
        <v>478</v>
      </c>
      <c r="F116" s="0" t="str">
        <f aca="false">_xlfn.BASE(E116,16)</f>
        <v>1DE</v>
      </c>
      <c r="G116" s="2" t="n">
        <f aca="false">$B$12*$B$9*$B$10/C116</f>
        <v>2.49892181947997</v>
      </c>
      <c r="H116" s="4" t="n">
        <f aca="false">ROUND((G116/$B$11)*((2^$B$13)-1),0)</f>
        <v>2047</v>
      </c>
    </row>
    <row collapsed="false" customFormat="false" customHeight="false" hidden="false" ht="12.85" outlineLevel="0" r="117">
      <c r="A117" s="0" t="n">
        <v>97</v>
      </c>
      <c r="B117" s="0" t="n">
        <f aca="false">2^((A117-69)/12)*440</f>
        <v>2217.46104781498</v>
      </c>
      <c r="C117" s="2" t="n">
        <f aca="false">1/B117</f>
        <v>0.000450966207945511</v>
      </c>
      <c r="D117" s="0" t="n">
        <f aca="false">1000000/(B117*2)</f>
        <v>225.483103972756</v>
      </c>
      <c r="E117" s="0" t="n">
        <f aca="false">ROUND(D117*$B$6,0)</f>
        <v>451</v>
      </c>
      <c r="F117" s="0" t="str">
        <f aca="false">_xlfn.BASE(E117,16)</f>
        <v>1C3</v>
      </c>
      <c r="G117" s="2" t="n">
        <f aca="false">$B$12*$B$9*$B$10/C117</f>
        <v>2.64751544342821</v>
      </c>
      <c r="H117" s="4" t="n">
        <f aca="false">ROUND((G117/$B$11)*((2^$B$13)-1),0)</f>
        <v>2168</v>
      </c>
    </row>
    <row collapsed="false" customFormat="false" customHeight="false" hidden="false" ht="12.85" outlineLevel="0" r="118">
      <c r="A118" s="0" t="n">
        <v>98</v>
      </c>
      <c r="B118" s="0" t="n">
        <f aca="false">2^((A118-69)/12)*440</f>
        <v>2349.31814333926</v>
      </c>
      <c r="C118" s="2" t="n">
        <f aca="false">1/B118</f>
        <v>0.000425655419567239</v>
      </c>
      <c r="D118" s="0" t="n">
        <f aca="false">1000000/(B118*2)</f>
        <v>212.82770978362</v>
      </c>
      <c r="E118" s="0" t="n">
        <f aca="false">ROUND(D118*$B$6,0)</f>
        <v>426</v>
      </c>
      <c r="F118" s="0" t="str">
        <f aca="false">_xlfn.BASE(E118,16)</f>
        <v>1AA</v>
      </c>
      <c r="G118" s="2" t="n">
        <f aca="false">$B$12*$B$9*$B$10/C118</f>
        <v>2.80494490405848</v>
      </c>
      <c r="H118" s="4" t="n">
        <f aca="false">ROUND((G118/$B$11)*((2^$B$13)-1),0)</f>
        <v>2297</v>
      </c>
    </row>
    <row collapsed="false" customFormat="false" customHeight="false" hidden="false" ht="12.85" outlineLevel="0" r="119">
      <c r="A119" s="0" t="n">
        <v>99</v>
      </c>
      <c r="B119" s="0" t="n">
        <f aca="false">2^((A119-69)/12)*440</f>
        <v>2489.01586977665</v>
      </c>
      <c r="C119" s="2" t="n">
        <f aca="false">1/B119</f>
        <v>0.000401765216583266</v>
      </c>
      <c r="D119" s="0" t="n">
        <f aca="false">1000000/(B119*2)</f>
        <v>200.882608291633</v>
      </c>
      <c r="E119" s="0" t="n">
        <f aca="false">ROUND(D119*$B$6,0)</f>
        <v>402</v>
      </c>
      <c r="F119" s="0" t="str">
        <f aca="false">_xlfn.BASE(E119,16)</f>
        <v>192</v>
      </c>
      <c r="G119" s="2" t="n">
        <f aca="false">$B$12*$B$9*$B$10/C119</f>
        <v>2.97173560756113</v>
      </c>
      <c r="H119" s="4" t="n">
        <f aca="false">ROUND((G119/$B$11)*((2^$B$13)-1),0)</f>
        <v>2434</v>
      </c>
    </row>
    <row collapsed="false" customFormat="false" customHeight="false" hidden="false" ht="12.85" outlineLevel="0" r="120">
      <c r="A120" s="0" t="n">
        <v>100</v>
      </c>
      <c r="B120" s="0" t="n">
        <f aca="false">2^((A120-69)/12)*440</f>
        <v>2637.02045530296</v>
      </c>
      <c r="C120" s="2" t="n">
        <f aca="false">1/B120</f>
        <v>0.000379215867661941</v>
      </c>
      <c r="D120" s="0" t="n">
        <f aca="false">1000000/(B120*2)</f>
        <v>189.607933830971</v>
      </c>
      <c r="E120" s="0" t="n">
        <f aca="false">ROUND(D120*$B$6,0)</f>
        <v>379</v>
      </c>
      <c r="F120" s="0" t="str">
        <f aca="false">_xlfn.BASE(E120,16)</f>
        <v>17B</v>
      </c>
      <c r="G120" s="2" t="n">
        <f aca="false">$B$12*$B$9*$B$10/C120</f>
        <v>3.14844420240442</v>
      </c>
      <c r="H120" s="4" t="n">
        <f aca="false">ROUND((G120/$B$11)*((2^$B$13)-1),0)</f>
        <v>2579</v>
      </c>
    </row>
    <row collapsed="false" customFormat="false" customHeight="false" hidden="false" ht="12.85" outlineLevel="0" r="121">
      <c r="A121" s="0" t="n">
        <v>101</v>
      </c>
      <c r="B121" s="0" t="n">
        <f aca="false">2^((A121-69)/12)*440</f>
        <v>2793.82585146403</v>
      </c>
      <c r="C121" s="2" t="n">
        <f aca="false">1/B121</f>
        <v>0.000357932116447407</v>
      </c>
      <c r="D121" s="0" t="n">
        <f aca="false">1000000/(B121*2)</f>
        <v>178.966058223704</v>
      </c>
      <c r="E121" s="0" t="n">
        <f aca="false">ROUND(D121*$B$6,0)</f>
        <v>358</v>
      </c>
      <c r="F121" s="0" t="str">
        <f aca="false">_xlfn.BASE(E121,16)</f>
        <v>166</v>
      </c>
      <c r="G121" s="2" t="n">
        <f aca="false">$B$12*$B$9*$B$10/C121</f>
        <v>3.33566043709697</v>
      </c>
      <c r="H121" s="4" t="n">
        <f aca="false">ROUND((G121/$B$11)*((2^$B$13)-1),0)</f>
        <v>2732</v>
      </c>
    </row>
    <row collapsed="false" customFormat="false" customHeight="false" hidden="false" ht="12.85" outlineLevel="0" r="122">
      <c r="A122" s="0" t="n">
        <v>102</v>
      </c>
      <c r="B122" s="0" t="n">
        <f aca="false">2^((A122-69)/12)*440</f>
        <v>2959.95538169308</v>
      </c>
      <c r="C122" s="2" t="n">
        <f aca="false">1/B122</f>
        <v>0.0003378429303985</v>
      </c>
      <c r="D122" s="0" t="n">
        <f aca="false">1000000/(B122*2)</f>
        <v>168.92146519925</v>
      </c>
      <c r="E122" s="0" t="n">
        <f aca="false">ROUND(D122*$B$6,0)</f>
        <v>338</v>
      </c>
      <c r="F122" s="0" t="str">
        <f aca="false">_xlfn.BASE(E122,16)</f>
        <v>152</v>
      </c>
      <c r="G122" s="2" t="n">
        <f aca="false">$B$12*$B$9*$B$10/C122</f>
        <v>3.53400912841863</v>
      </c>
      <c r="H122" s="4" t="n">
        <f aca="false">ROUND((G122/$B$11)*((2^$B$13)-1),0)</f>
        <v>2894</v>
      </c>
    </row>
    <row collapsed="false" customFormat="false" customHeight="false" hidden="false" ht="12.85" outlineLevel="0" r="123">
      <c r="A123" s="0" t="n">
        <v>103</v>
      </c>
      <c r="B123" s="0" t="n">
        <f aca="false">2^((A123-69)/12)*440</f>
        <v>3135.96348785399</v>
      </c>
      <c r="C123" s="2" t="n">
        <f aca="false">1/B123</f>
        <v>0.000318881263724254</v>
      </c>
      <c r="D123" s="0" t="n">
        <f aca="false">1000000/(B123*2)</f>
        <v>159.440631862127</v>
      </c>
      <c r="E123" s="0" t="n">
        <f aca="false">ROUND(D123*$B$6,0)</f>
        <v>319</v>
      </c>
      <c r="F123" s="0" t="str">
        <f aca="false">_xlfn.BASE(E123,16)</f>
        <v>13F</v>
      </c>
      <c r="G123" s="2" t="n">
        <f aca="false">$B$12*$B$9*$B$10/C123</f>
        <v>3.7441522466884</v>
      </c>
      <c r="H123" s="4" t="n">
        <f aca="false">ROUND((G123/$B$11)*((2^$B$13)-1),0)</f>
        <v>3066</v>
      </c>
    </row>
    <row collapsed="false" customFormat="false" customHeight="false" hidden="false" ht="12.85" outlineLevel="0" r="124">
      <c r="A124" s="0" t="n">
        <v>104</v>
      </c>
      <c r="B124" s="0" t="n">
        <f aca="false">2^((A124-69)/12)*440</f>
        <v>3322.43758063956</v>
      </c>
      <c r="C124" s="2" t="n">
        <f aca="false">1/B124</f>
        <v>0.0003009838336248</v>
      </c>
      <c r="D124" s="0" t="n">
        <f aca="false">1000000/(B124*2)</f>
        <v>150.4919168124</v>
      </c>
      <c r="E124" s="0" t="n">
        <f aca="false">ROUND(D124*$B$6,0)</f>
        <v>301</v>
      </c>
      <c r="F124" s="0" t="str">
        <f aca="false">_xlfn.BASE(E124,16)</f>
        <v>12D</v>
      </c>
      <c r="G124" s="2" t="n">
        <f aca="false">$B$12*$B$9*$B$10/C124</f>
        <v>3.9667911250288</v>
      </c>
      <c r="H124" s="4" t="n">
        <f aca="false">ROUND((G124/$B$11)*((2^$B$13)-1),0)</f>
        <v>3249</v>
      </c>
    </row>
    <row collapsed="false" customFormat="false" customHeight="false" hidden="false" ht="12.85" outlineLevel="0" r="125">
      <c r="A125" s="0" t="n">
        <v>105</v>
      </c>
      <c r="B125" s="0" t="n">
        <f aca="false">2^((A125-69)/12)*440</f>
        <v>3520</v>
      </c>
      <c r="C125" s="2" t="n">
        <f aca="false">1/B125</f>
        <v>0.000284090909090909</v>
      </c>
      <c r="D125" s="0" t="n">
        <f aca="false">1000000/(B125*2)</f>
        <v>142.045454545455</v>
      </c>
      <c r="E125" s="0" t="n">
        <f aca="false">ROUND(D125*$B$6,0)</f>
        <v>284</v>
      </c>
      <c r="F125" s="0" t="str">
        <f aca="false">_xlfn.BASE(E125,16)</f>
        <v>11C</v>
      </c>
      <c r="G125" s="2" t="n">
        <f aca="false">$B$12*$B$9*$B$10/C125</f>
        <v>4.2026688</v>
      </c>
      <c r="H125" s="4" t="n">
        <f aca="false">ROUND((G125/$B$11)*((2^$B$13)-1),0)</f>
        <v>3442</v>
      </c>
    </row>
    <row collapsed="false" customFormat="false" customHeight="false" hidden="false" ht="12.85" outlineLevel="0" r="126">
      <c r="A126" s="0" t="n">
        <v>106</v>
      </c>
      <c r="B126" s="0" t="n">
        <f aca="false">2^((A126-69)/12)*440</f>
        <v>3729.31009214472</v>
      </c>
      <c r="C126" s="2" t="n">
        <f aca="false">1/B126</f>
        <v>0.000268146111557299</v>
      </c>
      <c r="D126" s="0" t="n">
        <f aca="false">1000000/(B126*2)</f>
        <v>134.07305577865</v>
      </c>
      <c r="E126" s="0" t="n">
        <f aca="false">ROUND(D126*$B$6,0)</f>
        <v>268</v>
      </c>
      <c r="F126" s="0" t="str">
        <f aca="false">_xlfn.BASE(E126,16)</f>
        <v>10C</v>
      </c>
      <c r="G126" s="2" t="n">
        <f aca="false">$B$12*$B$9*$B$10/C126</f>
        <v>4.45257249141527</v>
      </c>
      <c r="H126" s="4" t="n">
        <f aca="false">ROUND((G126/$B$11)*((2^$B$13)-1),0)</f>
        <v>3647</v>
      </c>
    </row>
    <row collapsed="false" customFormat="false" customHeight="false" hidden="false" ht="12.85" outlineLevel="0" r="127">
      <c r="A127" s="0" t="n">
        <v>107</v>
      </c>
      <c r="B127" s="0" t="n">
        <f aca="false">2^((A127-69)/12)*440</f>
        <v>3951.06641004899</v>
      </c>
      <c r="C127" s="2" t="n">
        <f aca="false">1/B127</f>
        <v>0.000253096226744415</v>
      </c>
      <c r="D127" s="0" t="n">
        <f aca="false">1000000/(B127*2)</f>
        <v>126.548113372207</v>
      </c>
      <c r="E127" s="0" t="n">
        <f aca="false">ROUND(D127*$B$6,0)</f>
        <v>253</v>
      </c>
      <c r="F127" s="0" t="str">
        <f aca="false">_xlfn.BASE(E127,16)</f>
        <v>FD</v>
      </c>
      <c r="G127" s="2" t="n">
        <f aca="false">$B$12*$B$9*$B$10/C127</f>
        <v>4.71733622961389</v>
      </c>
      <c r="H127" s="4" t="n">
        <f aca="false">ROUND((G127/$B$11)*((2^$B$13)-1),0)</f>
        <v>3863</v>
      </c>
    </row>
    <row collapsed="false" customFormat="false" customHeight="false" hidden="false" ht="12.85" outlineLevel="0" r="128">
      <c r="A128" s="0" t="n">
        <v>108</v>
      </c>
      <c r="B128" s="0" t="n">
        <f aca="false">2^((A128-69)/12)*440</f>
        <v>4186.00904480958</v>
      </c>
      <c r="C128" s="2" t="n">
        <f aca="false">1/B128</f>
        <v>0.000238891027060714</v>
      </c>
      <c r="D128" s="0" t="n">
        <f aca="false">1000000/(B128*2)</f>
        <v>119.445513530357</v>
      </c>
      <c r="E128" s="0" t="n">
        <f aca="false">ROUND(D128*$B$6,0)</f>
        <v>239</v>
      </c>
      <c r="F128" s="0" t="str">
        <f aca="false">_xlfn.BASE(E128,16)</f>
        <v>EF</v>
      </c>
      <c r="G128" s="2" t="n">
        <f aca="false">$B$12*$B$9*$B$10/C128</f>
        <v>4.99784363895995</v>
      </c>
      <c r="H128" s="4" t="n">
        <f aca="false">ROUND((G128/$B$11)*((2^$B$13)-1),0)</f>
        <v>4093</v>
      </c>
      <c r="I128" s="0" t="s">
        <v>74</v>
      </c>
    </row>
    <row collapsed="false" customFormat="false" customHeight="false" hidden="false" ht="12.85" outlineLevel="0" r="129">
      <c r="A129" s="0" t="n">
        <v>109</v>
      </c>
      <c r="B129" s="0" t="n">
        <f aca="false">2^((A129-69)/12)*440</f>
        <v>4434.92209562995</v>
      </c>
      <c r="C129" s="2" t="n">
        <f aca="false">1/B129</f>
        <v>0.000225483103972756</v>
      </c>
      <c r="D129" s="0" t="n">
        <f aca="false">1000000/(B129*2)</f>
        <v>112.741551986378</v>
      </c>
      <c r="E129" s="0" t="n">
        <f aca="false">ROUND(D129*$B$6,0)</f>
        <v>225</v>
      </c>
      <c r="F129" s="0" t="str">
        <f aca="false">_xlfn.BASE(E129,16)</f>
        <v>E1</v>
      </c>
      <c r="G129" s="2" t="n">
        <f aca="false">$B$12*$B$9*$B$10/C129</f>
        <v>5.29503088685643</v>
      </c>
      <c r="H129" s="4" t="n">
        <f aca="false">ROUND((G129/$B$11)*((2^$B$13)-1),0)</f>
        <v>4337</v>
      </c>
    </row>
    <row collapsed="false" customFormat="false" customHeight="false" hidden="false" ht="12.85" outlineLevel="0" r="130">
      <c r="A130" s="0" t="n">
        <v>110</v>
      </c>
      <c r="B130" s="0" t="n">
        <f aca="false">2^((A130-69)/12)*440</f>
        <v>4698.63628667852</v>
      </c>
      <c r="C130" s="2" t="n">
        <f aca="false">1/B130</f>
        <v>0.00021282770978362</v>
      </c>
      <c r="D130" s="0" t="n">
        <f aca="false">1000000/(B130*2)</f>
        <v>106.41385489181</v>
      </c>
      <c r="E130" s="0" t="n">
        <f aca="false">ROUND(D130*$B$6,0)</f>
        <v>213</v>
      </c>
      <c r="F130" s="0" t="str">
        <f aca="false">_xlfn.BASE(E130,16)</f>
        <v>D5</v>
      </c>
      <c r="G130" s="2" t="n">
        <f aca="false">$B$12*$B$9*$B$10/C130</f>
        <v>5.60988980811695</v>
      </c>
      <c r="H130" s="4" t="n">
        <f aca="false">ROUND((G130/$B$11)*((2^$B$13)-1),0)</f>
        <v>4594</v>
      </c>
    </row>
    <row collapsed="false" customFormat="false" customHeight="false" hidden="false" ht="12.85" outlineLevel="0" r="131">
      <c r="A131" s="0" t="n">
        <v>111</v>
      </c>
      <c r="B131" s="0" t="n">
        <f aca="false">2^((A131-69)/12)*440</f>
        <v>4978.0317395533</v>
      </c>
      <c r="C131" s="2" t="n">
        <f aca="false">1/B131</f>
        <v>0.000200882608291633</v>
      </c>
      <c r="D131" s="0" t="n">
        <f aca="false">1000000/(B131*2)</f>
        <v>100.441304145816</v>
      </c>
      <c r="E131" s="0" t="n">
        <f aca="false">ROUND(D131*$B$6,0)</f>
        <v>201</v>
      </c>
      <c r="F131" s="0" t="str">
        <f aca="false">_xlfn.BASE(E131,16)</f>
        <v>C9</v>
      </c>
      <c r="G131" s="2" t="n">
        <f aca="false">$B$12*$B$9*$B$10/C131</f>
        <v>5.94347121512226</v>
      </c>
      <c r="H131" s="4" t="n">
        <f aca="false">ROUND((G131/$B$11)*((2^$B$13)-1),0)</f>
        <v>4868</v>
      </c>
    </row>
    <row collapsed="false" customFormat="false" customHeight="false" hidden="false" ht="12.85" outlineLevel="0" r="132">
      <c r="A132" s="0" t="n">
        <v>112</v>
      </c>
      <c r="B132" s="0" t="n">
        <f aca="false">2^((A132-69)/12)*440</f>
        <v>5274.04091060592</v>
      </c>
      <c r="C132" s="2" t="n">
        <f aca="false">1/B132</f>
        <v>0.000189607933830971</v>
      </c>
      <c r="D132" s="0" t="n">
        <f aca="false">1000000/(B132*2)</f>
        <v>94.8039669154854</v>
      </c>
      <c r="E132" s="0" t="n">
        <f aca="false">ROUND(D132*$B$6,0)</f>
        <v>190</v>
      </c>
      <c r="F132" s="0" t="str">
        <f aca="false">_xlfn.BASE(E132,16)</f>
        <v>BE</v>
      </c>
      <c r="G132" s="2" t="n">
        <f aca="false">$B$12*$B$9*$B$10/C132</f>
        <v>6.29688840480883</v>
      </c>
      <c r="H132" s="4" t="n">
        <f aca="false">ROUND((G132/$B$11)*((2^$B$13)-1),0)</f>
        <v>5157</v>
      </c>
    </row>
    <row collapsed="false" customFormat="false" customHeight="false" hidden="false" ht="12.85" outlineLevel="0" r="133">
      <c r="A133" s="0" t="n">
        <v>113</v>
      </c>
      <c r="B133" s="0" t="n">
        <f aca="false">2^((A133-69)/12)*440</f>
        <v>5587.65170292806</v>
      </c>
      <c r="C133" s="2" t="n">
        <f aca="false">1/B133</f>
        <v>0.000178966058223704</v>
      </c>
      <c r="D133" s="0" t="n">
        <f aca="false">1000000/(B133*2)</f>
        <v>89.4830291118518</v>
      </c>
      <c r="E133" s="0" t="n">
        <f aca="false">ROUND(D133*$B$6,0)</f>
        <v>179</v>
      </c>
      <c r="F133" s="0" t="str">
        <f aca="false">_xlfn.BASE(E133,16)</f>
        <v>B3</v>
      </c>
      <c r="G133" s="2" t="n">
        <f aca="false">$B$12*$B$9*$B$10/C133</f>
        <v>6.67132087419393</v>
      </c>
      <c r="H133" s="4" t="n">
        <f aca="false">ROUND((G133/$B$11)*((2^$B$13)-1),0)</f>
        <v>5464</v>
      </c>
    </row>
    <row collapsed="false" customFormat="false" customHeight="false" hidden="false" ht="12.85" outlineLevel="0" r="134">
      <c r="A134" s="0" t="n">
        <v>114</v>
      </c>
      <c r="B134" s="0" t="n">
        <f aca="false">2^((A134-69)/12)*440</f>
        <v>5919.91076338615</v>
      </c>
      <c r="C134" s="2" t="n">
        <f aca="false">1/B134</f>
        <v>0.00016892146519925</v>
      </c>
      <c r="D134" s="0" t="n">
        <f aca="false">1000000/(B134*2)</f>
        <v>84.4607325996251</v>
      </c>
      <c r="E134" s="0" t="n">
        <f aca="false">ROUND(D134*$B$6,0)</f>
        <v>169</v>
      </c>
      <c r="F134" s="0" t="str">
        <f aca="false">_xlfn.BASE(E134,16)</f>
        <v>A9</v>
      </c>
      <c r="G134" s="2" t="n">
        <f aca="false">$B$12*$B$9*$B$10/C134</f>
        <v>7.06801825683726</v>
      </c>
      <c r="H134" s="4" t="n">
        <f aca="false">ROUND((G134/$B$11)*((2^$B$13)-1),0)</f>
        <v>5789</v>
      </c>
    </row>
    <row collapsed="false" customFormat="false" customHeight="false" hidden="false" ht="12.85" outlineLevel="0" r="135">
      <c r="A135" s="0" t="n">
        <v>115</v>
      </c>
      <c r="B135" s="0" t="n">
        <f aca="false">2^((A135-69)/12)*440</f>
        <v>6271.92697570799</v>
      </c>
      <c r="C135" s="2" t="n">
        <f aca="false">1/B135</f>
        <v>0.000159440631862127</v>
      </c>
      <c r="D135" s="0" t="n">
        <f aca="false">1000000/(B135*2)</f>
        <v>79.7203159310634</v>
      </c>
      <c r="E135" s="0" t="n">
        <f aca="false">ROUND(D135*$B$6,0)</f>
        <v>159</v>
      </c>
      <c r="F135" s="0" t="str">
        <f aca="false">_xlfn.BASE(E135,16)</f>
        <v>9F</v>
      </c>
      <c r="G135" s="2" t="n">
        <f aca="false">$B$12*$B$9*$B$10/C135</f>
        <v>7.4883044933768</v>
      </c>
      <c r="H135" s="4" t="n">
        <f aca="false">ROUND((G135/$B$11)*((2^$B$13)-1),0)</f>
        <v>6133</v>
      </c>
    </row>
    <row collapsed="false" customFormat="false" customHeight="false" hidden="false" ht="12.85" outlineLevel="0" r="136">
      <c r="A136" s="0" t="n">
        <v>116</v>
      </c>
      <c r="B136" s="0" t="n">
        <f aca="false">2^((A136-69)/12)*440</f>
        <v>6644.87516127912</v>
      </c>
      <c r="C136" s="2" t="n">
        <f aca="false">1/B136</f>
        <v>0.0001504919168124</v>
      </c>
      <c r="D136" s="0" t="n">
        <f aca="false">1000000/(B136*2)</f>
        <v>75.2459584061999</v>
      </c>
      <c r="E136" s="0" t="n">
        <f aca="false">ROUND(D136*$B$6,0)</f>
        <v>150</v>
      </c>
      <c r="F136" s="0" t="str">
        <f aca="false">_xlfn.BASE(E136,16)</f>
        <v>96</v>
      </c>
      <c r="G136" s="2" t="n">
        <f aca="false">$B$12*$B$9*$B$10/C136</f>
        <v>7.9335822500576</v>
      </c>
      <c r="H136" s="4" t="n">
        <f aca="false">ROUND((G136/$B$11)*((2^$B$13)-1),0)</f>
        <v>6498</v>
      </c>
    </row>
    <row collapsed="false" customFormat="false" customHeight="false" hidden="false" ht="12.85" outlineLevel="0" r="137">
      <c r="A137" s="0" t="n">
        <v>117</v>
      </c>
      <c r="B137" s="0" t="n">
        <f aca="false">2^((A137-69)/12)*440</f>
        <v>7040</v>
      </c>
      <c r="C137" s="2" t="n">
        <f aca="false">1/B137</f>
        <v>0.000142045454545455</v>
      </c>
      <c r="D137" s="0" t="n">
        <f aca="false">1000000/(B137*2)</f>
        <v>71.0227272727273</v>
      </c>
      <c r="E137" s="0" t="n">
        <f aca="false">ROUND(D137*$B$6,0)</f>
        <v>142</v>
      </c>
      <c r="F137" s="0" t="str">
        <f aca="false">_xlfn.BASE(E137,16)</f>
        <v>8E</v>
      </c>
      <c r="G137" s="2" t="n">
        <f aca="false">$B$12*$B$9*$B$10/C137</f>
        <v>8.4053376</v>
      </c>
      <c r="H137" s="4" t="n">
        <f aca="false">ROUND((G137/$B$11)*((2^$B$13)-1),0)</f>
        <v>6884</v>
      </c>
    </row>
    <row collapsed="false" customFormat="false" customHeight="false" hidden="false" ht="12.85" outlineLevel="0" r="138">
      <c r="A138" s="0" t="n">
        <v>118</v>
      </c>
      <c r="B138" s="0" t="n">
        <f aca="false">2^((A138-69)/12)*440</f>
        <v>7458.62018428944</v>
      </c>
      <c r="C138" s="2" t="n">
        <f aca="false">1/B138</f>
        <v>0.00013407305577865</v>
      </c>
      <c r="D138" s="0" t="n">
        <f aca="false">1000000/(B138*2)</f>
        <v>67.0365278893248</v>
      </c>
      <c r="E138" s="0" t="n">
        <f aca="false">ROUND(D138*$B$6,0)</f>
        <v>134</v>
      </c>
      <c r="F138" s="0" t="str">
        <f aca="false">_xlfn.BASE(E138,16)</f>
        <v>86</v>
      </c>
      <c r="G138" s="2" t="n">
        <f aca="false">$B$12*$B$9*$B$10/C138</f>
        <v>8.90514498283053</v>
      </c>
      <c r="H138" s="4" t="n">
        <f aca="false">ROUND((G138/$B$11)*((2^$B$13)-1),0)</f>
        <v>7293</v>
      </c>
    </row>
    <row collapsed="false" customFormat="false" customHeight="false" hidden="false" ht="12.85" outlineLevel="0" r="139">
      <c r="A139" s="0" t="n">
        <v>119</v>
      </c>
      <c r="B139" s="0" t="n">
        <f aca="false">2^((A139-69)/12)*440</f>
        <v>7902.13282009799</v>
      </c>
      <c r="C139" s="2" t="n">
        <f aca="false">1/B139</f>
        <v>0.000126548113372207</v>
      </c>
      <c r="D139" s="0" t="n">
        <f aca="false">1000000/(B139*2)</f>
        <v>63.2740566861036</v>
      </c>
      <c r="E139" s="0" t="n">
        <f aca="false">ROUND(D139*$B$6,0)</f>
        <v>127</v>
      </c>
      <c r="F139" s="0" t="str">
        <f aca="false">_xlfn.BASE(E139,16)</f>
        <v>7F</v>
      </c>
      <c r="G139" s="2" t="n">
        <f aca="false">$B$12*$B$9*$B$10/C139</f>
        <v>9.43467245922779</v>
      </c>
      <c r="H139" s="4" t="n">
        <f aca="false">ROUND((G139/$B$11)*((2^$B$13)-1),0)</f>
        <v>7727</v>
      </c>
    </row>
    <row collapsed="false" customFormat="false" customHeight="false" hidden="false" ht="12.85" outlineLevel="0" r="140">
      <c r="A140" s="0" t="n">
        <v>120</v>
      </c>
      <c r="B140" s="0" t="n">
        <f aca="false">2^((A140-69)/12)*440</f>
        <v>8372.01808961916</v>
      </c>
      <c r="C140" s="2" t="n">
        <f aca="false">1/B140</f>
        <v>0.000119445513530357</v>
      </c>
      <c r="D140" s="0" t="n">
        <f aca="false">1000000/(B140*2)</f>
        <v>59.7227567651786</v>
      </c>
      <c r="E140" s="0" t="n">
        <f aca="false">ROUND(D140*$B$6,0)</f>
        <v>119</v>
      </c>
      <c r="F140" s="0" t="str">
        <f aca="false">_xlfn.BASE(E140,16)</f>
        <v>77</v>
      </c>
      <c r="G140" s="2" t="n">
        <f aca="false">$B$12*$B$9*$B$10/C140</f>
        <v>9.9956872779199</v>
      </c>
      <c r="H140" s="4" t="n">
        <f aca="false">ROUND((G140/$B$11)*((2^$B$13)-1),0)</f>
        <v>8186</v>
      </c>
    </row>
    <row collapsed="false" customFormat="false" customHeight="false" hidden="false" ht="12.85" outlineLevel="0" r="141">
      <c r="A141" s="0" t="n">
        <v>121</v>
      </c>
      <c r="B141" s="0" t="n">
        <f aca="false">2^((A141-69)/12)*440</f>
        <v>8869.84419125991</v>
      </c>
      <c r="C141" s="2" t="n">
        <f aca="false">1/B141</f>
        <v>0.000112741551986378</v>
      </c>
      <c r="D141" s="0" t="n">
        <f aca="false">1000000/(B141*2)</f>
        <v>56.3707759931889</v>
      </c>
      <c r="E141" s="0" t="n">
        <f aca="false">ROUND(D141*$B$6,0)</f>
        <v>113</v>
      </c>
      <c r="F141" s="0" t="str">
        <f aca="false">_xlfn.BASE(E141,16)</f>
        <v>71</v>
      </c>
      <c r="G141" s="2" t="n">
        <f aca="false">$B$12*$B$9*$B$10/C141</f>
        <v>10.5900617737129</v>
      </c>
      <c r="H141" s="4" t="n">
        <f aca="false">ROUND((G141/$B$11)*((2^$B$13)-1),0)</f>
        <v>8673</v>
      </c>
    </row>
    <row collapsed="false" customFormat="false" customHeight="false" hidden="false" ht="12.85" outlineLevel="0" r="142">
      <c r="A142" s="0" t="n">
        <v>122</v>
      </c>
      <c r="B142" s="0" t="n">
        <f aca="false">2^((A142-69)/12)*440</f>
        <v>9397.27257335704</v>
      </c>
      <c r="C142" s="2" t="n">
        <f aca="false">1/B142</f>
        <v>0.00010641385489181</v>
      </c>
      <c r="D142" s="0" t="n">
        <f aca="false">1000000/(B142*2)</f>
        <v>53.2069274459049</v>
      </c>
      <c r="E142" s="0" t="n">
        <f aca="false">ROUND(D142*$B$6,0)</f>
        <v>106</v>
      </c>
      <c r="F142" s="0" t="str">
        <f aca="false">_xlfn.BASE(E142,16)</f>
        <v>6A</v>
      </c>
      <c r="G142" s="2" t="n">
        <f aca="false">$B$12*$B$9*$B$10/C142</f>
        <v>11.2197796162339</v>
      </c>
      <c r="H142" s="4" t="n">
        <f aca="false">ROUND((G142/$B$11)*((2^$B$13)-1),0)</f>
        <v>9189</v>
      </c>
    </row>
    <row collapsed="false" customFormat="false" customHeight="false" hidden="false" ht="12.85" outlineLevel="0" r="143">
      <c r="A143" s="0" t="n">
        <v>123</v>
      </c>
      <c r="B143" s="0" t="n">
        <f aca="false">2^((A143-69)/12)*440</f>
        <v>9956.06347910659</v>
      </c>
      <c r="C143" s="2" t="n">
        <f aca="false">1/B143</f>
        <v>0.000100441304145816</v>
      </c>
      <c r="D143" s="0" t="n">
        <f aca="false">1000000/(B143*2)</f>
        <v>50.2206520729082</v>
      </c>
      <c r="E143" s="0" t="n">
        <f aca="false">ROUND(D143*$B$6,0)</f>
        <v>100</v>
      </c>
      <c r="F143" s="0" t="str">
        <f aca="false">_xlfn.BASE(E143,16)</f>
        <v>64</v>
      </c>
      <c r="G143" s="2" t="n">
        <f aca="false">$B$12*$B$9*$B$10/C143</f>
        <v>11.8869424302445</v>
      </c>
      <c r="H143" s="4" t="n">
        <f aca="false">ROUND((G143/$B$11)*((2^$B$13)-1),0)</f>
        <v>9735</v>
      </c>
    </row>
    <row collapsed="false" customFormat="false" customHeight="false" hidden="false" ht="12.85" outlineLevel="0" r="144">
      <c r="A144" s="0" t="n">
        <v>124</v>
      </c>
      <c r="B144" s="0" t="n">
        <f aca="false">2^((A144-69)/12)*440</f>
        <v>10548.0818212118</v>
      </c>
      <c r="C144" s="2" t="n">
        <f aca="false">1/B144</f>
        <v>9.48039669154854E-005</v>
      </c>
      <c r="D144" s="0" t="n">
        <f aca="false">1000000/(B144*2)</f>
        <v>47.4019834577427</v>
      </c>
      <c r="E144" s="0" t="n">
        <f aca="false">ROUND(D144*$B$6,0)</f>
        <v>95</v>
      </c>
      <c r="F144" s="0" t="str">
        <f aca="false">_xlfn.BASE(E144,16)</f>
        <v>5F</v>
      </c>
      <c r="G144" s="2" t="n">
        <f aca="false">$B$12*$B$9*$B$10/C144</f>
        <v>12.5937768096177</v>
      </c>
      <c r="H144" s="4" t="n">
        <f aca="false">ROUND((G144/$B$11)*((2^$B$13)-1),0)</f>
        <v>10314</v>
      </c>
    </row>
    <row collapsed="false" customFormat="false" customHeight="false" hidden="false" ht="12.85" outlineLevel="0" r="145">
      <c r="A145" s="0" t="n">
        <v>125</v>
      </c>
      <c r="B145" s="0" t="n">
        <f aca="false">2^((A145-69)/12)*440</f>
        <v>11175.3034058561</v>
      </c>
      <c r="C145" s="2" t="n">
        <f aca="false">1/B145</f>
        <v>8.94830291118518E-005</v>
      </c>
      <c r="D145" s="0" t="n">
        <f aca="false">1000000/(B145*2)</f>
        <v>44.7415145559259</v>
      </c>
      <c r="E145" s="0" t="n">
        <f aca="false">ROUND(D145*$B$6,0)</f>
        <v>89</v>
      </c>
      <c r="F145" s="0" t="str">
        <f aca="false">_xlfn.BASE(E145,16)</f>
        <v>59</v>
      </c>
      <c r="G145" s="2" t="n">
        <f aca="false">$B$12*$B$9*$B$10/C145</f>
        <v>13.3426417483879</v>
      </c>
      <c r="H145" s="4" t="n">
        <f aca="false">ROUND((G145/$B$11)*((2^$B$13)-1),0)</f>
        <v>10928</v>
      </c>
    </row>
    <row collapsed="false" customFormat="false" customHeight="false" hidden="false" ht="12.85" outlineLevel="0" r="146">
      <c r="A146" s="0" t="n">
        <v>126</v>
      </c>
      <c r="B146" s="0" t="n">
        <f aca="false">2^((A146-69)/12)*440</f>
        <v>11839.8215267723</v>
      </c>
      <c r="C146" s="2" t="n">
        <f aca="false">1/B146</f>
        <v>8.44607325996251E-005</v>
      </c>
      <c r="D146" s="0" t="n">
        <f aca="false">1000000/(B146*2)</f>
        <v>42.2303662998125</v>
      </c>
      <c r="E146" s="0" t="n">
        <f aca="false">ROUND(D146*$B$6,0)</f>
        <v>84</v>
      </c>
      <c r="F146" s="0" t="str">
        <f aca="false">_xlfn.BASE(E146,16)</f>
        <v>54</v>
      </c>
      <c r="G146" s="2" t="n">
        <f aca="false">$B$12*$B$9*$B$10/C146</f>
        <v>14.1360365136745</v>
      </c>
      <c r="H146" s="4" t="n">
        <f aca="false">ROUND((G146/$B$11)*((2^$B$13)-1),0)</f>
        <v>11577</v>
      </c>
    </row>
    <row collapsed="false" customFormat="false" customHeight="false" hidden="false" ht="12.85" outlineLevel="0" r="147">
      <c r="A147" s="0" t="n">
        <v>127</v>
      </c>
      <c r="B147" s="0" t="n">
        <f aca="false">2^((A147-69)/12)*440</f>
        <v>12543.853951416</v>
      </c>
      <c r="C147" s="2" t="n">
        <f aca="false">1/B147</f>
        <v>7.97203159310634E-005</v>
      </c>
      <c r="D147" s="0" t="n">
        <f aca="false">1000000/(B147*2)</f>
        <v>39.8601579655317</v>
      </c>
      <c r="E147" s="0" t="n">
        <f aca="false">ROUND(D147*$B$6,0)</f>
        <v>80</v>
      </c>
      <c r="F147" s="0" t="str">
        <f aca="false">_xlfn.BASE(E147,16)</f>
        <v>50</v>
      </c>
      <c r="G147" s="2" t="n">
        <f aca="false">$B$12*$B$9*$B$10/C147</f>
        <v>14.9766089867536</v>
      </c>
      <c r="H147" s="4" t="n">
        <f aca="false">ROUND((G147/$B$11)*((2^$B$13)-1),0)</f>
        <v>12266</v>
      </c>
    </row>
  </sheetData>
  <hyperlinks>
    <hyperlink display="https://newt.phys.unsw.edu.au/jw/notes.html" ref="A2" r:id="rId1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260441</TotalTime>
  <Application>LibreOffice/4.1.4.2$Windows_x86 LibreOffice_project/0a0440ccc0227ad9829de5f46be37cfb6edcf72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2009-04-16T11:32:48Z</dcterms:created>
  <dcterms:modified xsi:type="dcterms:W3CDTF">2018-01-17T20:29:49Z</dcterms:modified>
  <cp:revision>22</cp:revision>
</cp:coreProperties>
</file>