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289" windowHeight="8192" windowWidth="16384" xWindow="0" yWindow="0"/>
  </bookViews>
  <sheets>
    <sheet name="oscillator" sheetId="1" state="visible" r:id="rId2"/>
    <sheet name="integrator" sheetId="2" state="visible" r:id="rId3"/>
    <sheet name="MIDI tables" sheetId="3" state="visible" r:id="rId4"/>
    <sheet name="MIDI calc on the fly" sheetId="4" state="visible" r:id="rId5"/>
    <sheet name="voltage control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<sst xmlns="http://schemas.openxmlformats.org/spreadsheetml/2006/main" count="145" uniqueCount="93">
  <si>
    <t>design calculations for arduino controlled oscillator</t>
  </si>
  <si>
    <t>by Peter Gaggs</t>
  </si>
  <si>
    <t>https://github.com/petegaggs/MIDI-controlled-oscillator</t>
  </si>
  <si>
    <t>clk_io</t>
  </si>
  <si>
    <t>frequency of highest note</t>
  </si>
  <si>
    <t>frequency of lowest note</t>
  </si>
  <si>
    <t>period of highest note in microseconds</t>
  </si>
  <si>
    <t>period of lowest note in microseconds</t>
  </si>
  <si>
    <t>highest note in clk_io cycles</t>
  </si>
  <si>
    <t>lowest note in clk_io cycles</t>
  </si>
  <si>
    <t>hex</t>
  </si>
  <si>
    <t>half period of highest note in clk_io cycles</t>
  </si>
  <si>
    <t>half period of lowest note in clk_io cycles</t>
  </si>
  <si>
    <t>Pre-scaling</t>
  </si>
  <si>
    <t>timer clk</t>
  </si>
  <si>
    <t>half period of highest note in clk_t cycles</t>
  </si>
  <si>
    <t>half period of lowest note in clk_t cycles</t>
  </si>
  <si>
    <t>period of highest note in clk_t cycles</t>
  </si>
  <si>
    <t>period of lowest note in clk_t cycles</t>
  </si>
  <si>
    <t>integrator circuit</t>
  </si>
  <si>
    <t>what is safe signal swing</t>
  </si>
  <si>
    <t>supply voltage input</t>
  </si>
  <si>
    <t>protection diode drop</t>
  </si>
  <si>
    <t>reduced supply</t>
  </si>
  <si>
    <t>Max opamp CM</t>
  </si>
  <si>
    <t>TL084</t>
  </si>
  <si>
    <t>component values</t>
  </si>
  <si>
    <t>R</t>
  </si>
  <si>
    <t>C</t>
  </si>
  <si>
    <t>DAC vout max</t>
  </si>
  <si>
    <t>consider highest note</t>
  </si>
  <si>
    <t>Vin</t>
  </si>
  <si>
    <t>need fastest ramp for highest note frequency</t>
  </si>
  <si>
    <t>input current</t>
  </si>
  <si>
    <t>period of highest note</t>
  </si>
  <si>
    <t>amplitude of ramp</t>
  </si>
  <si>
    <t>use V=i*t/C</t>
  </si>
  <si>
    <t>want about 4V here</t>
  </si>
  <si>
    <t>consider lowest note</t>
  </si>
  <si>
    <t>period of lowest note</t>
  </si>
  <si>
    <t>desired amplitude of ramp</t>
  </si>
  <si>
    <t>same as highest note</t>
  </si>
  <si>
    <t>required current</t>
  </si>
  <si>
    <t>required voltage</t>
  </si>
  <si>
    <t>in mV</t>
  </si>
  <si>
    <t>required pwm setting (8 bit pwm)</t>
  </si>
  <si>
    <t>required DAC setting (12 bit DAC)</t>
  </si>
  <si>
    <t>might be just about doable</t>
  </si>
  <si>
    <t>RC pulse gen for reset</t>
  </si>
  <si>
    <t>required voltage (ratio)</t>
  </si>
  <si>
    <t>time</t>
  </si>
  <si>
    <t>RC time constant</t>
  </si>
  <si>
    <t>required R</t>
  </si>
  <si>
    <t>MIDI tables</t>
  </si>
  <si>
    <t>see https://newt.phys.unsw.edu.au/jw/notes.html</t>
  </si>
  <si>
    <t>f_clkIO Mhz</t>
  </si>
  <si>
    <t>prescaler N</t>
  </si>
  <si>
    <t>f_clk_timer Mhz</t>
  </si>
  <si>
    <t>integrator components</t>
  </si>
  <si>
    <t>DAC Vout max</t>
  </si>
  <si>
    <t>desired ramp max V</t>
  </si>
  <si>
    <t>DAC bits</t>
  </si>
  <si>
    <t>timer</t>
  </si>
  <si>
    <t>integrator drive</t>
  </si>
  <si>
    <t>MIDI note</t>
  </si>
  <si>
    <t>freq Hz</t>
  </si>
  <si>
    <t>period of note</t>
  </si>
  <si>
    <t>half period in us</t>
  </si>
  <si>
    <t>value for timer register</t>
  </si>
  <si>
    <t>DAC voltage</t>
  </si>
  <si>
    <t>DAC value</t>
  </si>
  <si>
    <t>note timer is 16 bit so can't go this low</t>
  </si>
  <si>
    <t>this is the lowest note we can do</t>
  </si>
  <si>
    <t>lowest note we probably need to actually support</t>
  </si>
  <si>
    <t>highest note we can support</t>
  </si>
  <si>
    <t>MIDI note convert to timer values, by calculating on the fly (no tables needed)</t>
  </si>
  <si>
    <t>virtual control voltage V/octave</t>
  </si>
  <si>
    <t>MIDI note for 0 volts virtual control voltage</t>
  </si>
  <si>
    <t>frequency for 0 volts virtual control voltage</t>
  </si>
  <si>
    <t>virtual control voltage</t>
  </si>
  <si>
    <t>voltage controlled option</t>
  </si>
  <si>
    <t>this really needs a better ADC, the built in arduino ADC was not found to be quite up to it</t>
  </si>
  <si>
    <t>constants for software</t>
  </si>
  <si>
    <t>DAC multiplier</t>
  </si>
  <si>
    <t>multiply this by freqHz to get dac value</t>
  </si>
  <si>
    <t>midi base note</t>
  </si>
  <si>
    <t>base note frequency</t>
  </si>
  <si>
    <t>ADC bits</t>
  </si>
  <si>
    <t>ADC full scale volts</t>
  </si>
  <si>
    <t>Control voltage</t>
  </si>
  <si>
    <t>ADC value</t>
  </si>
  <si>
    <t>control voltage</t>
  </si>
  <si>
    <t>lowest note for voltage control</t>
  </si>
</sst>
</file>

<file path=xl/styles.xml><?xml version="1.0" encoding="utf-8"?>
<styleSheet xmlns="http://schemas.openxmlformats.org/spreadsheetml/2006/main">
  <numFmts count="2">
    <numFmt formatCode="GENERAL" numFmtId="164"/>
    <numFmt formatCode="0.00E+000" numFmtId="165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petegaggs/MIDI-controlled-oscillator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newt.phys.unsw.edu.au/jw/notes.html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newt.phys.unsw.edu.au/jw/note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4" activeCellId="0" pane="topLeft" sqref="A4"/>
    </sheetView>
  </sheetViews>
  <sheetFormatPr defaultRowHeight="12.85"/>
  <cols>
    <col collapsed="false" hidden="false" max="1" min="1" style="0" width="39.9132653061224"/>
    <col collapsed="false" hidden="false" max="1025" min="2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2">
      <c r="A2" s="0" t="s">
        <v>1</v>
      </c>
    </row>
    <row collapsed="false" customFormat="false" customHeight="false" hidden="false" ht="13.4" outlineLevel="0" r="3">
      <c r="A3" s="1" t="s">
        <v>2</v>
      </c>
    </row>
    <row collapsed="false" customFormat="false" customHeight="false" hidden="false" ht="12.85" outlineLevel="0" r="4">
      <c r="A4" s="0" t="s">
        <v>3</v>
      </c>
      <c r="B4" s="2" t="n">
        <v>16000000</v>
      </c>
    </row>
    <row collapsed="false" customFormat="false" customHeight="false" hidden="false" ht="12.85" outlineLevel="0" r="5">
      <c r="A5" s="0" t="s">
        <v>4</v>
      </c>
      <c r="B5" s="0" t="n">
        <v>4186</v>
      </c>
    </row>
    <row collapsed="false" customFormat="false" customHeight="false" hidden="false" ht="12.85" outlineLevel="0" r="6">
      <c r="A6" s="0" t="s">
        <v>5</v>
      </c>
      <c r="B6" s="0" t="n">
        <v>27.5</v>
      </c>
    </row>
    <row collapsed="false" customFormat="false" customHeight="false" hidden="false" ht="12.85" outlineLevel="0" r="10">
      <c r="A10" s="0" t="s">
        <v>6</v>
      </c>
      <c r="B10" s="0" t="n">
        <f aca="false">1000000/B5</f>
        <v>238.891543239369</v>
      </c>
    </row>
    <row collapsed="false" customFormat="false" customHeight="false" hidden="false" ht="12.85" outlineLevel="0" r="11">
      <c r="A11" s="0" t="s">
        <v>7</v>
      </c>
      <c r="B11" s="0" t="n">
        <f aca="false">1000000/B6</f>
        <v>36363.6363636364</v>
      </c>
    </row>
    <row collapsed="false" customFormat="false" customHeight="false" hidden="false" ht="12.85" outlineLevel="0" r="14">
      <c r="A14" s="0" t="s">
        <v>8</v>
      </c>
      <c r="B14" s="0" t="n">
        <f aca="false">B4/B5</f>
        <v>3822.26469182991</v>
      </c>
    </row>
    <row collapsed="false" customFormat="false" customHeight="false" hidden="false" ht="12.85" outlineLevel="0" r="15">
      <c r="A15" s="0" t="s">
        <v>9</v>
      </c>
      <c r="B15" s="0" t="n">
        <f aca="false">B4/B6</f>
        <v>581818.181818182</v>
      </c>
    </row>
    <row collapsed="false" customFormat="false" customHeight="false" hidden="false" ht="12.85" outlineLevel="0" r="16">
      <c r="C16" s="0" t="s">
        <v>10</v>
      </c>
    </row>
    <row collapsed="false" customFormat="false" customHeight="false" hidden="false" ht="12.85" outlineLevel="0" r="17">
      <c r="A17" s="0" t="s">
        <v>11</v>
      </c>
      <c r="B17" s="0" t="n">
        <f aca="false">B14/2</f>
        <v>1911.13234591495</v>
      </c>
      <c r="C17" s="0" t="str">
        <f aca="false">_xlfn.BASE(B17,16)</f>
        <v>777</v>
      </c>
    </row>
    <row collapsed="false" customFormat="false" customHeight="false" hidden="false" ht="12.85" outlineLevel="0" r="18">
      <c r="A18" s="0" t="s">
        <v>12</v>
      </c>
      <c r="B18" s="0" t="n">
        <f aca="false">B15/2</f>
        <v>290909.090909091</v>
      </c>
      <c r="C18" s="0" t="str">
        <f aca="false">_xlfn.BASE(B18,16)</f>
        <v>4705D</v>
      </c>
    </row>
    <row collapsed="false" customFormat="false" customHeight="false" hidden="false" ht="12.85" outlineLevel="0" r="21">
      <c r="A21" s="0" t="s">
        <v>13</v>
      </c>
      <c r="B21" s="0" t="n">
        <v>8</v>
      </c>
    </row>
    <row collapsed="false" customFormat="false" customHeight="false" hidden="false" ht="12.85" outlineLevel="0" r="22">
      <c r="A22" s="0" t="s">
        <v>14</v>
      </c>
      <c r="B22" s="0" t="n">
        <f aca="false">B4/B21</f>
        <v>2000000</v>
      </c>
    </row>
    <row collapsed="false" customFormat="false" customHeight="false" hidden="false" ht="12.85" outlineLevel="0" r="23">
      <c r="C23" s="0" t="s">
        <v>10</v>
      </c>
    </row>
    <row collapsed="false" customFormat="false" customHeight="false" hidden="false" ht="12.85" outlineLevel="0" r="24">
      <c r="A24" s="0" t="s">
        <v>15</v>
      </c>
      <c r="B24" s="0" t="n">
        <f aca="false">B17/B21</f>
        <v>238.891543239369</v>
      </c>
      <c r="C24" s="0" t="str">
        <f aca="false">_xlfn.BASE(B24,16)</f>
        <v>EE</v>
      </c>
    </row>
    <row collapsed="false" customFormat="false" customHeight="false" hidden="false" ht="12.85" outlineLevel="0" r="25">
      <c r="A25" s="0" t="s">
        <v>16</v>
      </c>
      <c r="B25" s="0" t="n">
        <f aca="false">B18/B21</f>
        <v>36363.6363636364</v>
      </c>
      <c r="C25" s="0" t="str">
        <f aca="false">_xlfn.BASE(B25,16)</f>
        <v>8E0B</v>
      </c>
    </row>
    <row collapsed="false" customFormat="false" customHeight="false" hidden="false" ht="12.85" outlineLevel="0" r="28">
      <c r="C28" s="0" t="s">
        <v>10</v>
      </c>
    </row>
    <row collapsed="false" customFormat="false" customHeight="false" hidden="false" ht="12.85" outlineLevel="0" r="29">
      <c r="A29" s="0" t="s">
        <v>17</v>
      </c>
      <c r="B29" s="0" t="n">
        <f aca="false">B14/B21</f>
        <v>477.783086478739</v>
      </c>
      <c r="C29" s="0" t="str">
        <f aca="false">_xlfn.BASE(B29,16)</f>
        <v>1DD</v>
      </c>
    </row>
    <row collapsed="false" customFormat="false" customHeight="false" hidden="false" ht="12.85" outlineLevel="0" r="30">
      <c r="A30" s="0" t="s">
        <v>18</v>
      </c>
      <c r="B30" s="0" t="n">
        <f aca="false">B15/B21</f>
        <v>72727.2727272727</v>
      </c>
      <c r="C30" s="0" t="str">
        <f aca="false">_xlfn.BASE(B30,16)</f>
        <v>11C17</v>
      </c>
    </row>
  </sheetData>
  <hyperlinks>
    <hyperlink display="https://github.com/petegaggs/MIDI-controlled-oscillator" ref="A3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7" activeCellId="0" pane="topLeft" sqref="B7"/>
    </sheetView>
  </sheetViews>
  <sheetFormatPr defaultRowHeight="12.85"/>
  <cols>
    <col collapsed="false" hidden="false" max="1" min="1" style="0" width="31.4540816326531"/>
    <col collapsed="false" hidden="false" max="1025" min="2" style="0" width="11.5204081632653"/>
  </cols>
  <sheetData>
    <row collapsed="false" customFormat="false" customHeight="false" hidden="false" ht="12.85" outlineLevel="0" r="1">
      <c r="A1" s="0" t="s">
        <v>19</v>
      </c>
    </row>
    <row collapsed="false" customFormat="false" customHeight="false" hidden="false" ht="12.85" outlineLevel="0" r="3">
      <c r="A3" s="0" t="s">
        <v>20</v>
      </c>
    </row>
    <row collapsed="false" customFormat="false" customHeight="false" hidden="false" ht="12.85" outlineLevel="0" r="4">
      <c r="A4" s="0" t="s">
        <v>21</v>
      </c>
      <c r="B4" s="0" t="n">
        <v>9</v>
      </c>
    </row>
    <row collapsed="false" customFormat="false" customHeight="false" hidden="false" ht="12.85" outlineLevel="0" r="5">
      <c r="A5" s="0" t="s">
        <v>22</v>
      </c>
      <c r="B5" s="0" t="n">
        <v>0.5</v>
      </c>
    </row>
    <row collapsed="false" customFormat="false" customHeight="false" hidden="false" ht="12.85" outlineLevel="0" r="6">
      <c r="A6" s="0" t="s">
        <v>23</v>
      </c>
      <c r="B6" s="0" t="n">
        <f aca="false">B4-B5</f>
        <v>8.5</v>
      </c>
    </row>
    <row collapsed="false" customFormat="false" customHeight="false" hidden="false" ht="12.85" outlineLevel="0" r="7">
      <c r="A7" s="0" t="s">
        <v>24</v>
      </c>
      <c r="B7" s="0" t="n">
        <f aca="false">B6-4</f>
        <v>4.5</v>
      </c>
      <c r="C7" s="0" t="s">
        <v>25</v>
      </c>
    </row>
    <row collapsed="false" customFormat="false" customHeight="false" hidden="false" ht="12.85" outlineLevel="0" r="17">
      <c r="A17" s="0" t="s">
        <v>26</v>
      </c>
    </row>
    <row collapsed="false" customFormat="false" customHeight="false" hidden="false" ht="12.85" outlineLevel="0" r="18">
      <c r="A18" s="0" t="s">
        <v>27</v>
      </c>
      <c r="B18" s="2" t="n">
        <v>270000</v>
      </c>
    </row>
    <row collapsed="false" customFormat="false" customHeight="false" hidden="false" ht="12.85" outlineLevel="0" r="19">
      <c r="A19" s="0" t="s">
        <v>28</v>
      </c>
      <c r="B19" s="2" t="n">
        <v>1E-009</v>
      </c>
    </row>
    <row collapsed="false" customFormat="false" customHeight="false" hidden="false" ht="12.85" outlineLevel="0" r="21">
      <c r="B21" s="2"/>
    </row>
    <row collapsed="false" customFormat="false" customHeight="false" hidden="false" ht="12.85" outlineLevel="0" r="23">
      <c r="A23" s="0" t="s">
        <v>29</v>
      </c>
      <c r="B23" s="0" t="n">
        <v>5</v>
      </c>
    </row>
    <row collapsed="false" customFormat="false" customHeight="false" hidden="false" ht="12.85" outlineLevel="0" r="24">
      <c r="A24" s="3" t="s">
        <v>30</v>
      </c>
    </row>
    <row collapsed="false" customFormat="false" customHeight="false" hidden="false" ht="12.85" outlineLevel="0" r="25">
      <c r="A25" s="0" t="s">
        <v>31</v>
      </c>
      <c r="B25" s="0" t="n">
        <f aca="false">B23</f>
        <v>5</v>
      </c>
      <c r="C25" s="0" t="s">
        <v>32</v>
      </c>
    </row>
    <row collapsed="false" customFormat="false" customHeight="false" hidden="false" ht="12.85" outlineLevel="0" r="26">
      <c r="A26" s="0" t="s">
        <v>33</v>
      </c>
      <c r="B26" s="2" t="n">
        <f aca="false">B25/B18</f>
        <v>1.85185185185185E-005</v>
      </c>
    </row>
    <row collapsed="false" customFormat="false" customHeight="false" hidden="false" ht="12.85" outlineLevel="0" r="27">
      <c r="A27" s="0" t="s">
        <v>4</v>
      </c>
      <c r="B27" s="0" t="n">
        <v>4186</v>
      </c>
    </row>
    <row collapsed="false" customFormat="false" customHeight="false" hidden="false" ht="12.85" outlineLevel="0" r="28">
      <c r="A28" s="0" t="s">
        <v>34</v>
      </c>
      <c r="B28" s="2" t="n">
        <f aca="false">1/B27</f>
        <v>0.000238891543239369</v>
      </c>
    </row>
    <row collapsed="false" customFormat="false" customHeight="false" hidden="false" ht="12.85" outlineLevel="0" r="29">
      <c r="A29" s="0" t="s">
        <v>35</v>
      </c>
      <c r="B29" s="0" t="n">
        <f aca="false">B26*B28/B19</f>
        <v>4.42391746739572</v>
      </c>
      <c r="C29" s="0" t="s">
        <v>36</v>
      </c>
      <c r="D29" s="0" t="s">
        <v>37</v>
      </c>
    </row>
    <row collapsed="false" customFormat="false" customHeight="false" hidden="false" ht="12.85" outlineLevel="0" r="33">
      <c r="A33" s="3" t="s">
        <v>38</v>
      </c>
    </row>
    <row collapsed="false" customFormat="false" customHeight="false" hidden="false" ht="12.85" outlineLevel="0" r="34">
      <c r="A34" s="0" t="s">
        <v>5</v>
      </c>
      <c r="B34" s="0" t="n">
        <v>27.5</v>
      </c>
    </row>
    <row collapsed="false" customFormat="false" customHeight="false" hidden="false" ht="12.85" outlineLevel="0" r="35">
      <c r="A35" s="0" t="s">
        <v>39</v>
      </c>
      <c r="B35" s="2" t="n">
        <f aca="false">1/B34</f>
        <v>0.0363636363636364</v>
      </c>
    </row>
    <row collapsed="false" customFormat="false" customHeight="false" hidden="false" ht="12.85" outlineLevel="0" r="36">
      <c r="A36" s="0" t="s">
        <v>40</v>
      </c>
      <c r="B36" s="0" t="n">
        <f aca="false">B29</f>
        <v>4.42391746739572</v>
      </c>
      <c r="C36" s="0" t="s">
        <v>41</v>
      </c>
    </row>
    <row collapsed="false" customFormat="false" customHeight="false" hidden="false" ht="12.85" outlineLevel="0" r="37">
      <c r="A37" s="0" t="s">
        <v>42</v>
      </c>
      <c r="B37" s="2" t="n">
        <f aca="false">B19*B36/B35</f>
        <v>1.21657730353383E-007</v>
      </c>
    </row>
    <row collapsed="false" customFormat="false" customHeight="false" hidden="false" ht="12.85" outlineLevel="0" r="38">
      <c r="A38" s="0" t="s">
        <v>43</v>
      </c>
      <c r="B38" s="2" t="n">
        <f aca="false">B37*B18</f>
        <v>0.0328475871954133</v>
      </c>
      <c r="C38" s="0" t="s">
        <v>44</v>
      </c>
      <c r="D38" s="0" t="n">
        <f aca="false">B38*1000</f>
        <v>32.8475871954133</v>
      </c>
    </row>
    <row collapsed="false" customFormat="false" customHeight="false" hidden="false" ht="12.85" outlineLevel="0" r="39">
      <c r="A39" s="0" t="s">
        <v>45</v>
      </c>
      <c r="B39" s="0" t="n">
        <f aca="false">(B38/5)*255</f>
        <v>1.67522694696608</v>
      </c>
    </row>
    <row collapsed="false" customFormat="false" customHeight="false" hidden="false" ht="12.85" outlineLevel="0" r="41">
      <c r="A41" s="0" t="s">
        <v>46</v>
      </c>
      <c r="B41" s="0" t="n">
        <f aca="false">B38/B23*(2^12)</f>
        <v>26.9087434304826</v>
      </c>
      <c r="C41" s="0" t="s">
        <v>47</v>
      </c>
    </row>
    <row collapsed="false" customFormat="false" customHeight="false" hidden="false" ht="12.85" outlineLevel="0" r="47">
      <c r="A47" s="3" t="s">
        <v>48</v>
      </c>
    </row>
    <row collapsed="false" customFormat="false" customHeight="false" hidden="false" ht="12.85" outlineLevel="0" r="48">
      <c r="A48" s="0" t="s">
        <v>49</v>
      </c>
      <c r="B48" s="2" t="n">
        <v>0.5</v>
      </c>
    </row>
    <row collapsed="false" customFormat="false" customHeight="false" hidden="false" ht="12.85" outlineLevel="0" r="49">
      <c r="A49" s="0" t="s">
        <v>50</v>
      </c>
      <c r="B49" s="2" t="n">
        <v>5E-006</v>
      </c>
    </row>
    <row collapsed="false" customFormat="false" customHeight="false" hidden="false" ht="12.85" outlineLevel="0" r="50">
      <c r="A50" s="0" t="s">
        <v>51</v>
      </c>
      <c r="B50" s="2" t="n">
        <f aca="false">-B49/LN(B48)</f>
        <v>7.21347520444482E-006</v>
      </c>
    </row>
    <row collapsed="false" customFormat="false" customHeight="false" hidden="false" ht="12.85" outlineLevel="0" r="51">
      <c r="A51" s="0" t="s">
        <v>28</v>
      </c>
      <c r="B51" s="2" t="n">
        <v>1E-009</v>
      </c>
    </row>
    <row collapsed="false" customFormat="false" customHeight="false" hidden="false" ht="12.85" outlineLevel="0" r="52">
      <c r="A52" s="0" t="s">
        <v>52</v>
      </c>
      <c r="B52" s="0" t="n">
        <f aca="false">B50/B51</f>
        <v>7213.47520444482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20" activeCellId="0" pane="topLeft" sqref="E20"/>
    </sheetView>
  </sheetViews>
  <sheetFormatPr defaultRowHeight="12.85"/>
  <cols>
    <col collapsed="false" hidden="false" max="1" min="1" style="0" width="17.3418367346939"/>
    <col collapsed="false" hidden="false" max="2" min="2" style="0" width="11.5204081632653"/>
    <col collapsed="false" hidden="false" max="3" min="3" style="0" width="14.9489795918367"/>
    <col collapsed="false" hidden="false" max="4" min="4" style="0" width="17.0612244897959"/>
    <col collapsed="false" hidden="false" max="5" min="5" style="0" width="23.4081632653061"/>
    <col collapsed="false" hidden="false" max="6" min="6" style="0" width="11.5204081632653"/>
    <col collapsed="false" hidden="false" max="8" min="7" style="0" width="13.2551020408163"/>
    <col collapsed="false" hidden="false" max="1025" min="9" style="0" width="11.5204081632653"/>
  </cols>
  <sheetData>
    <row collapsed="false" customFormat="false" customHeight="false" hidden="false" ht="12.85" outlineLevel="0" r="1">
      <c r="A1" s="0" t="s">
        <v>53</v>
      </c>
    </row>
    <row collapsed="false" customFormat="false" customHeight="false" hidden="false" ht="13.4" outlineLevel="0" r="2">
      <c r="A2" s="1" t="s">
        <v>54</v>
      </c>
    </row>
    <row collapsed="false" customFormat="false" customHeight="false" hidden="false" ht="12.85" outlineLevel="0" r="4">
      <c r="A4" s="0" t="s">
        <v>55</v>
      </c>
      <c r="B4" s="0" t="n">
        <v>16</v>
      </c>
      <c r="D4" s="2"/>
    </row>
    <row collapsed="false" customFormat="false" customHeight="false" hidden="false" ht="12.85" outlineLevel="0" r="5">
      <c r="A5" s="0" t="s">
        <v>56</v>
      </c>
      <c r="B5" s="0" t="n">
        <v>8</v>
      </c>
    </row>
    <row collapsed="false" customFormat="false" customHeight="false" hidden="false" ht="12.85" outlineLevel="0" r="6">
      <c r="A6" s="0" t="s">
        <v>57</v>
      </c>
      <c r="B6" s="0" t="n">
        <f aca="false">B4/B5</f>
        <v>2</v>
      </c>
    </row>
    <row collapsed="false" customFormat="false" customHeight="false" hidden="false" ht="12.85" outlineLevel="0" r="8">
      <c r="A8" s="0" t="s">
        <v>58</v>
      </c>
    </row>
    <row collapsed="false" customFormat="false" customHeight="false" hidden="false" ht="12.85" outlineLevel="0" r="9">
      <c r="A9" s="0" t="s">
        <v>27</v>
      </c>
      <c r="B9" s="2" t="n">
        <v>270000</v>
      </c>
      <c r="C9" s="2"/>
    </row>
    <row collapsed="false" customFormat="false" customHeight="false" hidden="false" ht="12.85" outlineLevel="0" r="10">
      <c r="A10" s="0" t="s">
        <v>28</v>
      </c>
      <c r="B10" s="2" t="n">
        <v>1E-009</v>
      </c>
      <c r="C10" s="2"/>
    </row>
    <row collapsed="false" customFormat="false" customHeight="false" hidden="false" ht="12.85" outlineLevel="0" r="11">
      <c r="A11" s="0" t="s">
        <v>59</v>
      </c>
      <c r="B11" s="0" t="n">
        <v>5</v>
      </c>
    </row>
    <row collapsed="false" customFormat="false" customHeight="false" hidden="false" ht="12.85" outlineLevel="0" r="12">
      <c r="A12" s="0" t="s">
        <v>60</v>
      </c>
      <c r="B12" s="0" t="n">
        <v>4.422</v>
      </c>
    </row>
    <row collapsed="false" customFormat="false" customHeight="false" hidden="false" ht="12.85" outlineLevel="0" r="13">
      <c r="A13" s="0" t="s">
        <v>61</v>
      </c>
      <c r="B13" s="0" t="n">
        <v>12</v>
      </c>
    </row>
    <row collapsed="false" customFormat="false" customHeight="false" hidden="false" ht="12.85" outlineLevel="0" r="18">
      <c r="E18" s="3" t="s">
        <v>62</v>
      </c>
      <c r="G18" s="3" t="s">
        <v>63</v>
      </c>
      <c r="H18" s="3"/>
    </row>
    <row collapsed="false" customFormat="false" customHeight="false" hidden="false" ht="12.85" outlineLevel="0" r="19">
      <c r="A19" s="0" t="s">
        <v>64</v>
      </c>
      <c r="B19" s="0" t="s">
        <v>65</v>
      </c>
      <c r="C19" s="0" t="s">
        <v>66</v>
      </c>
      <c r="D19" s="0" t="s">
        <v>67</v>
      </c>
      <c r="E19" s="0" t="s">
        <v>68</v>
      </c>
      <c r="F19" s="0" t="s">
        <v>10</v>
      </c>
      <c r="G19" s="0" t="s">
        <v>69</v>
      </c>
      <c r="H19" s="0" t="s">
        <v>70</v>
      </c>
    </row>
    <row collapsed="false" customFormat="false" customHeight="false" hidden="false" ht="12.85" outlineLevel="0" r="20">
      <c r="A20" s="0" t="n">
        <v>0</v>
      </c>
      <c r="B20" s="0" t="n">
        <f aca="false">2^((A20-69)/12)*440</f>
        <v>8.17579891564371</v>
      </c>
      <c r="C20" s="2" t="n">
        <f aca="false">1/B20</f>
        <v>0.122312205855086</v>
      </c>
      <c r="D20" s="0" t="n">
        <f aca="false">1000000/(B20*2)</f>
        <v>61156.1029275429</v>
      </c>
      <c r="E20" s="0" t="n">
        <f aca="false">ROUND(D20*$B$6-1,0)</f>
        <v>122311</v>
      </c>
      <c r="F20" s="0" t="str">
        <f aca="false">_xlfn.BASE(E20,16)</f>
        <v>1DDC7</v>
      </c>
      <c r="G20" s="2" t="n">
        <f aca="false">$B$12*$B$9*$B$10/C20</f>
        <v>0.00976141335734365</v>
      </c>
      <c r="H20" s="0" t="n">
        <f aca="false">ROUND((G20/$B$11)*((2^$B$13)-1),0)</f>
        <v>8</v>
      </c>
      <c r="I20" s="0" t="s">
        <v>71</v>
      </c>
    </row>
    <row collapsed="false" customFormat="false" customHeight="false" hidden="false" ht="12.85" outlineLevel="0" r="21">
      <c r="A21" s="0" t="n">
        <v>1</v>
      </c>
      <c r="B21" s="0" t="n">
        <f aca="false">2^((A21-69)/12)*440</f>
        <v>8.66195721802725</v>
      </c>
      <c r="C21" s="2" t="n">
        <f aca="false">1/B21</f>
        <v>0.115447349234051</v>
      </c>
      <c r="D21" s="0" t="n">
        <f aca="false">1000000/(B21*2)</f>
        <v>57723.6746170254</v>
      </c>
      <c r="E21" s="0" t="n">
        <f aca="false">ROUND(D21*$B$6-1,0)</f>
        <v>115446</v>
      </c>
      <c r="F21" s="0" t="str">
        <f aca="false">_xlfn.BASE(E21,16)</f>
        <v>1C2F6</v>
      </c>
      <c r="G21" s="2" t="n">
        <f aca="false">$B$12*$B$9*$B$10/C21</f>
        <v>0.0103418572008915</v>
      </c>
      <c r="H21" s="0" t="n">
        <f aca="false">ROUND((G21/$B$11)*((2^$B$13)-1),0)</f>
        <v>8</v>
      </c>
    </row>
    <row collapsed="false" customFormat="false" customHeight="false" hidden="false" ht="12.85" outlineLevel="0" r="22">
      <c r="A22" s="0" t="n">
        <v>2</v>
      </c>
      <c r="B22" s="0" t="n">
        <f aca="false">2^((A22-69)/12)*440</f>
        <v>9.17702399741899</v>
      </c>
      <c r="C22" s="2" t="n">
        <f aca="false">1/B22</f>
        <v>0.108967787409213</v>
      </c>
      <c r="D22" s="0" t="n">
        <f aca="false">1000000/(B22*2)</f>
        <v>54483.8937046066</v>
      </c>
      <c r="E22" s="0" t="n">
        <f aca="false">ROUND(D22*$B$6-1,0)</f>
        <v>108967</v>
      </c>
      <c r="F22" s="0" t="str">
        <f aca="false">_xlfn.BASE(E22,16)</f>
        <v>1A9A7</v>
      </c>
      <c r="G22" s="2" t="n">
        <f aca="false">$B$12*$B$9*$B$10/C22</f>
        <v>0.0109568160314784</v>
      </c>
      <c r="H22" s="0" t="n">
        <f aca="false">ROUND((G22/$B$11)*((2^$B$13)-1),0)</f>
        <v>9</v>
      </c>
    </row>
    <row collapsed="false" customFormat="false" customHeight="false" hidden="false" ht="12.85" outlineLevel="0" r="23">
      <c r="A23" s="0" t="n">
        <v>3</v>
      </c>
      <c r="B23" s="0" t="n">
        <f aca="false">2^((A23-69)/12)*440</f>
        <v>9.72271824131503</v>
      </c>
      <c r="C23" s="2" t="n">
        <f aca="false">1/B23</f>
        <v>0.102851895445316</v>
      </c>
      <c r="D23" s="0" t="n">
        <f aca="false">1000000/(B23*2)</f>
        <v>51425.947722658</v>
      </c>
      <c r="E23" s="0" t="n">
        <f aca="false">ROUND(D23*$B$6-1,0)</f>
        <v>102851</v>
      </c>
      <c r="F23" s="0" t="str">
        <f aca="false">_xlfn.BASE(E23,16)</f>
        <v>191C3</v>
      </c>
      <c r="G23" s="2" t="n">
        <f aca="false">$B$12*$B$9*$B$10/C23</f>
        <v>0.0116083422170357</v>
      </c>
      <c r="H23" s="0" t="n">
        <f aca="false">ROUND((G23/$B$11)*((2^$B$13)-1),0)</f>
        <v>10</v>
      </c>
    </row>
    <row collapsed="false" customFormat="false" customHeight="false" hidden="false" ht="12.85" outlineLevel="0" r="24">
      <c r="A24" s="0" t="n">
        <v>4</v>
      </c>
      <c r="B24" s="0" t="n">
        <f aca="false">2^((A24-69)/12)*440</f>
        <v>10.3008611535272</v>
      </c>
      <c r="C24" s="2" t="n">
        <f aca="false">1/B24</f>
        <v>0.0970792621214571</v>
      </c>
      <c r="D24" s="0" t="n">
        <f aca="false">1000000/(B24*2)</f>
        <v>48539.6310607285</v>
      </c>
      <c r="E24" s="0" t="n">
        <f aca="false">ROUND(D24*$B$6-1,0)</f>
        <v>97078</v>
      </c>
      <c r="F24" s="0" t="str">
        <f aca="false">_xlfn.BASE(E24,16)</f>
        <v>17B36</v>
      </c>
      <c r="G24" s="2" t="n">
        <f aca="false">$B$12*$B$9*$B$10/C24</f>
        <v>0.0122986101656422</v>
      </c>
      <c r="H24" s="0" t="n">
        <f aca="false">ROUND((G24/$B$11)*((2^$B$13)-1),0)</f>
        <v>10</v>
      </c>
    </row>
    <row collapsed="false" customFormat="false" customHeight="false" hidden="false" ht="12.85" outlineLevel="0" r="25">
      <c r="A25" s="0" t="n">
        <v>5</v>
      </c>
      <c r="B25" s="0" t="n">
        <f aca="false">2^((A25-69)/12)*440</f>
        <v>10.9133822322814</v>
      </c>
      <c r="C25" s="2" t="n">
        <f aca="false">1/B25</f>
        <v>0.0916306218105362</v>
      </c>
      <c r="D25" s="0" t="n">
        <f aca="false">1000000/(B25*2)</f>
        <v>45815.3109052681</v>
      </c>
      <c r="E25" s="0" t="n">
        <f aca="false">ROUND(D25*$B$6-1,0)</f>
        <v>91630</v>
      </c>
      <c r="F25" s="0" t="str">
        <f aca="false">_xlfn.BASE(E25,16)</f>
        <v>165EE</v>
      </c>
      <c r="G25" s="2" t="n">
        <f aca="false">$B$12*$B$9*$B$10/C25</f>
        <v>0.01302992358241</v>
      </c>
      <c r="H25" s="0" t="n">
        <f aca="false">ROUND((G25/$B$11)*((2^$B$13)-1),0)</f>
        <v>11</v>
      </c>
    </row>
    <row collapsed="false" customFormat="false" customHeight="false" hidden="false" ht="12.85" outlineLevel="0" r="26">
      <c r="A26" s="0" t="n">
        <v>6</v>
      </c>
      <c r="B26" s="0" t="n">
        <f aca="false">2^((A26-69)/12)*440</f>
        <v>11.5623257097386</v>
      </c>
      <c r="C26" s="2" t="n">
        <f aca="false">1/B26</f>
        <v>0.0864877901820161</v>
      </c>
      <c r="D26" s="0" t="n">
        <f aca="false">1000000/(B26*2)</f>
        <v>43243.895091008</v>
      </c>
      <c r="E26" s="0" t="n">
        <f aca="false">ROUND(D26*$B$6-1,0)</f>
        <v>86487</v>
      </c>
      <c r="F26" s="0" t="str">
        <f aca="false">_xlfn.BASE(E26,16)</f>
        <v>151D7</v>
      </c>
      <c r="G26" s="2" t="n">
        <f aca="false">$B$12*$B$9*$B$10/C26</f>
        <v>0.0138047231578853</v>
      </c>
      <c r="H26" s="0" t="n">
        <f aca="false">ROUND((G26/$B$11)*((2^$B$13)-1),0)</f>
        <v>11</v>
      </c>
    </row>
    <row collapsed="false" customFormat="false" customHeight="false" hidden="false" ht="12.85" outlineLevel="0" r="27">
      <c r="A27" s="0" t="n">
        <v>7</v>
      </c>
      <c r="B27" s="0" t="n">
        <f aca="false">2^((A27-69)/12)*440</f>
        <v>12.2498573744297</v>
      </c>
      <c r="C27" s="2" t="n">
        <f aca="false">1/B27</f>
        <v>0.081633603513409</v>
      </c>
      <c r="D27" s="0" t="n">
        <f aca="false">1000000/(B27*2)</f>
        <v>40816.8017567045</v>
      </c>
      <c r="E27" s="0" t="n">
        <f aca="false">ROUND(D27*$B$6-1,0)</f>
        <v>81633</v>
      </c>
      <c r="F27" s="0" t="str">
        <f aca="false">_xlfn.BASE(E27,16)</f>
        <v>13EE1</v>
      </c>
      <c r="G27" s="2" t="n">
        <f aca="false">$B$12*$B$9*$B$10/C27</f>
        <v>0.0146255947136266</v>
      </c>
      <c r="H27" s="0" t="n">
        <f aca="false">ROUND((G27/$B$11)*((2^$B$13)-1),0)</f>
        <v>12</v>
      </c>
    </row>
    <row collapsed="false" customFormat="false" customHeight="false" hidden="false" ht="12.85" outlineLevel="0" r="28">
      <c r="A28" s="0" t="n">
        <v>8</v>
      </c>
      <c r="B28" s="0" t="n">
        <f aca="false">2^((A28-69)/12)*440</f>
        <v>12.9782717993733</v>
      </c>
      <c r="C28" s="2" t="n">
        <f aca="false">1/B28</f>
        <v>0.0770518614079487</v>
      </c>
      <c r="D28" s="0" t="n">
        <f aca="false">1000000/(B28*2)</f>
        <v>38525.9307039744</v>
      </c>
      <c r="E28" s="0" t="n">
        <f aca="false">ROUND(D28*$B$6-1,0)</f>
        <v>77051</v>
      </c>
      <c r="F28" s="0" t="str">
        <f aca="false">_xlfn.BASE(E28,16)</f>
        <v>12CFB</v>
      </c>
      <c r="G28" s="2" t="n">
        <f aca="false">$B$12*$B$9*$B$10/C28</f>
        <v>0.0154952778321437</v>
      </c>
      <c r="H28" s="0" t="n">
        <f aca="false">ROUND((G28/$B$11)*((2^$B$13)-1),0)</f>
        <v>13</v>
      </c>
    </row>
    <row collapsed="false" customFormat="false" customHeight="false" hidden="false" ht="12.85" outlineLevel="0" r="29">
      <c r="A29" s="0" t="n">
        <v>9</v>
      </c>
      <c r="B29" s="0" t="n">
        <f aca="false">2^((A29-69)/12)*440</f>
        <v>13.75</v>
      </c>
      <c r="C29" s="2" t="n">
        <f aca="false">1/B29</f>
        <v>0.0727272727272727</v>
      </c>
      <c r="D29" s="0" t="n">
        <f aca="false">1000000/(B29*2)</f>
        <v>36363.6363636364</v>
      </c>
      <c r="E29" s="0" t="n">
        <f aca="false">ROUND(D29*$B$6-1,0)</f>
        <v>72726</v>
      </c>
      <c r="F29" s="0" t="str">
        <f aca="false">_xlfn.BASE(E29,16)</f>
        <v>11C16</v>
      </c>
      <c r="G29" s="2" t="n">
        <f aca="false">$B$12*$B$9*$B$10/C29</f>
        <v>0.016416675</v>
      </c>
      <c r="H29" s="0" t="n">
        <f aca="false">ROUND((G29/$B$11)*((2^$B$13)-1),0)</f>
        <v>13</v>
      </c>
    </row>
    <row collapsed="false" customFormat="false" customHeight="false" hidden="false" ht="12.85" outlineLevel="0" r="30">
      <c r="A30" s="0" t="n">
        <v>10</v>
      </c>
      <c r="B30" s="0" t="n">
        <f aca="false">2^((A30-69)/12)*440</f>
        <v>14.5676175474403</v>
      </c>
      <c r="C30" s="2" t="n">
        <f aca="false">1/B30</f>
        <v>0.0686454045586686</v>
      </c>
      <c r="D30" s="0" t="n">
        <f aca="false">1000000/(B30*2)</f>
        <v>34322.7022793343</v>
      </c>
      <c r="E30" s="0" t="n">
        <f aca="false">ROUND(D30*$B$6-1,0)</f>
        <v>68644</v>
      </c>
      <c r="F30" s="0" t="str">
        <f aca="false">_xlfn.BASE(E30,16)</f>
        <v>10C24</v>
      </c>
      <c r="G30" s="2" t="n">
        <f aca="false">$B$12*$B$9*$B$10/C30</f>
        <v>0.0173928612945909</v>
      </c>
      <c r="H30" s="0" t="n">
        <f aca="false">ROUND((G30/$B$11)*((2^$B$13)-1),0)</f>
        <v>14</v>
      </c>
    </row>
    <row collapsed="false" customFormat="false" customHeight="false" hidden="false" ht="12.85" outlineLevel="0" r="31">
      <c r="A31" s="0" t="n">
        <v>11</v>
      </c>
      <c r="B31" s="0" t="n">
        <f aca="false">2^((A31-69)/12)*440</f>
        <v>15.4338531642539</v>
      </c>
      <c r="C31" s="2" t="n">
        <f aca="false">1/B31</f>
        <v>0.0647926340465701</v>
      </c>
      <c r="D31" s="0" t="n">
        <f aca="false">1000000/(B31*2)</f>
        <v>32396.3170232851</v>
      </c>
      <c r="E31" s="0" t="n">
        <f aca="false">ROUND(D31*$B$6-1,0)</f>
        <v>64792</v>
      </c>
      <c r="F31" s="0" t="str">
        <f aca="false">_xlfn.BASE(E31,16)</f>
        <v>FD18</v>
      </c>
      <c r="G31" s="2" t="n">
        <f aca="false">$B$12*$B$9*$B$10/C31</f>
        <v>0.0184270946469293</v>
      </c>
      <c r="H31" s="0" t="n">
        <f aca="false">ROUND((G31/$B$11)*((2^$B$13)-1),0)</f>
        <v>15</v>
      </c>
      <c r="I31" s="0" t="s">
        <v>72</v>
      </c>
    </row>
    <row collapsed="false" customFormat="false" customHeight="false" hidden="false" ht="12.85" outlineLevel="0" r="32">
      <c r="A32" s="0" t="n">
        <v>12</v>
      </c>
      <c r="B32" s="0" t="n">
        <f aca="false">2^((A32-69)/12)*440</f>
        <v>16.3515978312874</v>
      </c>
      <c r="C32" s="2" t="n">
        <f aca="false">1/B32</f>
        <v>0.0611561029275429</v>
      </c>
      <c r="D32" s="0" t="n">
        <f aca="false">1000000/(B32*2)</f>
        <v>30578.0514637714</v>
      </c>
      <c r="E32" s="0" t="n">
        <f aca="false">ROUND(D32*$B$6-1,0)</f>
        <v>61155</v>
      </c>
      <c r="F32" s="0" t="str">
        <f aca="false">_xlfn.BASE(E32,16)</f>
        <v>EEE3</v>
      </c>
      <c r="G32" s="2" t="n">
        <f aca="false">$B$12*$B$9*$B$10/C32</f>
        <v>0.0195228267146873</v>
      </c>
      <c r="H32" s="0" t="n">
        <f aca="false">ROUND((G32/$B$11)*((2^$B$13)-1),0)</f>
        <v>16</v>
      </c>
    </row>
    <row collapsed="false" customFormat="false" customHeight="false" hidden="false" ht="12.85" outlineLevel="0" r="33">
      <c r="A33" s="0" t="n">
        <v>13</v>
      </c>
      <c r="B33" s="0" t="n">
        <f aca="false">2^((A33-69)/12)*440</f>
        <v>17.3239144360545</v>
      </c>
      <c r="C33" s="2" t="n">
        <f aca="false">1/B33</f>
        <v>0.0577236746170254</v>
      </c>
      <c r="D33" s="0" t="n">
        <f aca="false">1000000/(B33*2)</f>
        <v>28861.8373085127</v>
      </c>
      <c r="E33" s="0" t="n">
        <f aca="false">ROUND(D33*$B$6-1,0)</f>
        <v>57723</v>
      </c>
      <c r="F33" s="0" t="str">
        <f aca="false">_xlfn.BASE(E33,16)</f>
        <v>E17B</v>
      </c>
      <c r="G33" s="2" t="n">
        <f aca="false">$B$12*$B$9*$B$10/C33</f>
        <v>0.0206837144017829</v>
      </c>
      <c r="H33" s="0" t="n">
        <f aca="false">ROUND((G33/$B$11)*((2^$B$13)-1),0)</f>
        <v>17</v>
      </c>
    </row>
    <row collapsed="false" customFormat="false" customHeight="false" hidden="false" ht="12.85" outlineLevel="0" r="34">
      <c r="A34" s="0" t="n">
        <v>14</v>
      </c>
      <c r="B34" s="0" t="n">
        <f aca="false">2^((A34-69)/12)*440</f>
        <v>18.354047994838</v>
      </c>
      <c r="C34" s="2" t="n">
        <f aca="false">1/B34</f>
        <v>0.0544838937046066</v>
      </c>
      <c r="D34" s="0" t="n">
        <f aca="false">1000000/(B34*2)</f>
        <v>27241.9468523033</v>
      </c>
      <c r="E34" s="0" t="n">
        <f aca="false">ROUND(D34*$B$6-1,0)</f>
        <v>54483</v>
      </c>
      <c r="F34" s="0" t="str">
        <f aca="false">_xlfn.BASE(E34,16)</f>
        <v>D4D3</v>
      </c>
      <c r="G34" s="2" t="n">
        <f aca="false">$B$12*$B$9*$B$10/C34</f>
        <v>0.0219136320629569</v>
      </c>
      <c r="H34" s="0" t="n">
        <f aca="false">ROUND((G34/$B$11)*((2^$B$13)-1),0)</f>
        <v>18</v>
      </c>
    </row>
    <row collapsed="false" customFormat="false" customHeight="false" hidden="false" ht="12.85" outlineLevel="0" r="35">
      <c r="A35" s="0" t="n">
        <v>15</v>
      </c>
      <c r="B35" s="0" t="n">
        <f aca="false">2^((A35-69)/12)*440</f>
        <v>19.4454364826301</v>
      </c>
      <c r="C35" s="2" t="n">
        <f aca="false">1/B35</f>
        <v>0.051425947722658</v>
      </c>
      <c r="D35" s="0" t="n">
        <f aca="false">1000000/(B35*2)</f>
        <v>25712.973861329</v>
      </c>
      <c r="E35" s="0" t="n">
        <f aca="false">ROUND(D35*$B$6-1,0)</f>
        <v>51425</v>
      </c>
      <c r="F35" s="0" t="str">
        <f aca="false">_xlfn.BASE(E35,16)</f>
        <v>C8E1</v>
      </c>
      <c r="G35" s="2" t="n">
        <f aca="false">$B$12*$B$9*$B$10/C35</f>
        <v>0.0232166844340713</v>
      </c>
      <c r="H35" s="0" t="n">
        <f aca="false">ROUND((G35/$B$11)*((2^$B$13)-1),0)</f>
        <v>19</v>
      </c>
    </row>
    <row collapsed="false" customFormat="false" customHeight="false" hidden="false" ht="12.85" outlineLevel="0" r="36">
      <c r="A36" s="0" t="n">
        <v>16</v>
      </c>
      <c r="B36" s="0" t="n">
        <f aca="false">2^((A36-69)/12)*440</f>
        <v>20.6017223070544</v>
      </c>
      <c r="C36" s="2" t="n">
        <f aca="false">1/B36</f>
        <v>0.0485396310607285</v>
      </c>
      <c r="D36" s="0" t="n">
        <f aca="false">1000000/(B36*2)</f>
        <v>24269.8155303643</v>
      </c>
      <c r="E36" s="0" t="n">
        <f aca="false">ROUND(D36*$B$6-1,0)</f>
        <v>48539</v>
      </c>
      <c r="F36" s="0" t="str">
        <f aca="false">_xlfn.BASE(E36,16)</f>
        <v>BD9B</v>
      </c>
      <c r="G36" s="2" t="n">
        <f aca="false">$B$12*$B$9*$B$10/C36</f>
        <v>0.0245972203312845</v>
      </c>
      <c r="H36" s="0" t="n">
        <f aca="false">ROUND((G36/$B$11)*((2^$B$13)-1),0)</f>
        <v>20</v>
      </c>
    </row>
    <row collapsed="false" customFormat="false" customHeight="false" hidden="false" ht="12.85" outlineLevel="0" r="37">
      <c r="A37" s="0" t="n">
        <v>17</v>
      </c>
      <c r="B37" s="0" t="n">
        <f aca="false">2^((A37-69)/12)*440</f>
        <v>21.8267644645627</v>
      </c>
      <c r="C37" s="2" t="n">
        <f aca="false">1/B37</f>
        <v>0.0458153109052681</v>
      </c>
      <c r="D37" s="0" t="n">
        <f aca="false">1000000/(B37*2)</f>
        <v>22907.6554526341</v>
      </c>
      <c r="E37" s="0" t="n">
        <f aca="false">ROUND(D37*$B$6-1,0)</f>
        <v>45814</v>
      </c>
      <c r="F37" s="0" t="str">
        <f aca="false">_xlfn.BASE(E37,16)</f>
        <v>B2F6</v>
      </c>
      <c r="G37" s="2" t="n">
        <f aca="false">$B$12*$B$9*$B$10/C37</f>
        <v>0.02605984716482</v>
      </c>
      <c r="H37" s="0" t="n">
        <f aca="false">ROUND((G37/$B$11)*((2^$B$13)-1),0)</f>
        <v>21</v>
      </c>
    </row>
    <row collapsed="false" customFormat="false" customHeight="false" hidden="false" ht="12.85" outlineLevel="0" r="38">
      <c r="A38" s="0" t="n">
        <v>18</v>
      </c>
      <c r="B38" s="0" t="n">
        <f aca="false">2^((A38-69)/12)*440</f>
        <v>23.1246514194771</v>
      </c>
      <c r="C38" s="2" t="n">
        <f aca="false">1/B38</f>
        <v>0.043243895091008</v>
      </c>
      <c r="D38" s="0" t="n">
        <f aca="false">1000000/(B38*2)</f>
        <v>21621.947545504</v>
      </c>
      <c r="E38" s="0" t="n">
        <f aca="false">ROUND(D38*$B$6-1,0)</f>
        <v>43243</v>
      </c>
      <c r="F38" s="0" t="str">
        <f aca="false">_xlfn.BASE(E38,16)</f>
        <v>A8EB</v>
      </c>
      <c r="G38" s="2" t="n">
        <f aca="false">$B$12*$B$9*$B$10/C38</f>
        <v>0.0276094463157705</v>
      </c>
      <c r="H38" s="0" t="n">
        <f aca="false">ROUND((G38/$B$11)*((2^$B$13)-1),0)</f>
        <v>23</v>
      </c>
    </row>
    <row collapsed="false" customFormat="false" customHeight="false" hidden="false" ht="12.85" outlineLevel="0" r="39">
      <c r="A39" s="0" t="n">
        <v>19</v>
      </c>
      <c r="B39" s="0" t="n">
        <f aca="false">2^((A39-69)/12)*440</f>
        <v>24.4997147488593</v>
      </c>
      <c r="C39" s="2" t="n">
        <f aca="false">1/B39</f>
        <v>0.0408168017567045</v>
      </c>
      <c r="D39" s="0" t="n">
        <f aca="false">1000000/(B39*2)</f>
        <v>20408.4008783522</v>
      </c>
      <c r="E39" s="0" t="n">
        <f aca="false">ROUND(D39*$B$6-1,0)</f>
        <v>40816</v>
      </c>
      <c r="F39" s="0" t="str">
        <f aca="false">_xlfn.BASE(E39,16)</f>
        <v>9F70</v>
      </c>
      <c r="G39" s="2" t="n">
        <f aca="false">$B$12*$B$9*$B$10/C39</f>
        <v>0.0292511894272531</v>
      </c>
      <c r="H39" s="0" t="n">
        <f aca="false">ROUND((G39/$B$11)*((2^$B$13)-1),0)</f>
        <v>24</v>
      </c>
    </row>
    <row collapsed="false" customFormat="false" customHeight="false" hidden="false" ht="12.85" outlineLevel="0" r="40">
      <c r="A40" s="0" t="n">
        <v>20</v>
      </c>
      <c r="B40" s="0" t="n">
        <f aca="false">2^((A40-69)/12)*440</f>
        <v>25.9565435987466</v>
      </c>
      <c r="C40" s="2" t="n">
        <f aca="false">1/B40</f>
        <v>0.0385259307039744</v>
      </c>
      <c r="D40" s="0" t="n">
        <f aca="false">1000000/(B40*2)</f>
        <v>19262.9653519872</v>
      </c>
      <c r="E40" s="0" t="n">
        <f aca="false">ROUND(D40*$B$6-1,0)</f>
        <v>38525</v>
      </c>
      <c r="F40" s="0" t="str">
        <f aca="false">_xlfn.BASE(E40,16)</f>
        <v>967D</v>
      </c>
      <c r="G40" s="2" t="n">
        <f aca="false">$B$12*$B$9*$B$10/C40</f>
        <v>0.0309905556642875</v>
      </c>
      <c r="H40" s="0" t="n">
        <f aca="false">ROUND((G40/$B$11)*((2^$B$13)-1),0)</f>
        <v>25</v>
      </c>
    </row>
    <row collapsed="false" customFormat="false" customHeight="false" hidden="false" ht="12.85" outlineLevel="0" r="41">
      <c r="A41" s="0" t="n">
        <v>21</v>
      </c>
      <c r="B41" s="0" t="n">
        <f aca="false">2^((A41-69)/12)*440</f>
        <v>27.5</v>
      </c>
      <c r="C41" s="2" t="n">
        <f aca="false">1/B41</f>
        <v>0.0363636363636364</v>
      </c>
      <c r="D41" s="0" t="n">
        <f aca="false">1000000/(B41*2)</f>
        <v>18181.8181818182</v>
      </c>
      <c r="E41" s="0" t="n">
        <f aca="false">ROUND(D41*$B$6-1,0)</f>
        <v>36363</v>
      </c>
      <c r="F41" s="0" t="str">
        <f aca="false">_xlfn.BASE(E41,16)</f>
        <v>8E0B</v>
      </c>
      <c r="G41" s="2" t="n">
        <f aca="false">$B$12*$B$9*$B$10/C41</f>
        <v>0.03283335</v>
      </c>
      <c r="H41" s="0" t="n">
        <f aca="false">ROUND((G41/$B$11)*((2^$B$13)-1),0)</f>
        <v>27</v>
      </c>
      <c r="I41" s="0" t="s">
        <v>73</v>
      </c>
    </row>
    <row collapsed="false" customFormat="false" customHeight="false" hidden="false" ht="12.85" outlineLevel="0" r="42">
      <c r="A42" s="0" t="n">
        <v>22</v>
      </c>
      <c r="B42" s="0" t="n">
        <f aca="false">2^((A42-69)/12)*440</f>
        <v>29.1352350948806</v>
      </c>
      <c r="C42" s="2" t="n">
        <f aca="false">1/B42</f>
        <v>0.0343227022793343</v>
      </c>
      <c r="D42" s="0" t="n">
        <f aca="false">1000000/(B42*2)</f>
        <v>17161.3511396672</v>
      </c>
      <c r="E42" s="0" t="n">
        <f aca="false">ROUND(D42*$B$6-1,0)</f>
        <v>34322</v>
      </c>
      <c r="F42" s="0" t="str">
        <f aca="false">_xlfn.BASE(E42,16)</f>
        <v>8612</v>
      </c>
      <c r="G42" s="2" t="n">
        <f aca="false">$B$12*$B$9*$B$10/C42</f>
        <v>0.0347857225891818</v>
      </c>
      <c r="H42" s="0" t="n">
        <f aca="false">ROUND((G42/$B$11)*((2^$B$13)-1),0)</f>
        <v>28</v>
      </c>
    </row>
    <row collapsed="false" customFormat="false" customHeight="false" hidden="false" ht="12.85" outlineLevel="0" r="43">
      <c r="A43" s="0" t="n">
        <v>23</v>
      </c>
      <c r="B43" s="0" t="n">
        <f aca="false">2^((A43-69)/12)*440</f>
        <v>30.8677063285077</v>
      </c>
      <c r="C43" s="2" t="n">
        <f aca="false">1/B43</f>
        <v>0.0323963170232851</v>
      </c>
      <c r="D43" s="0" t="n">
        <f aca="false">1000000/(B43*2)</f>
        <v>16198.1585116425</v>
      </c>
      <c r="E43" s="0" t="n">
        <f aca="false">ROUND(D43*$B$6-1,0)</f>
        <v>32395</v>
      </c>
      <c r="F43" s="0" t="str">
        <f aca="false">_xlfn.BASE(E43,16)</f>
        <v>7E8B</v>
      </c>
      <c r="G43" s="2" t="n">
        <f aca="false">$B$12*$B$9*$B$10/C43</f>
        <v>0.0368541892938586</v>
      </c>
      <c r="H43" s="0" t="n">
        <f aca="false">ROUND((G43/$B$11)*((2^$B$13)-1),0)</f>
        <v>30</v>
      </c>
    </row>
    <row collapsed="false" customFormat="false" customHeight="false" hidden="false" ht="12.85" outlineLevel="0" r="44">
      <c r="A44" s="0" t="n">
        <v>24</v>
      </c>
      <c r="B44" s="0" t="n">
        <f aca="false">2^((A44-69)/12)*440</f>
        <v>32.7031956625748</v>
      </c>
      <c r="C44" s="2" t="n">
        <f aca="false">1/B44</f>
        <v>0.0305780514637714</v>
      </c>
      <c r="D44" s="0" t="n">
        <f aca="false">1000000/(B44*2)</f>
        <v>15289.0257318857</v>
      </c>
      <c r="E44" s="0" t="n">
        <f aca="false">ROUND(D44*$B$6-1,0)</f>
        <v>30577</v>
      </c>
      <c r="F44" s="0" t="str">
        <f aca="false">_xlfn.BASE(E44,16)</f>
        <v>7771</v>
      </c>
      <c r="G44" s="2" t="n">
        <f aca="false">$B$12*$B$9*$B$10/C44</f>
        <v>0.0390456534293746</v>
      </c>
      <c r="H44" s="0" t="n">
        <f aca="false">ROUND((G44/$B$11)*((2^$B$13)-1),0)</f>
        <v>32</v>
      </c>
    </row>
    <row collapsed="false" customFormat="false" customHeight="false" hidden="false" ht="12.85" outlineLevel="0" r="45">
      <c r="A45" s="0" t="n">
        <v>25</v>
      </c>
      <c r="B45" s="0" t="n">
        <f aca="false">2^((A45-69)/12)*440</f>
        <v>34.647828872109</v>
      </c>
      <c r="C45" s="2" t="n">
        <f aca="false">1/B45</f>
        <v>0.0288618373085127</v>
      </c>
      <c r="D45" s="0" t="n">
        <f aca="false">1000000/(B45*2)</f>
        <v>14430.9186542564</v>
      </c>
      <c r="E45" s="0" t="n">
        <f aca="false">ROUND(D45*$B$6-1,0)</f>
        <v>28861</v>
      </c>
      <c r="F45" s="0" t="str">
        <f aca="false">_xlfn.BASE(E45,16)</f>
        <v>70BD</v>
      </c>
      <c r="G45" s="2" t="n">
        <f aca="false">$B$12*$B$9*$B$10/C45</f>
        <v>0.0413674288035658</v>
      </c>
      <c r="H45" s="0" t="n">
        <f aca="false">ROUND((G45/$B$11)*((2^$B$13)-1),0)</f>
        <v>34</v>
      </c>
    </row>
    <row collapsed="false" customFormat="false" customHeight="false" hidden="false" ht="12.85" outlineLevel="0" r="46">
      <c r="A46" s="0" t="n">
        <v>26</v>
      </c>
      <c r="B46" s="0" t="n">
        <f aca="false">2^((A46-69)/12)*440</f>
        <v>36.7080959896759</v>
      </c>
      <c r="C46" s="2" t="n">
        <f aca="false">1/B46</f>
        <v>0.0272419468523033</v>
      </c>
      <c r="D46" s="0" t="n">
        <f aca="false">1000000/(B46*2)</f>
        <v>13620.9734261517</v>
      </c>
      <c r="E46" s="0" t="n">
        <f aca="false">ROUND(D46*$B$6-1,0)</f>
        <v>27241</v>
      </c>
      <c r="F46" s="0" t="str">
        <f aca="false">_xlfn.BASE(E46,16)</f>
        <v>6A69</v>
      </c>
      <c r="G46" s="2" t="n">
        <f aca="false">$B$12*$B$9*$B$10/C46</f>
        <v>0.0438272641259137</v>
      </c>
      <c r="H46" s="0" t="n">
        <f aca="false">ROUND((G46/$B$11)*((2^$B$13)-1),0)</f>
        <v>36</v>
      </c>
    </row>
    <row collapsed="false" customFormat="false" customHeight="false" hidden="false" ht="12.85" outlineLevel="0" r="47">
      <c r="A47" s="0" t="n">
        <v>27</v>
      </c>
      <c r="B47" s="0" t="n">
        <f aca="false">2^((A47-69)/12)*440</f>
        <v>38.8908729652601</v>
      </c>
      <c r="C47" s="2" t="n">
        <f aca="false">1/B47</f>
        <v>0.025712973861329</v>
      </c>
      <c r="D47" s="0" t="n">
        <f aca="false">1000000/(B47*2)</f>
        <v>12856.4869306645</v>
      </c>
      <c r="E47" s="0" t="n">
        <f aca="false">ROUND(D47*$B$6-1,0)</f>
        <v>25712</v>
      </c>
      <c r="F47" s="0" t="str">
        <f aca="false">_xlfn.BASE(E47,16)</f>
        <v>6470</v>
      </c>
      <c r="G47" s="2" t="n">
        <f aca="false">$B$12*$B$9*$B$10/C47</f>
        <v>0.0464333688681427</v>
      </c>
      <c r="H47" s="0" t="n">
        <f aca="false">ROUND((G47/$B$11)*((2^$B$13)-1),0)</f>
        <v>38</v>
      </c>
    </row>
    <row collapsed="false" customFormat="false" customHeight="false" hidden="false" ht="12.85" outlineLevel="0" r="48">
      <c r="A48" s="0" t="n">
        <v>28</v>
      </c>
      <c r="B48" s="0" t="n">
        <f aca="false">2^((A48-69)/12)*440</f>
        <v>41.2034446141088</v>
      </c>
      <c r="C48" s="2" t="n">
        <f aca="false">1/B48</f>
        <v>0.0242698155303643</v>
      </c>
      <c r="D48" s="0" t="n">
        <f aca="false">1000000/(B48*2)</f>
        <v>12134.9077651821</v>
      </c>
      <c r="E48" s="0" t="n">
        <f aca="false">ROUND(D48*$B$6-1,0)</f>
        <v>24269</v>
      </c>
      <c r="F48" s="0" t="str">
        <f aca="false">_xlfn.BASE(E48,16)</f>
        <v>5ECD</v>
      </c>
      <c r="G48" s="2" t="n">
        <f aca="false">$B$12*$B$9*$B$10/C48</f>
        <v>0.049194440662569</v>
      </c>
      <c r="H48" s="0" t="n">
        <f aca="false">ROUND((G48/$B$11)*((2^$B$13)-1),0)</f>
        <v>40</v>
      </c>
    </row>
    <row collapsed="false" customFormat="false" customHeight="false" hidden="false" ht="12.85" outlineLevel="0" r="49">
      <c r="A49" s="0" t="n">
        <v>29</v>
      </c>
      <c r="B49" s="0" t="n">
        <f aca="false">2^((A49-69)/12)*440</f>
        <v>43.6535289291255</v>
      </c>
      <c r="C49" s="2" t="n">
        <f aca="false">1/B49</f>
        <v>0.0229076554526341</v>
      </c>
      <c r="D49" s="0" t="n">
        <f aca="false">1000000/(B49*2)</f>
        <v>11453.827726317</v>
      </c>
      <c r="E49" s="0" t="n">
        <f aca="false">ROUND(D49*$B$6-1,0)</f>
        <v>22907</v>
      </c>
      <c r="F49" s="0" t="str">
        <f aca="false">_xlfn.BASE(E49,16)</f>
        <v>597B</v>
      </c>
      <c r="G49" s="2" t="n">
        <f aca="false">$B$12*$B$9*$B$10/C49</f>
        <v>0.0521196943296401</v>
      </c>
      <c r="H49" s="0" t="n">
        <f aca="false">ROUND((G49/$B$11)*((2^$B$13)-1),0)</f>
        <v>43</v>
      </c>
    </row>
    <row collapsed="false" customFormat="false" customHeight="false" hidden="false" ht="12.85" outlineLevel="0" r="50">
      <c r="A50" s="0" t="n">
        <v>30</v>
      </c>
      <c r="B50" s="0" t="n">
        <f aca="false">2^((A50-69)/12)*440</f>
        <v>46.2493028389543</v>
      </c>
      <c r="C50" s="2" t="n">
        <f aca="false">1/B50</f>
        <v>0.021621947545504</v>
      </c>
      <c r="D50" s="0" t="n">
        <f aca="false">1000000/(B50*2)</f>
        <v>10810.973772752</v>
      </c>
      <c r="E50" s="0" t="n">
        <f aca="false">ROUND(D50*$B$6-1,0)</f>
        <v>21621</v>
      </c>
      <c r="F50" s="0" t="str">
        <f aca="false">_xlfn.BASE(E50,16)</f>
        <v>5475</v>
      </c>
      <c r="G50" s="2" t="n">
        <f aca="false">$B$12*$B$9*$B$10/C50</f>
        <v>0.0552188926315411</v>
      </c>
      <c r="H50" s="0" t="n">
        <f aca="false">ROUND((G50/$B$11)*((2^$B$13)-1),0)</f>
        <v>45</v>
      </c>
    </row>
    <row collapsed="false" customFormat="false" customHeight="false" hidden="false" ht="12.85" outlineLevel="0" r="51">
      <c r="A51" s="0" t="n">
        <v>31</v>
      </c>
      <c r="B51" s="0" t="n">
        <f aca="false">2^((A51-69)/12)*440</f>
        <v>48.9994294977187</v>
      </c>
      <c r="C51" s="2" t="n">
        <f aca="false">1/B51</f>
        <v>0.0204084008783522</v>
      </c>
      <c r="D51" s="0" t="n">
        <f aca="false">1000000/(B51*2)</f>
        <v>10204.2004391761</v>
      </c>
      <c r="E51" s="0" t="n">
        <f aca="false">ROUND(D51*$B$6-1,0)</f>
        <v>20407</v>
      </c>
      <c r="F51" s="0" t="str">
        <f aca="false">_xlfn.BASE(E51,16)</f>
        <v>4FB7</v>
      </c>
      <c r="G51" s="2" t="n">
        <f aca="false">$B$12*$B$9*$B$10/C51</f>
        <v>0.0585023788545062</v>
      </c>
      <c r="H51" s="0" t="n">
        <f aca="false">ROUND((G51/$B$11)*((2^$B$13)-1),0)</f>
        <v>48</v>
      </c>
    </row>
    <row collapsed="false" customFormat="false" customHeight="false" hidden="false" ht="12.85" outlineLevel="0" r="52">
      <c r="A52" s="0" t="n">
        <v>32</v>
      </c>
      <c r="B52" s="0" t="n">
        <f aca="false">2^((A52-69)/12)*440</f>
        <v>51.9130871974931</v>
      </c>
      <c r="C52" s="2" t="n">
        <f aca="false">1/B52</f>
        <v>0.0192629653519872</v>
      </c>
      <c r="D52" s="0" t="n">
        <f aca="false">1000000/(B52*2)</f>
        <v>9631.48267599359</v>
      </c>
      <c r="E52" s="0" t="n">
        <f aca="false">ROUND(D52*$B$6-1,0)</f>
        <v>19262</v>
      </c>
      <c r="F52" s="0" t="str">
        <f aca="false">_xlfn.BASE(E52,16)</f>
        <v>4B3E</v>
      </c>
      <c r="G52" s="2" t="n">
        <f aca="false">$B$12*$B$9*$B$10/C52</f>
        <v>0.061981111328575</v>
      </c>
      <c r="H52" s="0" t="n">
        <f aca="false">ROUND((G52/$B$11)*((2^$B$13)-1),0)</f>
        <v>51</v>
      </c>
    </row>
    <row collapsed="false" customFormat="false" customHeight="false" hidden="false" ht="12.85" outlineLevel="0" r="53">
      <c r="A53" s="0" t="n">
        <v>33</v>
      </c>
      <c r="B53" s="0" t="n">
        <f aca="false">2^((A53-69)/12)*440</f>
        <v>55</v>
      </c>
      <c r="C53" s="2" t="n">
        <f aca="false">1/B53</f>
        <v>0.0181818181818182</v>
      </c>
      <c r="D53" s="0" t="n">
        <f aca="false">1000000/(B53*2)</f>
        <v>9090.90909090909</v>
      </c>
      <c r="E53" s="0" t="n">
        <f aca="false">ROUND(D53*$B$6-1,0)</f>
        <v>18181</v>
      </c>
      <c r="F53" s="0" t="str">
        <f aca="false">_xlfn.BASE(E53,16)</f>
        <v>4705</v>
      </c>
      <c r="G53" s="2" t="n">
        <f aca="false">$B$12*$B$9*$B$10/C53</f>
        <v>0.0656667</v>
      </c>
      <c r="H53" s="0" t="n">
        <f aca="false">ROUND((G53/$B$11)*((2^$B$13)-1),0)</f>
        <v>54</v>
      </c>
    </row>
    <row collapsed="false" customFormat="false" customHeight="false" hidden="false" ht="12.85" outlineLevel="0" r="54">
      <c r="A54" s="0" t="n">
        <v>34</v>
      </c>
      <c r="B54" s="0" t="n">
        <f aca="false">2^((A54-69)/12)*440</f>
        <v>58.2704701897612</v>
      </c>
      <c r="C54" s="2" t="n">
        <f aca="false">1/B54</f>
        <v>0.0171613511396672</v>
      </c>
      <c r="D54" s="0" t="n">
        <f aca="false">1000000/(B54*2)</f>
        <v>8580.67556983358</v>
      </c>
      <c r="E54" s="0" t="n">
        <f aca="false">ROUND(D54*$B$6-1,0)</f>
        <v>17160</v>
      </c>
      <c r="F54" s="0" t="str">
        <f aca="false">_xlfn.BASE(E54,16)</f>
        <v>4308</v>
      </c>
      <c r="G54" s="2" t="n">
        <f aca="false">$B$12*$B$9*$B$10/C54</f>
        <v>0.0695714451783635</v>
      </c>
      <c r="H54" s="0" t="n">
        <f aca="false">ROUND((G54/$B$11)*((2^$B$13)-1),0)</f>
        <v>57</v>
      </c>
    </row>
    <row collapsed="false" customFormat="false" customHeight="false" hidden="false" ht="12.85" outlineLevel="0" r="55">
      <c r="A55" s="0" t="n">
        <v>35</v>
      </c>
      <c r="B55" s="0" t="n">
        <f aca="false">2^((A55-69)/12)*440</f>
        <v>61.7354126570155</v>
      </c>
      <c r="C55" s="2" t="n">
        <f aca="false">1/B55</f>
        <v>0.0161981585116425</v>
      </c>
      <c r="D55" s="0" t="n">
        <f aca="false">1000000/(B55*2)</f>
        <v>8099.07925582127</v>
      </c>
      <c r="E55" s="0" t="n">
        <f aca="false">ROUND(D55*$B$6-1,0)</f>
        <v>16197</v>
      </c>
      <c r="F55" s="0" t="str">
        <f aca="false">_xlfn.BASE(E55,16)</f>
        <v>3F45</v>
      </c>
      <c r="G55" s="2" t="n">
        <f aca="false">$B$12*$B$9*$B$10/C55</f>
        <v>0.0737083785877171</v>
      </c>
      <c r="H55" s="0" t="n">
        <f aca="false">ROUND((G55/$B$11)*((2^$B$13)-1),0)</f>
        <v>60</v>
      </c>
    </row>
    <row collapsed="false" customFormat="false" customHeight="false" hidden="false" ht="12.85" outlineLevel="0" r="56">
      <c r="A56" s="0" t="n">
        <v>36</v>
      </c>
      <c r="B56" s="0" t="n">
        <f aca="false">2^((A56-69)/12)*440</f>
        <v>65.4063913251497</v>
      </c>
      <c r="C56" s="2" t="n">
        <f aca="false">1/B56</f>
        <v>0.0152890257318857</v>
      </c>
      <c r="D56" s="0" t="n">
        <f aca="false">1000000/(B56*2)</f>
        <v>7644.51286594286</v>
      </c>
      <c r="E56" s="0" t="n">
        <f aca="false">ROUND(D56*$B$6-1,0)</f>
        <v>15288</v>
      </c>
      <c r="F56" s="0" t="str">
        <f aca="false">_xlfn.BASE(E56,16)</f>
        <v>3BB8</v>
      </c>
      <c r="G56" s="2" t="n">
        <f aca="false">$B$12*$B$9*$B$10/C56</f>
        <v>0.0780913068587492</v>
      </c>
      <c r="H56" s="0" t="n">
        <f aca="false">ROUND((G56/$B$11)*((2^$B$13)-1),0)</f>
        <v>64</v>
      </c>
    </row>
    <row collapsed="false" customFormat="false" customHeight="false" hidden="false" ht="12.85" outlineLevel="0" r="57">
      <c r="A57" s="0" t="n">
        <v>37</v>
      </c>
      <c r="B57" s="0" t="n">
        <f aca="false">2^((A57-69)/12)*440</f>
        <v>69.295657744218</v>
      </c>
      <c r="C57" s="2" t="n">
        <f aca="false">1/B57</f>
        <v>0.0144309186542564</v>
      </c>
      <c r="D57" s="0" t="n">
        <f aca="false">1000000/(B57*2)</f>
        <v>7215.45932712818</v>
      </c>
      <c r="E57" s="0" t="n">
        <f aca="false">ROUND(D57*$B$6-1,0)</f>
        <v>14430</v>
      </c>
      <c r="F57" s="0" t="str">
        <f aca="false">_xlfn.BASE(E57,16)</f>
        <v>385E</v>
      </c>
      <c r="G57" s="2" t="n">
        <f aca="false">$B$12*$B$9*$B$10/C57</f>
        <v>0.0827348576071317</v>
      </c>
      <c r="H57" s="0" t="n">
        <f aca="false">ROUND((G57/$B$11)*((2^$B$13)-1),0)</f>
        <v>68</v>
      </c>
    </row>
    <row collapsed="false" customFormat="false" customHeight="false" hidden="false" ht="12.85" outlineLevel="0" r="58">
      <c r="A58" s="0" t="n">
        <v>38</v>
      </c>
      <c r="B58" s="0" t="n">
        <f aca="false">2^((A58-69)/12)*440</f>
        <v>73.4161919793519</v>
      </c>
      <c r="C58" s="2" t="n">
        <f aca="false">1/B58</f>
        <v>0.0136209734261517</v>
      </c>
      <c r="D58" s="0" t="n">
        <f aca="false">1000000/(B58*2)</f>
        <v>6810.48671307583</v>
      </c>
      <c r="E58" s="0" t="n">
        <f aca="false">ROUND(D58*$B$6-1,0)</f>
        <v>13620</v>
      </c>
      <c r="F58" s="0" t="str">
        <f aca="false">_xlfn.BASE(E58,16)</f>
        <v>3534</v>
      </c>
      <c r="G58" s="2" t="n">
        <f aca="false">$B$12*$B$9*$B$10/C58</f>
        <v>0.0876545282518274</v>
      </c>
      <c r="H58" s="0" t="n">
        <f aca="false">ROUND((G58/$B$11)*((2^$B$13)-1),0)</f>
        <v>72</v>
      </c>
    </row>
    <row collapsed="false" customFormat="false" customHeight="false" hidden="false" ht="12.85" outlineLevel="0" r="59">
      <c r="A59" s="0" t="n">
        <v>39</v>
      </c>
      <c r="B59" s="0" t="n">
        <f aca="false">2^((A59-69)/12)*440</f>
        <v>77.7817459305202</v>
      </c>
      <c r="C59" s="2" t="n">
        <f aca="false">1/B59</f>
        <v>0.0128564869306645</v>
      </c>
      <c r="D59" s="0" t="n">
        <f aca="false">1000000/(B59*2)</f>
        <v>6428.24346533225</v>
      </c>
      <c r="E59" s="0" t="n">
        <f aca="false">ROUND(D59*$B$6-1,0)</f>
        <v>12855</v>
      </c>
      <c r="F59" s="0" t="str">
        <f aca="false">_xlfn.BASE(E59,16)</f>
        <v>3237</v>
      </c>
      <c r="G59" s="2" t="n">
        <f aca="false">$B$12*$B$9*$B$10/C59</f>
        <v>0.0928667377362853</v>
      </c>
      <c r="H59" s="0" t="n">
        <f aca="false">ROUND((G59/$B$11)*((2^$B$13)-1),0)</f>
        <v>76</v>
      </c>
    </row>
    <row collapsed="false" customFormat="false" customHeight="false" hidden="false" ht="12.85" outlineLevel="0" r="60">
      <c r="A60" s="0" t="n">
        <v>40</v>
      </c>
      <c r="B60" s="0" t="n">
        <f aca="false">2^((A60-69)/12)*440</f>
        <v>82.4068892282175</v>
      </c>
      <c r="C60" s="2" t="n">
        <f aca="false">1/B60</f>
        <v>0.0121349077651821</v>
      </c>
      <c r="D60" s="0" t="n">
        <f aca="false">1000000/(B60*2)</f>
        <v>6067.45388259106</v>
      </c>
      <c r="E60" s="0" t="n">
        <f aca="false">ROUND(D60*$B$6-1,0)</f>
        <v>12134</v>
      </c>
      <c r="F60" s="0" t="str">
        <f aca="false">_xlfn.BASE(E60,16)</f>
        <v>2F66</v>
      </c>
      <c r="G60" s="2" t="n">
        <f aca="false">$B$12*$B$9*$B$10/C60</f>
        <v>0.098388881325138</v>
      </c>
      <c r="H60" s="0" t="n">
        <f aca="false">ROUND((G60/$B$11)*((2^$B$13)-1),0)</f>
        <v>81</v>
      </c>
    </row>
    <row collapsed="false" customFormat="false" customHeight="false" hidden="false" ht="12.85" outlineLevel="0" r="61">
      <c r="A61" s="0" t="n">
        <v>41</v>
      </c>
      <c r="B61" s="0" t="n">
        <f aca="false">2^((A61-69)/12)*440</f>
        <v>87.307057858251</v>
      </c>
      <c r="C61" s="2" t="n">
        <f aca="false">1/B61</f>
        <v>0.011453827726317</v>
      </c>
      <c r="D61" s="0" t="n">
        <f aca="false">1000000/(B61*2)</f>
        <v>5726.91386315852</v>
      </c>
      <c r="E61" s="0" t="n">
        <f aca="false">ROUND(D61*$B$6-1,0)</f>
        <v>11453</v>
      </c>
      <c r="F61" s="0" t="str">
        <f aca="false">_xlfn.BASE(E61,16)</f>
        <v>2CBD</v>
      </c>
      <c r="G61" s="2" t="n">
        <f aca="false">$B$12*$B$9*$B$10/C61</f>
        <v>0.10423938865928</v>
      </c>
      <c r="H61" s="0" t="n">
        <f aca="false">ROUND((G61/$B$11)*((2^$B$13)-1),0)</f>
        <v>85</v>
      </c>
    </row>
    <row collapsed="false" customFormat="false" customHeight="false" hidden="false" ht="12.85" outlineLevel="0" r="62">
      <c r="A62" s="0" t="n">
        <v>42</v>
      </c>
      <c r="B62" s="0" t="n">
        <f aca="false">2^((A62-69)/12)*440</f>
        <v>92.4986056779086</v>
      </c>
      <c r="C62" s="2" t="n">
        <f aca="false">1/B62</f>
        <v>0.010810973772752</v>
      </c>
      <c r="D62" s="0" t="n">
        <f aca="false">1000000/(B62*2)</f>
        <v>5405.486886376</v>
      </c>
      <c r="E62" s="0" t="n">
        <f aca="false">ROUND(D62*$B$6-1,0)</f>
        <v>10810</v>
      </c>
      <c r="F62" s="0" t="str">
        <f aca="false">_xlfn.BASE(E62,16)</f>
        <v>2A3A</v>
      </c>
      <c r="G62" s="2" t="n">
        <f aca="false">$B$12*$B$9*$B$10/C62</f>
        <v>0.110437785263082</v>
      </c>
      <c r="H62" s="0" t="n">
        <f aca="false">ROUND((G62/$B$11)*((2^$B$13)-1),0)</f>
        <v>90</v>
      </c>
    </row>
    <row collapsed="false" customFormat="false" customHeight="false" hidden="false" ht="12.85" outlineLevel="0" r="63">
      <c r="A63" s="0" t="n">
        <v>43</v>
      </c>
      <c r="B63" s="0" t="n">
        <f aca="false">2^((A63-69)/12)*440</f>
        <v>97.9988589954373</v>
      </c>
      <c r="C63" s="2" t="n">
        <f aca="false">1/B63</f>
        <v>0.0102042004391761</v>
      </c>
      <c r="D63" s="0" t="n">
        <f aca="false">1000000/(B63*2)</f>
        <v>5102.10021958806</v>
      </c>
      <c r="E63" s="0" t="n">
        <f aca="false">ROUND(D63*$B$6-1,0)</f>
        <v>10203</v>
      </c>
      <c r="F63" s="0" t="str">
        <f aca="false">_xlfn.BASE(E63,16)</f>
        <v>27DB</v>
      </c>
      <c r="G63" s="2" t="n">
        <f aca="false">$B$12*$B$9*$B$10/C63</f>
        <v>0.117004757709012</v>
      </c>
      <c r="H63" s="0" t="n">
        <f aca="false">ROUND((G63/$B$11)*((2^$B$13)-1),0)</f>
        <v>96</v>
      </c>
    </row>
    <row collapsed="false" customFormat="false" customHeight="false" hidden="false" ht="12.85" outlineLevel="0" r="64">
      <c r="A64" s="0" t="n">
        <v>44</v>
      </c>
      <c r="B64" s="0" t="n">
        <f aca="false">2^((A64-69)/12)*440</f>
        <v>103.826174394986</v>
      </c>
      <c r="C64" s="2" t="n">
        <f aca="false">1/B64</f>
        <v>0.00963148267599359</v>
      </c>
      <c r="D64" s="0" t="n">
        <f aca="false">1000000/(B64*2)</f>
        <v>4815.7413379968</v>
      </c>
      <c r="E64" s="0" t="n">
        <f aca="false">ROUND(D64*$B$6-1,0)</f>
        <v>9630</v>
      </c>
      <c r="F64" s="0" t="str">
        <f aca="false">_xlfn.BASE(E64,16)</f>
        <v>259E</v>
      </c>
      <c r="G64" s="2" t="n">
        <f aca="false">$B$12*$B$9*$B$10/C64</f>
        <v>0.12396222265715</v>
      </c>
      <c r="H64" s="0" t="n">
        <f aca="false">ROUND((G64/$B$11)*((2^$B$13)-1),0)</f>
        <v>102</v>
      </c>
    </row>
    <row collapsed="false" customFormat="false" customHeight="false" hidden="false" ht="12.85" outlineLevel="0" r="65">
      <c r="A65" s="0" t="n">
        <v>45</v>
      </c>
      <c r="B65" s="0" t="n">
        <f aca="false">2^((A65-69)/12)*440</f>
        <v>110</v>
      </c>
      <c r="C65" s="2" t="n">
        <f aca="false">1/B65</f>
        <v>0.00909090909090909</v>
      </c>
      <c r="D65" s="0" t="n">
        <f aca="false">1000000/(B65*2)</f>
        <v>4545.45454545455</v>
      </c>
      <c r="E65" s="0" t="n">
        <f aca="false">ROUND(D65*$B$6-1,0)</f>
        <v>9090</v>
      </c>
      <c r="F65" s="0" t="str">
        <f aca="false">_xlfn.BASE(E65,16)</f>
        <v>2382</v>
      </c>
      <c r="G65" s="2" t="n">
        <f aca="false">$B$12*$B$9*$B$10/C65</f>
        <v>0.1313334</v>
      </c>
      <c r="H65" s="0" t="n">
        <f aca="false">ROUND((G65/$B$11)*((2^$B$13)-1),0)</f>
        <v>108</v>
      </c>
    </row>
    <row collapsed="false" customFormat="false" customHeight="false" hidden="false" ht="12.85" outlineLevel="0" r="66">
      <c r="A66" s="0" t="n">
        <v>46</v>
      </c>
      <c r="B66" s="0" t="n">
        <f aca="false">2^((A66-69)/12)*440</f>
        <v>116.540940379522</v>
      </c>
      <c r="C66" s="2" t="n">
        <f aca="false">1/B66</f>
        <v>0.00858067556983358</v>
      </c>
      <c r="D66" s="0" t="n">
        <f aca="false">1000000/(B66*2)</f>
        <v>4290.33778491679</v>
      </c>
      <c r="E66" s="0" t="n">
        <f aca="false">ROUND(D66*$B$6-1,0)</f>
        <v>8580</v>
      </c>
      <c r="F66" s="0" t="str">
        <f aca="false">_xlfn.BASE(E66,16)</f>
        <v>2184</v>
      </c>
      <c r="G66" s="2" t="n">
        <f aca="false">$B$12*$B$9*$B$10/C66</f>
        <v>0.139142890356727</v>
      </c>
      <c r="H66" s="0" t="n">
        <f aca="false">ROUND((G66/$B$11)*((2^$B$13)-1),0)</f>
        <v>114</v>
      </c>
    </row>
    <row collapsed="false" customFormat="false" customHeight="false" hidden="false" ht="12.85" outlineLevel="0" r="67">
      <c r="A67" s="0" t="n">
        <v>47</v>
      </c>
      <c r="B67" s="0" t="n">
        <f aca="false">2^((A67-69)/12)*440</f>
        <v>123.470825314031</v>
      </c>
      <c r="C67" s="2" t="n">
        <f aca="false">1/B67</f>
        <v>0.00809907925582127</v>
      </c>
      <c r="D67" s="0" t="n">
        <f aca="false">1000000/(B67*2)</f>
        <v>4049.53962791063</v>
      </c>
      <c r="E67" s="0" t="n">
        <f aca="false">ROUND(D67*$B$6-1,0)</f>
        <v>8098</v>
      </c>
      <c r="F67" s="0" t="str">
        <f aca="false">_xlfn.BASE(E67,16)</f>
        <v>1FA2</v>
      </c>
      <c r="G67" s="2" t="n">
        <f aca="false">$B$12*$B$9*$B$10/C67</f>
        <v>0.147416757175434</v>
      </c>
      <c r="H67" s="0" t="n">
        <f aca="false">ROUND((G67/$B$11)*((2^$B$13)-1),0)</f>
        <v>121</v>
      </c>
    </row>
    <row collapsed="false" customFormat="false" customHeight="false" hidden="false" ht="12.85" outlineLevel="0" r="68">
      <c r="A68" s="0" t="n">
        <v>48</v>
      </c>
      <c r="B68" s="0" t="n">
        <f aca="false">2^((A68-69)/12)*440</f>
        <v>130.812782650299</v>
      </c>
      <c r="C68" s="2" t="n">
        <f aca="false">1/B68</f>
        <v>0.00764451286594286</v>
      </c>
      <c r="D68" s="0" t="n">
        <f aca="false">1000000/(B68*2)</f>
        <v>3822.25643297143</v>
      </c>
      <c r="E68" s="0" t="n">
        <f aca="false">ROUND(D68*$B$6-1,0)</f>
        <v>7644</v>
      </c>
      <c r="F68" s="0" t="str">
        <f aca="false">_xlfn.BASE(E68,16)</f>
        <v>1DDC</v>
      </c>
      <c r="G68" s="2" t="n">
        <f aca="false">$B$12*$B$9*$B$10/C68</f>
        <v>0.156182613717498</v>
      </c>
      <c r="H68" s="0" t="n">
        <f aca="false">ROUND((G68/$B$11)*((2^$B$13)-1),0)</f>
        <v>128</v>
      </c>
    </row>
    <row collapsed="false" customFormat="false" customHeight="false" hidden="false" ht="12.85" outlineLevel="0" r="69">
      <c r="A69" s="0" t="n">
        <v>49</v>
      </c>
      <c r="B69" s="0" t="n">
        <f aca="false">2^((A69-69)/12)*440</f>
        <v>138.591315488436</v>
      </c>
      <c r="C69" s="2" t="n">
        <f aca="false">1/B69</f>
        <v>0.00721545932712818</v>
      </c>
      <c r="D69" s="0" t="n">
        <f aca="false">1000000/(B69*2)</f>
        <v>3607.72966356409</v>
      </c>
      <c r="E69" s="0" t="n">
        <f aca="false">ROUND(D69*$B$6-1,0)</f>
        <v>7214</v>
      </c>
      <c r="F69" s="0" t="str">
        <f aca="false">_xlfn.BASE(E69,16)</f>
        <v>1C2E</v>
      </c>
      <c r="G69" s="2" t="n">
        <f aca="false">$B$12*$B$9*$B$10/C69</f>
        <v>0.165469715214263</v>
      </c>
      <c r="H69" s="0" t="n">
        <f aca="false">ROUND((G69/$B$11)*((2^$B$13)-1),0)</f>
        <v>136</v>
      </c>
    </row>
    <row collapsed="false" customFormat="false" customHeight="false" hidden="false" ht="12.85" outlineLevel="0" r="70">
      <c r="A70" s="0" t="n">
        <v>50</v>
      </c>
      <c r="B70" s="0" t="n">
        <f aca="false">2^((A70-69)/12)*440</f>
        <v>146.832383958704</v>
      </c>
      <c r="C70" s="2" t="n">
        <f aca="false">1/B70</f>
        <v>0.00681048671307583</v>
      </c>
      <c r="D70" s="0" t="n">
        <f aca="false">1000000/(B70*2)</f>
        <v>3405.24335653791</v>
      </c>
      <c r="E70" s="0" t="n">
        <f aca="false">ROUND(D70*$B$6-1,0)</f>
        <v>6809</v>
      </c>
      <c r="F70" s="0" t="str">
        <f aca="false">_xlfn.BASE(E70,16)</f>
        <v>1A99</v>
      </c>
      <c r="G70" s="2" t="n">
        <f aca="false">$B$12*$B$9*$B$10/C70</f>
        <v>0.175309056503655</v>
      </c>
      <c r="H70" s="0" t="n">
        <f aca="false">ROUND((G70/$B$11)*((2^$B$13)-1),0)</f>
        <v>144</v>
      </c>
    </row>
    <row collapsed="false" customFormat="false" customHeight="false" hidden="false" ht="12.85" outlineLevel="0" r="71">
      <c r="A71" s="0" t="n">
        <v>51</v>
      </c>
      <c r="B71" s="0" t="n">
        <f aca="false">2^((A71-69)/12)*440</f>
        <v>155.56349186104</v>
      </c>
      <c r="C71" s="2" t="n">
        <f aca="false">1/B71</f>
        <v>0.00642824346533225</v>
      </c>
      <c r="D71" s="0" t="n">
        <f aca="false">1000000/(B71*2)</f>
        <v>3214.12173266612</v>
      </c>
      <c r="E71" s="0" t="n">
        <f aca="false">ROUND(D71*$B$6-1,0)</f>
        <v>6427</v>
      </c>
      <c r="F71" s="0" t="str">
        <f aca="false">_xlfn.BASE(E71,16)</f>
        <v>191B</v>
      </c>
      <c r="G71" s="2" t="n">
        <f aca="false">$B$12*$B$9*$B$10/C71</f>
        <v>0.185733475472571</v>
      </c>
      <c r="H71" s="0" t="n">
        <f aca="false">ROUND((G71/$B$11)*((2^$B$13)-1),0)</f>
        <v>152</v>
      </c>
    </row>
    <row collapsed="false" customFormat="false" customHeight="false" hidden="false" ht="12.85" outlineLevel="0" r="72">
      <c r="A72" s="0" t="n">
        <v>52</v>
      </c>
      <c r="B72" s="0" t="n">
        <f aca="false">2^((A72-69)/12)*440</f>
        <v>164.813778456435</v>
      </c>
      <c r="C72" s="2" t="n">
        <f aca="false">1/B72</f>
        <v>0.00606745388259107</v>
      </c>
      <c r="D72" s="0" t="n">
        <f aca="false">1000000/(B72*2)</f>
        <v>3033.72694129553</v>
      </c>
      <c r="E72" s="0" t="n">
        <f aca="false">ROUND(D72*$B$6-1,0)</f>
        <v>6066</v>
      </c>
      <c r="F72" s="0" t="str">
        <f aca="false">_xlfn.BASE(E72,16)</f>
        <v>17B2</v>
      </c>
      <c r="G72" s="2" t="n">
        <f aca="false">$B$12*$B$9*$B$10/C72</f>
        <v>0.196777762650276</v>
      </c>
      <c r="H72" s="0" t="n">
        <f aca="false">ROUND((G72/$B$11)*((2^$B$13)-1),0)</f>
        <v>161</v>
      </c>
    </row>
    <row collapsed="false" customFormat="false" customHeight="false" hidden="false" ht="12.85" outlineLevel="0" r="73">
      <c r="A73" s="0" t="n">
        <v>53</v>
      </c>
      <c r="B73" s="0" t="n">
        <f aca="false">2^((A73-69)/12)*440</f>
        <v>174.614115716502</v>
      </c>
      <c r="C73" s="2" t="n">
        <f aca="false">1/B73</f>
        <v>0.00572691386315851</v>
      </c>
      <c r="D73" s="0" t="n">
        <f aca="false">1000000/(B73*2)</f>
        <v>2863.45693157926</v>
      </c>
      <c r="E73" s="0" t="n">
        <f aca="false">ROUND(D73*$B$6-1,0)</f>
        <v>5726</v>
      </c>
      <c r="F73" s="0" t="str">
        <f aca="false">_xlfn.BASE(E73,16)</f>
        <v>165E</v>
      </c>
      <c r="G73" s="2" t="n">
        <f aca="false">$B$12*$B$9*$B$10/C73</f>
        <v>0.20847877731856</v>
      </c>
      <c r="H73" s="0" t="n">
        <f aca="false">ROUND((G73/$B$11)*((2^$B$13)-1),0)</f>
        <v>171</v>
      </c>
    </row>
    <row collapsed="false" customFormat="false" customHeight="false" hidden="false" ht="12.85" outlineLevel="0" r="74">
      <c r="A74" s="0" t="n">
        <v>54</v>
      </c>
      <c r="B74" s="0" t="n">
        <f aca="false">2^((A74-69)/12)*440</f>
        <v>184.997211355817</v>
      </c>
      <c r="C74" s="2" t="n">
        <f aca="false">1/B74</f>
        <v>0.005405486886376</v>
      </c>
      <c r="D74" s="0" t="n">
        <f aca="false">1000000/(B74*2)</f>
        <v>2702.743443188</v>
      </c>
      <c r="E74" s="0" t="n">
        <f aca="false">ROUND(D74*$B$6-1,0)</f>
        <v>5404</v>
      </c>
      <c r="F74" s="0" t="str">
        <f aca="false">_xlfn.BASE(E74,16)</f>
        <v>151C</v>
      </c>
      <c r="G74" s="2" t="n">
        <f aca="false">$B$12*$B$9*$B$10/C74</f>
        <v>0.220875570526164</v>
      </c>
      <c r="H74" s="0" t="n">
        <f aca="false">ROUND((G74/$B$11)*((2^$B$13)-1),0)</f>
        <v>181</v>
      </c>
    </row>
    <row collapsed="false" customFormat="false" customHeight="false" hidden="false" ht="12.85" outlineLevel="0" r="75">
      <c r="A75" s="0" t="n">
        <v>55</v>
      </c>
      <c r="B75" s="0" t="n">
        <f aca="false">2^((A75-69)/12)*440</f>
        <v>195.997717990875</v>
      </c>
      <c r="C75" s="2" t="n">
        <f aca="false">1/B75</f>
        <v>0.00510210021958806</v>
      </c>
      <c r="D75" s="0" t="n">
        <f aca="false">1000000/(B75*2)</f>
        <v>2551.05010979403</v>
      </c>
      <c r="E75" s="0" t="n">
        <f aca="false">ROUND(D75*$B$6-1,0)</f>
        <v>5101</v>
      </c>
      <c r="F75" s="0" t="str">
        <f aca="false">_xlfn.BASE(E75,16)</f>
        <v>13ED</v>
      </c>
      <c r="G75" s="2" t="n">
        <f aca="false">$B$12*$B$9*$B$10/C75</f>
        <v>0.234009515418025</v>
      </c>
      <c r="H75" s="0" t="n">
        <f aca="false">ROUND((G75/$B$11)*((2^$B$13)-1),0)</f>
        <v>192</v>
      </c>
    </row>
    <row collapsed="false" customFormat="false" customHeight="false" hidden="false" ht="12.85" outlineLevel="0" r="76">
      <c r="A76" s="0" t="n">
        <v>56</v>
      </c>
      <c r="B76" s="0" t="n">
        <f aca="false">2^((A76-69)/12)*440</f>
        <v>207.652348789973</v>
      </c>
      <c r="C76" s="2" t="n">
        <f aca="false">1/B76</f>
        <v>0.0048157413379968</v>
      </c>
      <c r="D76" s="0" t="n">
        <f aca="false">1000000/(B76*2)</f>
        <v>2407.8706689984</v>
      </c>
      <c r="E76" s="0" t="n">
        <f aca="false">ROUND(D76*$B$6-1,0)</f>
        <v>4815</v>
      </c>
      <c r="F76" s="0" t="str">
        <f aca="false">_xlfn.BASE(E76,16)</f>
        <v>12CF</v>
      </c>
      <c r="G76" s="2" t="n">
        <f aca="false">$B$12*$B$9*$B$10/C76</f>
        <v>0.2479244453143</v>
      </c>
      <c r="H76" s="0" t="n">
        <f aca="false">ROUND((G76/$B$11)*((2^$B$13)-1),0)</f>
        <v>203</v>
      </c>
    </row>
    <row collapsed="false" customFormat="false" customHeight="false" hidden="false" ht="12.85" outlineLevel="0" r="77">
      <c r="A77" s="0" t="n">
        <v>57</v>
      </c>
      <c r="B77" s="0" t="n">
        <f aca="false">2^((A77-69)/12)*440</f>
        <v>220</v>
      </c>
      <c r="C77" s="2" t="n">
        <f aca="false">1/B77</f>
        <v>0.00454545454545455</v>
      </c>
      <c r="D77" s="0" t="n">
        <f aca="false">1000000/(B77*2)</f>
        <v>2272.72727272727</v>
      </c>
      <c r="E77" s="0" t="n">
        <f aca="false">ROUND(D77*$B$6-1,0)</f>
        <v>4544</v>
      </c>
      <c r="F77" s="0" t="str">
        <f aca="false">_xlfn.BASE(E77,16)</f>
        <v>11C0</v>
      </c>
      <c r="G77" s="2" t="n">
        <f aca="false">$B$12*$B$9*$B$10/C77</f>
        <v>0.2626668</v>
      </c>
      <c r="H77" s="0" t="n">
        <f aca="false">ROUND((G77/$B$11)*((2^$B$13)-1),0)</f>
        <v>215</v>
      </c>
    </row>
    <row collapsed="false" customFormat="false" customHeight="false" hidden="false" ht="12.85" outlineLevel="0" r="78">
      <c r="A78" s="0" t="n">
        <v>58</v>
      </c>
      <c r="B78" s="0" t="n">
        <f aca="false">2^((A78-69)/12)*440</f>
        <v>233.081880759045</v>
      </c>
      <c r="C78" s="2" t="n">
        <f aca="false">1/B78</f>
        <v>0.00429033778491679</v>
      </c>
      <c r="D78" s="0" t="n">
        <f aca="false">1000000/(B78*2)</f>
        <v>2145.16889245839</v>
      </c>
      <c r="E78" s="0" t="n">
        <f aca="false">ROUND(D78*$B$6-1,0)</f>
        <v>4289</v>
      </c>
      <c r="F78" s="0" t="str">
        <f aca="false">_xlfn.BASE(E78,16)</f>
        <v>10C1</v>
      </c>
      <c r="G78" s="2" t="n">
        <f aca="false">$B$12*$B$9*$B$10/C78</f>
        <v>0.278285780713454</v>
      </c>
      <c r="H78" s="0" t="n">
        <f aca="false">ROUND((G78/$B$11)*((2^$B$13)-1),0)</f>
        <v>228</v>
      </c>
    </row>
    <row collapsed="false" customFormat="false" customHeight="false" hidden="false" ht="12.85" outlineLevel="0" r="79">
      <c r="A79" s="0" t="n">
        <v>59</v>
      </c>
      <c r="B79" s="0" t="n">
        <f aca="false">2^((A79-69)/12)*440</f>
        <v>246.941650628062</v>
      </c>
      <c r="C79" s="2" t="n">
        <f aca="false">1/B79</f>
        <v>0.00404953962791063</v>
      </c>
      <c r="D79" s="0" t="n">
        <f aca="false">1000000/(B79*2)</f>
        <v>2024.76981395532</v>
      </c>
      <c r="E79" s="0" t="n">
        <f aca="false">ROUND(D79*$B$6-1,0)</f>
        <v>4049</v>
      </c>
      <c r="F79" s="0" t="str">
        <f aca="false">_xlfn.BASE(E79,16)</f>
        <v>FD1</v>
      </c>
      <c r="G79" s="2" t="n">
        <f aca="false">$B$12*$B$9*$B$10/C79</f>
        <v>0.294833514350868</v>
      </c>
      <c r="H79" s="0" t="n">
        <f aca="false">ROUND((G79/$B$11)*((2^$B$13)-1),0)</f>
        <v>241</v>
      </c>
    </row>
    <row collapsed="false" customFormat="false" customHeight="false" hidden="false" ht="12.85" outlineLevel="0" r="80">
      <c r="A80" s="0" t="n">
        <v>60</v>
      </c>
      <c r="B80" s="0" t="n">
        <f aca="false">2^((A80-69)/12)*440</f>
        <v>261.625565300599</v>
      </c>
      <c r="C80" s="2" t="n">
        <f aca="false">1/B80</f>
        <v>0.00382225643297143</v>
      </c>
      <c r="D80" s="0" t="n">
        <f aca="false">1000000/(B80*2)</f>
        <v>1911.12821648572</v>
      </c>
      <c r="E80" s="0" t="n">
        <f aca="false">ROUND(D80*$B$6-1,0)</f>
        <v>3821</v>
      </c>
      <c r="F80" s="0" t="str">
        <f aca="false">_xlfn.BASE(E80,16)</f>
        <v>EED</v>
      </c>
      <c r="G80" s="2" t="n">
        <f aca="false">$B$12*$B$9*$B$10/C80</f>
        <v>0.312365227434997</v>
      </c>
      <c r="H80" s="0" t="n">
        <f aca="false">ROUND((G80/$B$11)*((2^$B$13)-1),0)</f>
        <v>256</v>
      </c>
    </row>
    <row collapsed="false" customFormat="false" customHeight="false" hidden="false" ht="12.85" outlineLevel="0" r="81">
      <c r="A81" s="0" t="n">
        <v>61</v>
      </c>
      <c r="B81" s="0" t="n">
        <f aca="false">2^((A81-69)/12)*440</f>
        <v>277.182630976872</v>
      </c>
      <c r="C81" s="2" t="n">
        <f aca="false">1/B81</f>
        <v>0.00360772966356409</v>
      </c>
      <c r="D81" s="0" t="n">
        <f aca="false">1000000/(B81*2)</f>
        <v>1803.86483178205</v>
      </c>
      <c r="E81" s="0" t="n">
        <f aca="false">ROUND(D81*$B$6-1,0)</f>
        <v>3607</v>
      </c>
      <c r="F81" s="0" t="str">
        <f aca="false">_xlfn.BASE(E81,16)</f>
        <v>E17</v>
      </c>
      <c r="G81" s="2" t="n">
        <f aca="false">$B$12*$B$9*$B$10/C81</f>
        <v>0.330939430428527</v>
      </c>
      <c r="H81" s="0" t="n">
        <f aca="false">ROUND((G81/$B$11)*((2^$B$13)-1),0)</f>
        <v>271</v>
      </c>
    </row>
    <row collapsed="false" customFormat="false" customHeight="false" hidden="false" ht="12.85" outlineLevel="0" r="82">
      <c r="A82" s="0" t="n">
        <v>62</v>
      </c>
      <c r="B82" s="0" t="n">
        <f aca="false">2^((A82-69)/12)*440</f>
        <v>293.664767917408</v>
      </c>
      <c r="C82" s="2" t="n">
        <f aca="false">1/B82</f>
        <v>0.00340524335653791</v>
      </c>
      <c r="D82" s="0" t="n">
        <f aca="false">1000000/(B82*2)</f>
        <v>1702.62167826896</v>
      </c>
      <c r="E82" s="0" t="n">
        <f aca="false">ROUND(D82*$B$6-1,0)</f>
        <v>3404</v>
      </c>
      <c r="F82" s="0" t="str">
        <f aca="false">_xlfn.BASE(E82,16)</f>
        <v>D4C</v>
      </c>
      <c r="G82" s="2" t="n">
        <f aca="false">$B$12*$B$9*$B$10/C82</f>
        <v>0.35061811300731</v>
      </c>
      <c r="H82" s="0" t="n">
        <f aca="false">ROUND((G82/$B$11)*((2^$B$13)-1),0)</f>
        <v>287</v>
      </c>
    </row>
    <row collapsed="false" customFormat="false" customHeight="false" hidden="false" ht="12.85" outlineLevel="0" r="83">
      <c r="A83" s="0" t="n">
        <v>63</v>
      </c>
      <c r="B83" s="0" t="n">
        <f aca="false">2^((A83-69)/12)*440</f>
        <v>311.126983722081</v>
      </c>
      <c r="C83" s="2" t="n">
        <f aca="false">1/B83</f>
        <v>0.00321412173266612</v>
      </c>
      <c r="D83" s="0" t="n">
        <f aca="false">1000000/(B83*2)</f>
        <v>1607.06086633306</v>
      </c>
      <c r="E83" s="0" t="n">
        <f aca="false">ROUND(D83*$B$6-1,0)</f>
        <v>3213</v>
      </c>
      <c r="F83" s="0" t="str">
        <f aca="false">_xlfn.BASE(E83,16)</f>
        <v>C8D</v>
      </c>
      <c r="G83" s="2" t="n">
        <f aca="false">$B$12*$B$9*$B$10/C83</f>
        <v>0.371466950945141</v>
      </c>
      <c r="H83" s="0" t="n">
        <f aca="false">ROUND((G83/$B$11)*((2^$B$13)-1),0)</f>
        <v>304</v>
      </c>
    </row>
    <row collapsed="false" customFormat="false" customHeight="false" hidden="false" ht="12.85" outlineLevel="0" r="84">
      <c r="A84" s="0" t="n">
        <v>64</v>
      </c>
      <c r="B84" s="0" t="n">
        <f aca="false">2^((A84-69)/12)*440</f>
        <v>329.62755691287</v>
      </c>
      <c r="C84" s="2" t="n">
        <f aca="false">1/B84</f>
        <v>0.00303372694129553</v>
      </c>
      <c r="D84" s="0" t="n">
        <f aca="false">1000000/(B84*2)</f>
        <v>1516.86347064777</v>
      </c>
      <c r="E84" s="0" t="n">
        <f aca="false">ROUND(D84*$B$6-1,0)</f>
        <v>3033</v>
      </c>
      <c r="F84" s="0" t="str">
        <f aca="false">_xlfn.BASE(E84,16)</f>
        <v>BD9</v>
      </c>
      <c r="G84" s="2" t="n">
        <f aca="false">$B$12*$B$9*$B$10/C84</f>
        <v>0.393555525300552</v>
      </c>
      <c r="H84" s="0" t="n">
        <f aca="false">ROUND((G84/$B$11)*((2^$B$13)-1),0)</f>
        <v>322</v>
      </c>
    </row>
    <row collapsed="false" customFormat="false" customHeight="false" hidden="false" ht="12.85" outlineLevel="0" r="85">
      <c r="A85" s="0" t="n">
        <v>65</v>
      </c>
      <c r="B85" s="0" t="n">
        <f aca="false">2^((A85-69)/12)*440</f>
        <v>349.228231433004</v>
      </c>
      <c r="C85" s="2" t="n">
        <f aca="false">1/B85</f>
        <v>0.00286345693157926</v>
      </c>
      <c r="D85" s="0" t="n">
        <f aca="false">1000000/(B85*2)</f>
        <v>1431.72846578963</v>
      </c>
      <c r="E85" s="0" t="n">
        <f aca="false">ROUND(D85*$B$6-1,0)</f>
        <v>2862</v>
      </c>
      <c r="F85" s="0" t="str">
        <f aca="false">_xlfn.BASE(E85,16)</f>
        <v>B2E</v>
      </c>
      <c r="G85" s="2" t="n">
        <f aca="false">$B$12*$B$9*$B$10/C85</f>
        <v>0.416957554637121</v>
      </c>
      <c r="H85" s="0" t="n">
        <f aca="false">ROUND((G85/$B$11)*((2^$B$13)-1),0)</f>
        <v>341</v>
      </c>
    </row>
    <row collapsed="false" customFormat="false" customHeight="false" hidden="false" ht="12.85" outlineLevel="0" r="86">
      <c r="A86" s="0" t="n">
        <v>66</v>
      </c>
      <c r="B86" s="0" t="n">
        <f aca="false">2^((A86-69)/12)*440</f>
        <v>369.994422711634</v>
      </c>
      <c r="C86" s="2" t="n">
        <f aca="false">1/B86</f>
        <v>0.002702743443188</v>
      </c>
      <c r="D86" s="0" t="n">
        <f aca="false">1000000/(B86*2)</f>
        <v>1351.371721594</v>
      </c>
      <c r="E86" s="0" t="n">
        <f aca="false">ROUND(D86*$B$6-1,0)</f>
        <v>2702</v>
      </c>
      <c r="F86" s="0" t="str">
        <f aca="false">_xlfn.BASE(E86,16)</f>
        <v>A8E</v>
      </c>
      <c r="G86" s="2" t="n">
        <f aca="false">$B$12*$B$9*$B$10/C86</f>
        <v>0.441751141052329</v>
      </c>
      <c r="H86" s="0" t="n">
        <f aca="false">ROUND((G86/$B$11)*((2^$B$13)-1),0)</f>
        <v>362</v>
      </c>
    </row>
    <row collapsed="false" customFormat="false" customHeight="false" hidden="false" ht="12.85" outlineLevel="0" r="87">
      <c r="A87" s="0" t="n">
        <v>67</v>
      </c>
      <c r="B87" s="0" t="n">
        <f aca="false">2^((A87-69)/12)*440</f>
        <v>391.995435981749</v>
      </c>
      <c r="C87" s="2" t="n">
        <f aca="false">1/B87</f>
        <v>0.00255105010979403</v>
      </c>
      <c r="D87" s="0" t="n">
        <f aca="false">1000000/(B87*2)</f>
        <v>1275.52505489701</v>
      </c>
      <c r="E87" s="0" t="n">
        <f aca="false">ROUND(D87*$B$6-1,0)</f>
        <v>2550</v>
      </c>
      <c r="F87" s="0" t="str">
        <f aca="false">_xlfn.BASE(E87,16)</f>
        <v>9F6</v>
      </c>
      <c r="G87" s="2" t="n">
        <f aca="false">$B$12*$B$9*$B$10/C87</f>
        <v>0.46801903083605</v>
      </c>
      <c r="H87" s="0" t="n">
        <f aca="false">ROUND((G87/$B$11)*((2^$B$13)-1),0)</f>
        <v>383</v>
      </c>
    </row>
    <row collapsed="false" customFormat="false" customHeight="false" hidden="false" ht="12.85" outlineLevel="0" r="88">
      <c r="A88" s="0" t="n">
        <v>68</v>
      </c>
      <c r="B88" s="0" t="n">
        <f aca="false">2^((A88-69)/12)*440</f>
        <v>415.304697579945</v>
      </c>
      <c r="C88" s="2" t="n">
        <f aca="false">1/B88</f>
        <v>0.0024078706689984</v>
      </c>
      <c r="D88" s="0" t="n">
        <f aca="false">1000000/(B88*2)</f>
        <v>1203.9353344992</v>
      </c>
      <c r="E88" s="0" t="n">
        <f aca="false">ROUND(D88*$B$6-1,0)</f>
        <v>2407</v>
      </c>
      <c r="F88" s="0" t="str">
        <f aca="false">_xlfn.BASE(E88,16)</f>
        <v>967</v>
      </c>
      <c r="G88" s="2" t="n">
        <f aca="false">$B$12*$B$9*$B$10/C88</f>
        <v>0.4958488906286</v>
      </c>
      <c r="H88" s="0" t="n">
        <f aca="false">ROUND((G88/$B$11)*((2^$B$13)-1),0)</f>
        <v>406</v>
      </c>
    </row>
    <row collapsed="false" customFormat="false" customHeight="false" hidden="false" ht="12.85" outlineLevel="0" r="89">
      <c r="A89" s="0" t="n">
        <v>69</v>
      </c>
      <c r="B89" s="0" t="n">
        <f aca="false">2^((A89-69)/12)*440</f>
        <v>440</v>
      </c>
      <c r="C89" s="2" t="n">
        <f aca="false">1/B89</f>
        <v>0.00227272727272727</v>
      </c>
      <c r="D89" s="0" t="n">
        <f aca="false">1000000/(B89*2)</f>
        <v>1136.36363636364</v>
      </c>
      <c r="E89" s="0" t="n">
        <f aca="false">ROUND(D89*$B$6-1,0)</f>
        <v>2272</v>
      </c>
      <c r="F89" s="0" t="str">
        <f aca="false">_xlfn.BASE(E89,16)</f>
        <v>8E0</v>
      </c>
      <c r="G89" s="2" t="n">
        <f aca="false">$B$12*$B$9*$B$10/C89</f>
        <v>0.5253336</v>
      </c>
      <c r="H89" s="0" t="n">
        <f aca="false">ROUND((G89/$B$11)*((2^$B$13)-1),0)</f>
        <v>430</v>
      </c>
    </row>
    <row collapsed="false" customFormat="false" customHeight="false" hidden="false" ht="12.85" outlineLevel="0" r="90">
      <c r="A90" s="0" t="n">
        <v>70</v>
      </c>
      <c r="B90" s="0" t="n">
        <f aca="false">2^((A90-69)/12)*440</f>
        <v>466.16376151809</v>
      </c>
      <c r="C90" s="2" t="n">
        <f aca="false">1/B90</f>
        <v>0.00214516889245839</v>
      </c>
      <c r="D90" s="0" t="n">
        <f aca="false">1000000/(B90*2)</f>
        <v>1072.5844462292</v>
      </c>
      <c r="E90" s="0" t="n">
        <f aca="false">ROUND(D90*$B$6-1,0)</f>
        <v>2144</v>
      </c>
      <c r="F90" s="0" t="str">
        <f aca="false">_xlfn.BASE(E90,16)</f>
        <v>860</v>
      </c>
      <c r="G90" s="2" t="n">
        <f aca="false">$B$12*$B$9*$B$10/C90</f>
        <v>0.556571561426908</v>
      </c>
      <c r="H90" s="0" t="n">
        <f aca="false">ROUND((G90/$B$11)*((2^$B$13)-1),0)</f>
        <v>456</v>
      </c>
    </row>
    <row collapsed="false" customFormat="false" customHeight="false" hidden="false" ht="12.85" outlineLevel="0" r="91">
      <c r="A91" s="0" t="n">
        <v>71</v>
      </c>
      <c r="B91" s="0" t="n">
        <f aca="false">2^((A91-69)/12)*440</f>
        <v>493.883301256124</v>
      </c>
      <c r="C91" s="2" t="n">
        <f aca="false">1/B91</f>
        <v>0.00202476981395532</v>
      </c>
      <c r="D91" s="0" t="n">
        <f aca="false">1000000/(B91*2)</f>
        <v>1012.38490697766</v>
      </c>
      <c r="E91" s="0" t="n">
        <f aca="false">ROUND(D91*$B$6-1,0)</f>
        <v>2024</v>
      </c>
      <c r="F91" s="0" t="str">
        <f aca="false">_xlfn.BASE(E91,16)</f>
        <v>7E8</v>
      </c>
      <c r="G91" s="2" t="n">
        <f aca="false">$B$12*$B$9*$B$10/C91</f>
        <v>0.589667028701737</v>
      </c>
      <c r="H91" s="0" t="n">
        <f aca="false">ROUND((G91/$B$11)*((2^$B$13)-1),0)</f>
        <v>483</v>
      </c>
    </row>
    <row collapsed="false" customFormat="false" customHeight="false" hidden="false" ht="12.85" outlineLevel="0" r="92">
      <c r="A92" s="0" t="n">
        <v>72</v>
      </c>
      <c r="B92" s="0" t="n">
        <f aca="false">2^((A92-69)/12)*440</f>
        <v>523.251130601197</v>
      </c>
      <c r="C92" s="2" t="n">
        <f aca="false">1/B92</f>
        <v>0.00191112821648571</v>
      </c>
      <c r="D92" s="0" t="n">
        <f aca="false">1000000/(B92*2)</f>
        <v>955.564108242858</v>
      </c>
      <c r="E92" s="0" t="n">
        <f aca="false">ROUND(D92*$B$6-1,0)</f>
        <v>1910</v>
      </c>
      <c r="F92" s="0" t="str">
        <f aca="false">_xlfn.BASE(E92,16)</f>
        <v>776</v>
      </c>
      <c r="G92" s="2" t="n">
        <f aca="false">$B$12*$B$9*$B$10/C92</f>
        <v>0.624730454869993</v>
      </c>
      <c r="H92" s="0" t="n">
        <f aca="false">ROUND((G92/$B$11)*((2^$B$13)-1),0)</f>
        <v>512</v>
      </c>
    </row>
    <row collapsed="false" customFormat="false" customHeight="false" hidden="false" ht="12.85" outlineLevel="0" r="93">
      <c r="A93" s="0" t="n">
        <v>73</v>
      </c>
      <c r="B93" s="0" t="n">
        <f aca="false">2^((A93-69)/12)*440</f>
        <v>554.365261953744</v>
      </c>
      <c r="C93" s="2" t="n">
        <f aca="false">1/B93</f>
        <v>0.00180386483178205</v>
      </c>
      <c r="D93" s="0" t="n">
        <f aca="false">1000000/(B93*2)</f>
        <v>901.932415891022</v>
      </c>
      <c r="E93" s="0" t="n">
        <f aca="false">ROUND(D93*$B$6-1,0)</f>
        <v>1803</v>
      </c>
      <c r="F93" s="0" t="str">
        <f aca="false">_xlfn.BASE(E93,16)</f>
        <v>70B</v>
      </c>
      <c r="G93" s="2" t="n">
        <f aca="false">$B$12*$B$9*$B$10/C93</f>
        <v>0.661878860857053</v>
      </c>
      <c r="H93" s="0" t="n">
        <f aca="false">ROUND((G93/$B$11)*((2^$B$13)-1),0)</f>
        <v>542</v>
      </c>
    </row>
    <row collapsed="false" customFormat="false" customHeight="false" hidden="false" ht="12.85" outlineLevel="0" r="94">
      <c r="A94" s="0" t="n">
        <v>74</v>
      </c>
      <c r="B94" s="0" t="n">
        <f aca="false">2^((A94-69)/12)*440</f>
        <v>587.329535834815</v>
      </c>
      <c r="C94" s="2" t="n">
        <f aca="false">1/B94</f>
        <v>0.00170262167826896</v>
      </c>
      <c r="D94" s="0" t="n">
        <f aca="false">1000000/(B94*2)</f>
        <v>851.310839134478</v>
      </c>
      <c r="E94" s="0" t="n">
        <f aca="false">ROUND(D94*$B$6-1,0)</f>
        <v>1702</v>
      </c>
      <c r="F94" s="0" t="str">
        <f aca="false">_xlfn.BASE(E94,16)</f>
        <v>6A6</v>
      </c>
      <c r="G94" s="2" t="n">
        <f aca="false">$B$12*$B$9*$B$10/C94</f>
        <v>0.701236226014619</v>
      </c>
      <c r="H94" s="0" t="n">
        <f aca="false">ROUND((G94/$B$11)*((2^$B$13)-1),0)</f>
        <v>574</v>
      </c>
    </row>
    <row collapsed="false" customFormat="false" customHeight="false" hidden="false" ht="12.85" outlineLevel="0" r="95">
      <c r="A95" s="0" t="n">
        <v>75</v>
      </c>
      <c r="B95" s="0" t="n">
        <f aca="false">2^((A95-69)/12)*440</f>
        <v>622.253967444162</v>
      </c>
      <c r="C95" s="2" t="n">
        <f aca="false">1/B95</f>
        <v>0.00160706086633306</v>
      </c>
      <c r="D95" s="0" t="n">
        <f aca="false">1000000/(B95*2)</f>
        <v>803.530433166531</v>
      </c>
      <c r="E95" s="0" t="n">
        <f aca="false">ROUND(D95*$B$6-1,0)</f>
        <v>1606</v>
      </c>
      <c r="F95" s="0" t="str">
        <f aca="false">_xlfn.BASE(E95,16)</f>
        <v>646</v>
      </c>
      <c r="G95" s="2" t="n">
        <f aca="false">$B$12*$B$9*$B$10/C95</f>
        <v>0.742933901890283</v>
      </c>
      <c r="H95" s="0" t="n">
        <f aca="false">ROUND((G95/$B$11)*((2^$B$13)-1),0)</f>
        <v>608</v>
      </c>
    </row>
    <row collapsed="false" customFormat="false" customHeight="false" hidden="false" ht="12.85" outlineLevel="0" r="96">
      <c r="A96" s="0" t="n">
        <v>76</v>
      </c>
      <c r="B96" s="0" t="n">
        <f aca="false">2^((A96-69)/12)*440</f>
        <v>659.25511382574</v>
      </c>
      <c r="C96" s="2" t="n">
        <f aca="false">1/B96</f>
        <v>0.00151686347064777</v>
      </c>
      <c r="D96" s="0" t="n">
        <f aca="false">1000000/(B96*2)</f>
        <v>758.431735323883</v>
      </c>
      <c r="E96" s="0" t="n">
        <f aca="false">ROUND(D96*$B$6-1,0)</f>
        <v>1516</v>
      </c>
      <c r="F96" s="0" t="str">
        <f aca="false">_xlfn.BASE(E96,16)</f>
        <v>5EC</v>
      </c>
      <c r="G96" s="2" t="n">
        <f aca="false">$B$12*$B$9*$B$10/C96</f>
        <v>0.787111050601104</v>
      </c>
      <c r="H96" s="0" t="n">
        <f aca="false">ROUND((G96/$B$11)*((2^$B$13)-1),0)</f>
        <v>645</v>
      </c>
    </row>
    <row collapsed="false" customFormat="false" customHeight="false" hidden="false" ht="12.85" outlineLevel="0" r="97">
      <c r="A97" s="0" t="n">
        <v>77</v>
      </c>
      <c r="B97" s="0" t="n">
        <f aca="false">2^((A97-69)/12)*440</f>
        <v>698.456462866008</v>
      </c>
      <c r="C97" s="2" t="n">
        <f aca="false">1/B97</f>
        <v>0.00143172846578963</v>
      </c>
      <c r="D97" s="0" t="n">
        <f aca="false">1000000/(B97*2)</f>
        <v>715.864232894814</v>
      </c>
      <c r="E97" s="0" t="n">
        <f aca="false">ROUND(D97*$B$6-1,0)</f>
        <v>1431</v>
      </c>
      <c r="F97" s="0" t="str">
        <f aca="false">_xlfn.BASE(E97,16)</f>
        <v>597</v>
      </c>
      <c r="G97" s="2" t="n">
        <f aca="false">$B$12*$B$9*$B$10/C97</f>
        <v>0.833915109274241</v>
      </c>
      <c r="H97" s="0" t="n">
        <f aca="false">ROUND((G97/$B$11)*((2^$B$13)-1),0)</f>
        <v>683</v>
      </c>
    </row>
    <row collapsed="false" customFormat="false" customHeight="false" hidden="false" ht="12.85" outlineLevel="0" r="98">
      <c r="A98" s="0" t="n">
        <v>78</v>
      </c>
      <c r="B98" s="0" t="n">
        <f aca="false">2^((A98-69)/12)*440</f>
        <v>739.988845423269</v>
      </c>
      <c r="C98" s="2" t="n">
        <f aca="false">1/B98</f>
        <v>0.001351371721594</v>
      </c>
      <c r="D98" s="0" t="n">
        <f aca="false">1000000/(B98*2)</f>
        <v>675.685860797001</v>
      </c>
      <c r="E98" s="0" t="n">
        <f aca="false">ROUND(D98*$B$6-1,0)</f>
        <v>1350</v>
      </c>
      <c r="F98" s="0" t="str">
        <f aca="false">_xlfn.BASE(E98,16)</f>
        <v>546</v>
      </c>
      <c r="G98" s="2" t="n">
        <f aca="false">$B$12*$B$9*$B$10/C98</f>
        <v>0.883502282104658</v>
      </c>
      <c r="H98" s="0" t="n">
        <f aca="false">ROUND((G98/$B$11)*((2^$B$13)-1),0)</f>
        <v>724</v>
      </c>
    </row>
    <row collapsed="false" customFormat="false" customHeight="false" hidden="false" ht="12.85" outlineLevel="0" r="99">
      <c r="A99" s="0" t="n">
        <v>79</v>
      </c>
      <c r="B99" s="0" t="n">
        <f aca="false">2^((A99-69)/12)*440</f>
        <v>783.990871963499</v>
      </c>
      <c r="C99" s="2" t="n">
        <f aca="false">1/B99</f>
        <v>0.00127552505489702</v>
      </c>
      <c r="D99" s="0" t="n">
        <f aca="false">1000000/(B99*2)</f>
        <v>637.762527448507</v>
      </c>
      <c r="E99" s="0" t="n">
        <f aca="false">ROUND(D99*$B$6-1,0)</f>
        <v>1275</v>
      </c>
      <c r="F99" s="0" t="str">
        <f aca="false">_xlfn.BASE(E99,16)</f>
        <v>4FB</v>
      </c>
      <c r="G99" s="2" t="n">
        <f aca="false">$B$12*$B$9*$B$10/C99</f>
        <v>0.936038061672099</v>
      </c>
      <c r="H99" s="0" t="n">
        <f aca="false">ROUND((G99/$B$11)*((2^$B$13)-1),0)</f>
        <v>767</v>
      </c>
    </row>
    <row collapsed="false" customFormat="false" customHeight="false" hidden="false" ht="12.85" outlineLevel="0" r="100">
      <c r="A100" s="0" t="n">
        <v>80</v>
      </c>
      <c r="B100" s="0" t="n">
        <f aca="false">2^((A100-69)/12)*440</f>
        <v>830.60939515989</v>
      </c>
      <c r="C100" s="2" t="n">
        <f aca="false">1/B100</f>
        <v>0.0012039353344992</v>
      </c>
      <c r="D100" s="0" t="n">
        <f aca="false">1000000/(B100*2)</f>
        <v>601.9676672496</v>
      </c>
      <c r="E100" s="0" t="n">
        <f aca="false">ROUND(D100*$B$6-1,0)</f>
        <v>1203</v>
      </c>
      <c r="F100" s="0" t="str">
        <f aca="false">_xlfn.BASE(E100,16)</f>
        <v>4B3</v>
      </c>
      <c r="G100" s="2" t="n">
        <f aca="false">$B$12*$B$9*$B$10/C100</f>
        <v>0.9916977812572</v>
      </c>
      <c r="H100" s="0" t="n">
        <f aca="false">ROUND((G100/$B$11)*((2^$B$13)-1),0)</f>
        <v>812</v>
      </c>
    </row>
    <row collapsed="false" customFormat="false" customHeight="false" hidden="false" ht="12.85" outlineLevel="0" r="101">
      <c r="A101" s="0" t="n">
        <v>81</v>
      </c>
      <c r="B101" s="0" t="n">
        <f aca="false">2^((A101-69)/12)*440</f>
        <v>880</v>
      </c>
      <c r="C101" s="2" t="n">
        <f aca="false">1/B101</f>
        <v>0.00113636363636364</v>
      </c>
      <c r="D101" s="0" t="n">
        <f aca="false">1000000/(B101*2)</f>
        <v>568.181818181818</v>
      </c>
      <c r="E101" s="0" t="n">
        <f aca="false">ROUND(D101*$B$6-1,0)</f>
        <v>1135</v>
      </c>
      <c r="F101" s="0" t="str">
        <f aca="false">_xlfn.BASE(E101,16)</f>
        <v>46F</v>
      </c>
      <c r="G101" s="2" t="n">
        <f aca="false">$B$12*$B$9*$B$10/C101</f>
        <v>1.0506672</v>
      </c>
      <c r="H101" s="0" t="n">
        <f aca="false">ROUND((G101/$B$11)*((2^$B$13)-1),0)</f>
        <v>860</v>
      </c>
    </row>
    <row collapsed="false" customFormat="false" customHeight="false" hidden="false" ht="12.85" outlineLevel="0" r="102">
      <c r="A102" s="0" t="n">
        <v>82</v>
      </c>
      <c r="B102" s="0" t="n">
        <f aca="false">2^((A102-69)/12)*440</f>
        <v>932.32752303618</v>
      </c>
      <c r="C102" s="2" t="n">
        <f aca="false">1/B102</f>
        <v>0.0010725844462292</v>
      </c>
      <c r="D102" s="0" t="n">
        <f aca="false">1000000/(B102*2)</f>
        <v>536.292223114599</v>
      </c>
      <c r="E102" s="0" t="n">
        <f aca="false">ROUND(D102*$B$6-1,0)</f>
        <v>1072</v>
      </c>
      <c r="F102" s="0" t="str">
        <f aca="false">_xlfn.BASE(E102,16)</f>
        <v>430</v>
      </c>
      <c r="G102" s="2" t="n">
        <f aca="false">$B$12*$B$9*$B$10/C102</f>
        <v>1.11314312285382</v>
      </c>
      <c r="H102" s="0" t="n">
        <f aca="false">ROUND((G102/$B$11)*((2^$B$13)-1),0)</f>
        <v>912</v>
      </c>
    </row>
    <row collapsed="false" customFormat="false" customHeight="false" hidden="false" ht="12.85" outlineLevel="0" r="103">
      <c r="A103" s="0" t="n">
        <v>83</v>
      </c>
      <c r="B103" s="0" t="n">
        <f aca="false">2^((A103-69)/12)*440</f>
        <v>987.766602512248</v>
      </c>
      <c r="C103" s="2" t="n">
        <f aca="false">1/B103</f>
        <v>0.00101238490697766</v>
      </c>
      <c r="D103" s="0" t="n">
        <f aca="false">1000000/(B103*2)</f>
        <v>506.192453488829</v>
      </c>
      <c r="E103" s="0" t="n">
        <f aca="false">ROUND(D103*$B$6-1,0)</f>
        <v>1011</v>
      </c>
      <c r="F103" s="0" t="str">
        <f aca="false">_xlfn.BASE(E103,16)</f>
        <v>3F3</v>
      </c>
      <c r="G103" s="2" t="n">
        <f aca="false">$B$12*$B$9*$B$10/C103</f>
        <v>1.17933405740347</v>
      </c>
      <c r="H103" s="0" t="n">
        <f aca="false">ROUND((G103/$B$11)*((2^$B$13)-1),0)</f>
        <v>966</v>
      </c>
    </row>
    <row collapsed="false" customFormat="false" customHeight="false" hidden="false" ht="12.85" outlineLevel="0" r="104">
      <c r="A104" s="0" t="n">
        <v>84</v>
      </c>
      <c r="B104" s="0" t="n">
        <f aca="false">2^((A104-69)/12)*440</f>
        <v>1046.50226120239</v>
      </c>
      <c r="C104" s="2" t="n">
        <f aca="false">1/B104</f>
        <v>0.000955564108242857</v>
      </c>
      <c r="D104" s="0" t="n">
        <f aca="false">1000000/(B104*2)</f>
        <v>477.782054121429</v>
      </c>
      <c r="E104" s="0" t="n">
        <f aca="false">ROUND(D104*$B$6-1,0)</f>
        <v>955</v>
      </c>
      <c r="F104" s="0" t="str">
        <f aca="false">_xlfn.BASE(E104,16)</f>
        <v>3BB</v>
      </c>
      <c r="G104" s="2" t="n">
        <f aca="false">$B$12*$B$9*$B$10/C104</f>
        <v>1.24946090973999</v>
      </c>
      <c r="H104" s="0" t="n">
        <f aca="false">ROUND((G104/$B$11)*((2^$B$13)-1),0)</f>
        <v>1023</v>
      </c>
    </row>
    <row collapsed="false" customFormat="false" customHeight="false" hidden="false" ht="12.85" outlineLevel="0" r="105">
      <c r="A105" s="0" t="n">
        <v>85</v>
      </c>
      <c r="B105" s="0" t="n">
        <f aca="false">2^((A105-69)/12)*440</f>
        <v>1108.73052390749</v>
      </c>
      <c r="C105" s="2" t="n">
        <f aca="false">1/B105</f>
        <v>0.000901932415891022</v>
      </c>
      <c r="D105" s="0" t="n">
        <f aca="false">1000000/(B105*2)</f>
        <v>450.966207945511</v>
      </c>
      <c r="E105" s="0" t="n">
        <f aca="false">ROUND(D105*$B$6-1,0)</f>
        <v>901</v>
      </c>
      <c r="F105" s="0" t="str">
        <f aca="false">_xlfn.BASE(E105,16)</f>
        <v>385</v>
      </c>
      <c r="G105" s="2" t="n">
        <f aca="false">$B$12*$B$9*$B$10/C105</f>
        <v>1.32375772171411</v>
      </c>
      <c r="H105" s="0" t="n">
        <f aca="false">ROUND((G105/$B$11)*((2^$B$13)-1),0)</f>
        <v>1084</v>
      </c>
    </row>
    <row collapsed="false" customFormat="false" customHeight="false" hidden="false" ht="12.85" outlineLevel="0" r="106">
      <c r="A106" s="0" t="n">
        <v>86</v>
      </c>
      <c r="B106" s="0" t="n">
        <f aca="false">2^((A106-69)/12)*440</f>
        <v>1174.65907166963</v>
      </c>
      <c r="C106" s="2" t="n">
        <f aca="false">1/B106</f>
        <v>0.000851310839134478</v>
      </c>
      <c r="D106" s="0" t="n">
        <f aca="false">1000000/(B106*2)</f>
        <v>425.655419567239</v>
      </c>
      <c r="E106" s="0" t="n">
        <f aca="false">ROUND(D106*$B$6-1,0)</f>
        <v>850</v>
      </c>
      <c r="F106" s="0" t="str">
        <f aca="false">_xlfn.BASE(E106,16)</f>
        <v>352</v>
      </c>
      <c r="G106" s="2" t="n">
        <f aca="false">$B$12*$B$9*$B$10/C106</f>
        <v>1.40247245202924</v>
      </c>
      <c r="H106" s="0" t="n">
        <f aca="false">ROUND((G106/$B$11)*((2^$B$13)-1),0)</f>
        <v>1149</v>
      </c>
    </row>
    <row collapsed="false" customFormat="false" customHeight="false" hidden="false" ht="12.85" outlineLevel="0" r="107">
      <c r="A107" s="0" t="n">
        <v>87</v>
      </c>
      <c r="B107" s="0" t="n">
        <f aca="false">2^((A107-69)/12)*440</f>
        <v>1244.50793488832</v>
      </c>
      <c r="C107" s="2" t="n">
        <f aca="false">1/B107</f>
        <v>0.000803530433166531</v>
      </c>
      <c r="D107" s="0" t="n">
        <f aca="false">1000000/(B107*2)</f>
        <v>401.765216583266</v>
      </c>
      <c r="E107" s="0" t="n">
        <f aca="false">ROUND(D107*$B$6-1,0)</f>
        <v>803</v>
      </c>
      <c r="F107" s="0" t="str">
        <f aca="false">_xlfn.BASE(E107,16)</f>
        <v>323</v>
      </c>
      <c r="G107" s="2" t="n">
        <f aca="false">$B$12*$B$9*$B$10/C107</f>
        <v>1.48586780378057</v>
      </c>
      <c r="H107" s="0" t="n">
        <f aca="false">ROUND((G107/$B$11)*((2^$B$13)-1),0)</f>
        <v>1217</v>
      </c>
    </row>
    <row collapsed="false" customFormat="false" customHeight="false" hidden="false" ht="12.85" outlineLevel="0" r="108">
      <c r="A108" s="0" t="n">
        <v>88</v>
      </c>
      <c r="B108" s="0" t="n">
        <f aca="false">2^((A108-69)/12)*440</f>
        <v>1318.51022765148</v>
      </c>
      <c r="C108" s="2" t="n">
        <f aca="false">1/B108</f>
        <v>0.000758431735323883</v>
      </c>
      <c r="D108" s="0" t="n">
        <f aca="false">1000000/(B108*2)</f>
        <v>379.215867661942</v>
      </c>
      <c r="E108" s="0" t="n">
        <f aca="false">ROUND(D108*$B$6-1,0)</f>
        <v>757</v>
      </c>
      <c r="F108" s="0" t="str">
        <f aca="false">_xlfn.BASE(E108,16)</f>
        <v>2F5</v>
      </c>
      <c r="G108" s="2" t="n">
        <f aca="false">$B$12*$B$9*$B$10/C108</f>
        <v>1.57422210120221</v>
      </c>
      <c r="H108" s="0" t="n">
        <f aca="false">ROUND((G108/$B$11)*((2^$B$13)-1),0)</f>
        <v>1289</v>
      </c>
    </row>
    <row collapsed="false" customFormat="false" customHeight="false" hidden="false" ht="12.85" outlineLevel="0" r="109">
      <c r="A109" s="0" t="n">
        <v>89</v>
      </c>
      <c r="B109" s="0" t="n">
        <f aca="false">2^((A109-69)/12)*440</f>
        <v>1396.91292573202</v>
      </c>
      <c r="C109" s="2" t="n">
        <f aca="false">1/B109</f>
        <v>0.000715864232894814</v>
      </c>
      <c r="D109" s="0" t="n">
        <f aca="false">1000000/(B109*2)</f>
        <v>357.932116447407</v>
      </c>
      <c r="E109" s="0" t="n">
        <f aca="false">ROUND(D109*$B$6-1,0)</f>
        <v>715</v>
      </c>
      <c r="F109" s="0" t="str">
        <f aca="false">_xlfn.BASE(E109,16)</f>
        <v>2CB</v>
      </c>
      <c r="G109" s="2" t="n">
        <f aca="false">$B$12*$B$9*$B$10/C109</f>
        <v>1.66783021854848</v>
      </c>
      <c r="H109" s="0" t="n">
        <f aca="false">ROUND((G109/$B$11)*((2^$B$13)-1),0)</f>
        <v>1366</v>
      </c>
    </row>
    <row collapsed="false" customFormat="false" customHeight="false" hidden="false" ht="12.85" outlineLevel="0" r="110">
      <c r="A110" s="0" t="n">
        <v>90</v>
      </c>
      <c r="B110" s="0" t="n">
        <f aca="false">2^((A110-69)/12)*440</f>
        <v>1479.97769084654</v>
      </c>
      <c r="C110" s="2" t="n">
        <f aca="false">1/B110</f>
        <v>0.000675685860797001</v>
      </c>
      <c r="D110" s="0" t="n">
        <f aca="false">1000000/(B110*2)</f>
        <v>337.8429303985</v>
      </c>
      <c r="E110" s="0" t="n">
        <f aca="false">ROUND(D110*$B$6-1,0)</f>
        <v>675</v>
      </c>
      <c r="F110" s="0" t="str">
        <f aca="false">_xlfn.BASE(E110,16)</f>
        <v>2A3</v>
      </c>
      <c r="G110" s="2" t="n">
        <f aca="false">$B$12*$B$9*$B$10/C110</f>
        <v>1.76700456420932</v>
      </c>
      <c r="H110" s="0" t="n">
        <f aca="false">ROUND((G110/$B$11)*((2^$B$13)-1),0)</f>
        <v>1447</v>
      </c>
    </row>
    <row collapsed="false" customFormat="false" customHeight="false" hidden="false" ht="12.85" outlineLevel="0" r="111">
      <c r="A111" s="0" t="n">
        <v>91</v>
      </c>
      <c r="B111" s="0" t="n">
        <f aca="false">2^((A111-69)/12)*440</f>
        <v>1567.981743927</v>
      </c>
      <c r="C111" s="2" t="n">
        <f aca="false">1/B111</f>
        <v>0.000637762527448507</v>
      </c>
      <c r="D111" s="0" t="n">
        <f aca="false">1000000/(B111*2)</f>
        <v>318.881263724254</v>
      </c>
      <c r="E111" s="0" t="n">
        <f aca="false">ROUND(D111*$B$6-1,0)</f>
        <v>637</v>
      </c>
      <c r="F111" s="0" t="str">
        <f aca="false">_xlfn.BASE(E111,16)</f>
        <v>27D</v>
      </c>
      <c r="G111" s="2" t="n">
        <f aca="false">$B$12*$B$9*$B$10/C111</f>
        <v>1.8720761233442</v>
      </c>
      <c r="H111" s="0" t="n">
        <f aca="false">ROUND((G111/$B$11)*((2^$B$13)-1),0)</f>
        <v>1533</v>
      </c>
    </row>
    <row collapsed="false" customFormat="false" customHeight="false" hidden="false" ht="12.85" outlineLevel="0" r="112">
      <c r="A112" s="0" t="n">
        <v>92</v>
      </c>
      <c r="B112" s="0" t="n">
        <f aca="false">2^((A112-69)/12)*440</f>
        <v>1661.21879031978</v>
      </c>
      <c r="C112" s="2" t="n">
        <f aca="false">1/B112</f>
        <v>0.0006019676672496</v>
      </c>
      <c r="D112" s="0" t="n">
        <f aca="false">1000000/(B112*2)</f>
        <v>300.9838336248</v>
      </c>
      <c r="E112" s="0" t="n">
        <f aca="false">ROUND(D112*$B$6-1,0)</f>
        <v>601</v>
      </c>
      <c r="F112" s="0" t="str">
        <f aca="false">_xlfn.BASE(E112,16)</f>
        <v>259</v>
      </c>
      <c r="G112" s="2" t="n">
        <f aca="false">$B$12*$B$9*$B$10/C112</f>
        <v>1.9833955625144</v>
      </c>
      <c r="H112" s="0" t="n">
        <f aca="false">ROUND((G112/$B$11)*((2^$B$13)-1),0)</f>
        <v>1624</v>
      </c>
    </row>
    <row collapsed="false" customFormat="false" customHeight="false" hidden="false" ht="12.85" outlineLevel="0" r="113">
      <c r="A113" s="0" t="n">
        <v>93</v>
      </c>
      <c r="B113" s="0" t="n">
        <f aca="false">2^((A113-69)/12)*440</f>
        <v>1760</v>
      </c>
      <c r="C113" s="2" t="n">
        <f aca="false">1/B113</f>
        <v>0.000568181818181818</v>
      </c>
      <c r="D113" s="0" t="n">
        <f aca="false">1000000/(B113*2)</f>
        <v>284.090909090909</v>
      </c>
      <c r="E113" s="0" t="n">
        <f aca="false">ROUND(D113*$B$6-1,0)</f>
        <v>567</v>
      </c>
      <c r="F113" s="0" t="str">
        <f aca="false">_xlfn.BASE(E113,16)</f>
        <v>237</v>
      </c>
      <c r="G113" s="2" t="n">
        <f aca="false">$B$12*$B$9*$B$10/C113</f>
        <v>2.1013344</v>
      </c>
      <c r="H113" s="0" t="n">
        <f aca="false">ROUND((G113/$B$11)*((2^$B$13)-1),0)</f>
        <v>1721</v>
      </c>
    </row>
    <row collapsed="false" customFormat="false" customHeight="false" hidden="false" ht="12.85" outlineLevel="0" r="114">
      <c r="A114" s="0" t="n">
        <v>94</v>
      </c>
      <c r="B114" s="0" t="n">
        <f aca="false">2^((A114-69)/12)*440</f>
        <v>1864.65504607236</v>
      </c>
      <c r="C114" s="2" t="n">
        <f aca="false">1/B114</f>
        <v>0.000536292223114599</v>
      </c>
      <c r="D114" s="0" t="n">
        <f aca="false">1000000/(B114*2)</f>
        <v>268.146111557299</v>
      </c>
      <c r="E114" s="0" t="n">
        <f aca="false">ROUND(D114*$B$6-1,0)</f>
        <v>535</v>
      </c>
      <c r="F114" s="0" t="str">
        <f aca="false">_xlfn.BASE(E114,16)</f>
        <v>217</v>
      </c>
      <c r="G114" s="2" t="n">
        <f aca="false">$B$12*$B$9*$B$10/C114</f>
        <v>2.22628624570763</v>
      </c>
      <c r="H114" s="0" t="n">
        <f aca="false">ROUND((G114/$B$11)*((2^$B$13)-1),0)</f>
        <v>1823</v>
      </c>
    </row>
    <row collapsed="false" customFormat="false" customHeight="false" hidden="false" ht="12.85" outlineLevel="0" r="115">
      <c r="A115" s="0" t="n">
        <v>95</v>
      </c>
      <c r="B115" s="0" t="n">
        <f aca="false">2^((A115-69)/12)*440</f>
        <v>1975.5332050245</v>
      </c>
      <c r="C115" s="2" t="n">
        <f aca="false">1/B115</f>
        <v>0.000506192453488829</v>
      </c>
      <c r="D115" s="0" t="n">
        <f aca="false">1000000/(B115*2)</f>
        <v>253.096226744415</v>
      </c>
      <c r="E115" s="0" t="n">
        <f aca="false">ROUND(D115*$B$6-1,0)</f>
        <v>505</v>
      </c>
      <c r="F115" s="0" t="str">
        <f aca="false">_xlfn.BASE(E115,16)</f>
        <v>1F9</v>
      </c>
      <c r="G115" s="2" t="n">
        <f aca="false">$B$12*$B$9*$B$10/C115</f>
        <v>2.35866811480695</v>
      </c>
      <c r="H115" s="0" t="n">
        <f aca="false">ROUND((G115/$B$11)*((2^$B$13)-1),0)</f>
        <v>1932</v>
      </c>
    </row>
    <row collapsed="false" customFormat="false" customHeight="false" hidden="false" ht="12.85" outlineLevel="0" r="116">
      <c r="A116" s="0" t="n">
        <v>96</v>
      </c>
      <c r="B116" s="0" t="n">
        <f aca="false">2^((A116-69)/12)*440</f>
        <v>2093.00452240479</v>
      </c>
      <c r="C116" s="2" t="n">
        <f aca="false">1/B116</f>
        <v>0.000477782054121429</v>
      </c>
      <c r="D116" s="0" t="n">
        <f aca="false">1000000/(B116*2)</f>
        <v>238.891027060714</v>
      </c>
      <c r="E116" s="0" t="n">
        <f aca="false">ROUND(D116*$B$6-1,0)</f>
        <v>477</v>
      </c>
      <c r="F116" s="0" t="str">
        <f aca="false">_xlfn.BASE(E116,16)</f>
        <v>1DD</v>
      </c>
      <c r="G116" s="2" t="n">
        <f aca="false">$B$12*$B$9*$B$10/C116</f>
        <v>2.49892181947997</v>
      </c>
      <c r="H116" s="0" t="n">
        <f aca="false">ROUND((G116/$B$11)*((2^$B$13)-1),0)</f>
        <v>2047</v>
      </c>
    </row>
    <row collapsed="false" customFormat="false" customHeight="false" hidden="false" ht="12.85" outlineLevel="0" r="117">
      <c r="A117" s="0" t="n">
        <v>97</v>
      </c>
      <c r="B117" s="0" t="n">
        <f aca="false">2^((A117-69)/12)*440</f>
        <v>2217.46104781498</v>
      </c>
      <c r="C117" s="2" t="n">
        <f aca="false">1/B117</f>
        <v>0.000450966207945511</v>
      </c>
      <c r="D117" s="0" t="n">
        <f aca="false">1000000/(B117*2)</f>
        <v>225.483103972756</v>
      </c>
      <c r="E117" s="0" t="n">
        <f aca="false">ROUND(D117*$B$6-1,0)</f>
        <v>450</v>
      </c>
      <c r="F117" s="0" t="str">
        <f aca="false">_xlfn.BASE(E117,16)</f>
        <v>1C2</v>
      </c>
      <c r="G117" s="2" t="n">
        <f aca="false">$B$12*$B$9*$B$10/C117</f>
        <v>2.64751544342821</v>
      </c>
      <c r="H117" s="0" t="n">
        <f aca="false">ROUND((G117/$B$11)*((2^$B$13)-1),0)</f>
        <v>2168</v>
      </c>
    </row>
    <row collapsed="false" customFormat="false" customHeight="false" hidden="false" ht="12.85" outlineLevel="0" r="118">
      <c r="A118" s="0" t="n">
        <v>98</v>
      </c>
      <c r="B118" s="0" t="n">
        <f aca="false">2^((A118-69)/12)*440</f>
        <v>2349.31814333926</v>
      </c>
      <c r="C118" s="2" t="n">
        <f aca="false">1/B118</f>
        <v>0.000425655419567239</v>
      </c>
      <c r="D118" s="0" t="n">
        <f aca="false">1000000/(B118*2)</f>
        <v>212.82770978362</v>
      </c>
      <c r="E118" s="0" t="n">
        <f aca="false">ROUND(D118*$B$6-1,0)</f>
        <v>425</v>
      </c>
      <c r="F118" s="0" t="str">
        <f aca="false">_xlfn.BASE(E118,16)</f>
        <v>1A9</v>
      </c>
      <c r="G118" s="2" t="n">
        <f aca="false">$B$12*$B$9*$B$10/C118</f>
        <v>2.80494490405848</v>
      </c>
      <c r="H118" s="0" t="n">
        <f aca="false">ROUND((G118/$B$11)*((2^$B$13)-1),0)</f>
        <v>2297</v>
      </c>
    </row>
    <row collapsed="false" customFormat="false" customHeight="false" hidden="false" ht="12.85" outlineLevel="0" r="119">
      <c r="A119" s="0" t="n">
        <v>99</v>
      </c>
      <c r="B119" s="0" t="n">
        <f aca="false">2^((A119-69)/12)*440</f>
        <v>2489.01586977665</v>
      </c>
      <c r="C119" s="2" t="n">
        <f aca="false">1/B119</f>
        <v>0.000401765216583266</v>
      </c>
      <c r="D119" s="0" t="n">
        <f aca="false">1000000/(B119*2)</f>
        <v>200.882608291633</v>
      </c>
      <c r="E119" s="0" t="n">
        <f aca="false">ROUND(D119*$B$6-1,0)</f>
        <v>401</v>
      </c>
      <c r="F119" s="0" t="str">
        <f aca="false">_xlfn.BASE(E119,16)</f>
        <v>191</v>
      </c>
      <c r="G119" s="2" t="n">
        <f aca="false">$B$12*$B$9*$B$10/C119</f>
        <v>2.97173560756113</v>
      </c>
      <c r="H119" s="0" t="n">
        <f aca="false">ROUND((G119/$B$11)*((2^$B$13)-1),0)</f>
        <v>2434</v>
      </c>
    </row>
    <row collapsed="false" customFormat="false" customHeight="false" hidden="false" ht="12.85" outlineLevel="0" r="120">
      <c r="A120" s="0" t="n">
        <v>100</v>
      </c>
      <c r="B120" s="0" t="n">
        <f aca="false">2^((A120-69)/12)*440</f>
        <v>2637.02045530296</v>
      </c>
      <c r="C120" s="2" t="n">
        <f aca="false">1/B120</f>
        <v>0.000379215867661941</v>
      </c>
      <c r="D120" s="0" t="n">
        <f aca="false">1000000/(B120*2)</f>
        <v>189.607933830971</v>
      </c>
      <c r="E120" s="0" t="n">
        <f aca="false">ROUND(D120*$B$6-1,0)</f>
        <v>378</v>
      </c>
      <c r="F120" s="0" t="str">
        <f aca="false">_xlfn.BASE(E120,16)</f>
        <v>17A</v>
      </c>
      <c r="G120" s="2" t="n">
        <f aca="false">$B$12*$B$9*$B$10/C120</f>
        <v>3.14844420240442</v>
      </c>
      <c r="H120" s="0" t="n">
        <f aca="false">ROUND((G120/$B$11)*((2^$B$13)-1),0)</f>
        <v>2579</v>
      </c>
    </row>
    <row collapsed="false" customFormat="false" customHeight="false" hidden="false" ht="12.85" outlineLevel="0" r="121">
      <c r="A121" s="0" t="n">
        <v>101</v>
      </c>
      <c r="B121" s="0" t="n">
        <f aca="false">2^((A121-69)/12)*440</f>
        <v>2793.82585146403</v>
      </c>
      <c r="C121" s="2" t="n">
        <f aca="false">1/B121</f>
        <v>0.000357932116447407</v>
      </c>
      <c r="D121" s="0" t="n">
        <f aca="false">1000000/(B121*2)</f>
        <v>178.966058223704</v>
      </c>
      <c r="E121" s="0" t="n">
        <f aca="false">ROUND(D121*$B$6-1,0)</f>
        <v>357</v>
      </c>
      <c r="F121" s="0" t="str">
        <f aca="false">_xlfn.BASE(E121,16)</f>
        <v>165</v>
      </c>
      <c r="G121" s="2" t="n">
        <f aca="false">$B$12*$B$9*$B$10/C121</f>
        <v>3.33566043709697</v>
      </c>
      <c r="H121" s="0" t="n">
        <f aca="false">ROUND((G121/$B$11)*((2^$B$13)-1),0)</f>
        <v>2732</v>
      </c>
    </row>
    <row collapsed="false" customFormat="false" customHeight="false" hidden="false" ht="12.85" outlineLevel="0" r="122">
      <c r="A122" s="0" t="n">
        <v>102</v>
      </c>
      <c r="B122" s="0" t="n">
        <f aca="false">2^((A122-69)/12)*440</f>
        <v>2959.95538169308</v>
      </c>
      <c r="C122" s="2" t="n">
        <f aca="false">1/B122</f>
        <v>0.0003378429303985</v>
      </c>
      <c r="D122" s="0" t="n">
        <f aca="false">1000000/(B122*2)</f>
        <v>168.92146519925</v>
      </c>
      <c r="E122" s="0" t="n">
        <f aca="false">ROUND(D122*$B$6-1,0)</f>
        <v>337</v>
      </c>
      <c r="F122" s="0" t="str">
        <f aca="false">_xlfn.BASE(E122,16)</f>
        <v>151</v>
      </c>
      <c r="G122" s="2" t="n">
        <f aca="false">$B$12*$B$9*$B$10/C122</f>
        <v>3.53400912841863</v>
      </c>
      <c r="H122" s="0" t="n">
        <f aca="false">ROUND((G122/$B$11)*((2^$B$13)-1),0)</f>
        <v>2894</v>
      </c>
    </row>
    <row collapsed="false" customFormat="false" customHeight="false" hidden="false" ht="12.85" outlineLevel="0" r="123">
      <c r="A123" s="0" t="n">
        <v>103</v>
      </c>
      <c r="B123" s="0" t="n">
        <f aca="false">2^((A123-69)/12)*440</f>
        <v>3135.96348785399</v>
      </c>
      <c r="C123" s="2" t="n">
        <f aca="false">1/B123</f>
        <v>0.000318881263724254</v>
      </c>
      <c r="D123" s="0" t="n">
        <f aca="false">1000000/(B123*2)</f>
        <v>159.440631862127</v>
      </c>
      <c r="E123" s="0" t="n">
        <f aca="false">ROUND(D123*$B$6-1,0)</f>
        <v>318</v>
      </c>
      <c r="F123" s="0" t="str">
        <f aca="false">_xlfn.BASE(E123,16)</f>
        <v>13E</v>
      </c>
      <c r="G123" s="2" t="n">
        <f aca="false">$B$12*$B$9*$B$10/C123</f>
        <v>3.7441522466884</v>
      </c>
      <c r="H123" s="0" t="n">
        <f aca="false">ROUND((G123/$B$11)*((2^$B$13)-1),0)</f>
        <v>3066</v>
      </c>
    </row>
    <row collapsed="false" customFormat="false" customHeight="false" hidden="false" ht="12.85" outlineLevel="0" r="124">
      <c r="A124" s="0" t="n">
        <v>104</v>
      </c>
      <c r="B124" s="0" t="n">
        <f aca="false">2^((A124-69)/12)*440</f>
        <v>3322.43758063956</v>
      </c>
      <c r="C124" s="2" t="n">
        <f aca="false">1/B124</f>
        <v>0.0003009838336248</v>
      </c>
      <c r="D124" s="0" t="n">
        <f aca="false">1000000/(B124*2)</f>
        <v>150.4919168124</v>
      </c>
      <c r="E124" s="0" t="n">
        <f aca="false">ROUND(D124*$B$6-1,0)</f>
        <v>300</v>
      </c>
      <c r="F124" s="0" t="str">
        <f aca="false">_xlfn.BASE(E124,16)</f>
        <v>12C</v>
      </c>
      <c r="G124" s="2" t="n">
        <f aca="false">$B$12*$B$9*$B$10/C124</f>
        <v>3.9667911250288</v>
      </c>
      <c r="H124" s="0" t="n">
        <f aca="false">ROUND((G124/$B$11)*((2^$B$13)-1),0)</f>
        <v>3249</v>
      </c>
    </row>
    <row collapsed="false" customFormat="false" customHeight="false" hidden="false" ht="12.85" outlineLevel="0" r="125">
      <c r="A125" s="0" t="n">
        <v>105</v>
      </c>
      <c r="B125" s="0" t="n">
        <f aca="false">2^((A125-69)/12)*440</f>
        <v>3520</v>
      </c>
      <c r="C125" s="2" t="n">
        <f aca="false">1/B125</f>
        <v>0.000284090909090909</v>
      </c>
      <c r="D125" s="0" t="n">
        <f aca="false">1000000/(B125*2)</f>
        <v>142.045454545455</v>
      </c>
      <c r="E125" s="0" t="n">
        <f aca="false">ROUND(D125*$B$6-1,0)</f>
        <v>283</v>
      </c>
      <c r="F125" s="0" t="str">
        <f aca="false">_xlfn.BASE(E125,16)</f>
        <v>11B</v>
      </c>
      <c r="G125" s="2" t="n">
        <f aca="false">$B$12*$B$9*$B$10/C125</f>
        <v>4.2026688</v>
      </c>
      <c r="H125" s="0" t="n">
        <f aca="false">ROUND((G125/$B$11)*((2^$B$13)-1),0)</f>
        <v>3442</v>
      </c>
    </row>
    <row collapsed="false" customFormat="false" customHeight="false" hidden="false" ht="12.85" outlineLevel="0" r="126">
      <c r="A126" s="0" t="n">
        <v>106</v>
      </c>
      <c r="B126" s="0" t="n">
        <f aca="false">2^((A126-69)/12)*440</f>
        <v>3729.31009214472</v>
      </c>
      <c r="C126" s="2" t="n">
        <f aca="false">1/B126</f>
        <v>0.000268146111557299</v>
      </c>
      <c r="D126" s="0" t="n">
        <f aca="false">1000000/(B126*2)</f>
        <v>134.07305577865</v>
      </c>
      <c r="E126" s="0" t="n">
        <f aca="false">ROUND(D126*$B$6-1,0)</f>
        <v>267</v>
      </c>
      <c r="F126" s="0" t="str">
        <f aca="false">_xlfn.BASE(E126,16)</f>
        <v>10B</v>
      </c>
      <c r="G126" s="2" t="n">
        <f aca="false">$B$12*$B$9*$B$10/C126</f>
        <v>4.45257249141527</v>
      </c>
      <c r="H126" s="0" t="n">
        <f aca="false">ROUND((G126/$B$11)*((2^$B$13)-1),0)</f>
        <v>3647</v>
      </c>
    </row>
    <row collapsed="false" customFormat="false" customHeight="false" hidden="false" ht="12.85" outlineLevel="0" r="127">
      <c r="A127" s="0" t="n">
        <v>107</v>
      </c>
      <c r="B127" s="0" t="n">
        <f aca="false">2^((A127-69)/12)*440</f>
        <v>3951.06641004899</v>
      </c>
      <c r="C127" s="2" t="n">
        <f aca="false">1/B127</f>
        <v>0.000253096226744415</v>
      </c>
      <c r="D127" s="0" t="n">
        <f aca="false">1000000/(B127*2)</f>
        <v>126.548113372207</v>
      </c>
      <c r="E127" s="0" t="n">
        <f aca="false">ROUND(D127*$B$6-1,0)</f>
        <v>252</v>
      </c>
      <c r="F127" s="0" t="str">
        <f aca="false">_xlfn.BASE(E127,16)</f>
        <v>FC</v>
      </c>
      <c r="G127" s="2" t="n">
        <f aca="false">$B$12*$B$9*$B$10/C127</f>
        <v>4.71733622961389</v>
      </c>
      <c r="H127" s="0" t="n">
        <f aca="false">ROUND((G127/$B$11)*((2^$B$13)-1),0)</f>
        <v>3863</v>
      </c>
    </row>
    <row collapsed="false" customFormat="false" customHeight="false" hidden="false" ht="12.85" outlineLevel="0" r="128">
      <c r="A128" s="0" t="n">
        <v>108</v>
      </c>
      <c r="B128" s="0" t="n">
        <f aca="false">2^((A128-69)/12)*440</f>
        <v>4186.00904480958</v>
      </c>
      <c r="C128" s="2" t="n">
        <f aca="false">1/B128</f>
        <v>0.000238891027060714</v>
      </c>
      <c r="D128" s="0" t="n">
        <f aca="false">1000000/(B128*2)</f>
        <v>119.445513530357</v>
      </c>
      <c r="E128" s="0" t="n">
        <f aca="false">ROUND(D128*$B$6-1,0)</f>
        <v>238</v>
      </c>
      <c r="F128" s="0" t="str">
        <f aca="false">_xlfn.BASE(E128,16)</f>
        <v>EE</v>
      </c>
      <c r="G128" s="2" t="n">
        <f aca="false">$B$12*$B$9*$B$10/C128</f>
        <v>4.99784363895995</v>
      </c>
      <c r="H128" s="0" t="n">
        <f aca="false">ROUND((G128/$B$11)*((2^$B$13)-1),0)</f>
        <v>4093</v>
      </c>
      <c r="I128" s="0" t="s">
        <v>74</v>
      </c>
    </row>
    <row collapsed="false" customFormat="false" customHeight="false" hidden="false" ht="12.85" outlineLevel="0" r="129">
      <c r="A129" s="0" t="n">
        <v>109</v>
      </c>
      <c r="B129" s="0" t="n">
        <f aca="false">2^((A129-69)/12)*440</f>
        <v>4434.92209562995</v>
      </c>
      <c r="C129" s="2" t="n">
        <f aca="false">1/B129</f>
        <v>0.000225483103972756</v>
      </c>
      <c r="D129" s="0" t="n">
        <f aca="false">1000000/(B129*2)</f>
        <v>112.741551986378</v>
      </c>
      <c r="E129" s="0" t="n">
        <f aca="false">ROUND(D129*$B$6-1,0)</f>
        <v>224</v>
      </c>
      <c r="F129" s="0" t="str">
        <f aca="false">_xlfn.BASE(E129,16)</f>
        <v>E0</v>
      </c>
      <c r="G129" s="2" t="n">
        <f aca="false">$B$12*$B$9*$B$10/C129</f>
        <v>5.29503088685643</v>
      </c>
      <c r="H129" s="0" t="n">
        <f aca="false">ROUND((G129/$B$11)*((2^$B$13)-1),0)</f>
        <v>4337</v>
      </c>
    </row>
    <row collapsed="false" customFormat="false" customHeight="false" hidden="false" ht="12.85" outlineLevel="0" r="130">
      <c r="A130" s="0" t="n">
        <v>110</v>
      </c>
      <c r="B130" s="0" t="n">
        <f aca="false">2^((A130-69)/12)*440</f>
        <v>4698.63628667852</v>
      </c>
      <c r="C130" s="2" t="n">
        <f aca="false">1/B130</f>
        <v>0.00021282770978362</v>
      </c>
      <c r="D130" s="0" t="n">
        <f aca="false">1000000/(B130*2)</f>
        <v>106.41385489181</v>
      </c>
      <c r="E130" s="0" t="n">
        <f aca="false">ROUND(D130*$B$6-1,0)</f>
        <v>212</v>
      </c>
      <c r="F130" s="0" t="str">
        <f aca="false">_xlfn.BASE(E130,16)</f>
        <v>D4</v>
      </c>
      <c r="G130" s="2" t="n">
        <f aca="false">$B$12*$B$9*$B$10/C130</f>
        <v>5.60988980811695</v>
      </c>
      <c r="H130" s="0" t="n">
        <f aca="false">ROUND((G130/$B$11)*((2^$B$13)-1),0)</f>
        <v>4594</v>
      </c>
    </row>
    <row collapsed="false" customFormat="false" customHeight="false" hidden="false" ht="12.85" outlineLevel="0" r="131">
      <c r="A131" s="0" t="n">
        <v>111</v>
      </c>
      <c r="B131" s="0" t="n">
        <f aca="false">2^((A131-69)/12)*440</f>
        <v>4978.0317395533</v>
      </c>
      <c r="C131" s="2" t="n">
        <f aca="false">1/B131</f>
        <v>0.000200882608291633</v>
      </c>
      <c r="D131" s="0" t="n">
        <f aca="false">1000000/(B131*2)</f>
        <v>100.441304145816</v>
      </c>
      <c r="E131" s="0" t="n">
        <f aca="false">ROUND(D131*$B$6-1,0)</f>
        <v>200</v>
      </c>
      <c r="F131" s="0" t="str">
        <f aca="false">_xlfn.BASE(E131,16)</f>
        <v>C8</v>
      </c>
      <c r="G131" s="2" t="n">
        <f aca="false">$B$12*$B$9*$B$10/C131</f>
        <v>5.94347121512226</v>
      </c>
      <c r="H131" s="0" t="n">
        <f aca="false">ROUND((G131/$B$11)*((2^$B$13)-1),0)</f>
        <v>4868</v>
      </c>
    </row>
    <row collapsed="false" customFormat="false" customHeight="false" hidden="false" ht="12.85" outlineLevel="0" r="132">
      <c r="A132" s="0" t="n">
        <v>112</v>
      </c>
      <c r="B132" s="0" t="n">
        <f aca="false">2^((A132-69)/12)*440</f>
        <v>5274.04091060592</v>
      </c>
      <c r="C132" s="2" t="n">
        <f aca="false">1/B132</f>
        <v>0.000189607933830971</v>
      </c>
      <c r="D132" s="0" t="n">
        <f aca="false">1000000/(B132*2)</f>
        <v>94.8039669154854</v>
      </c>
      <c r="E132" s="0" t="n">
        <f aca="false">ROUND(D132*$B$6-1,0)</f>
        <v>189</v>
      </c>
      <c r="F132" s="0" t="str">
        <f aca="false">_xlfn.BASE(E132,16)</f>
        <v>BD</v>
      </c>
      <c r="G132" s="2" t="n">
        <f aca="false">$B$12*$B$9*$B$10/C132</f>
        <v>6.29688840480883</v>
      </c>
      <c r="H132" s="0" t="n">
        <f aca="false">ROUND((G132/$B$11)*((2^$B$13)-1),0)</f>
        <v>5157</v>
      </c>
    </row>
    <row collapsed="false" customFormat="false" customHeight="false" hidden="false" ht="12.85" outlineLevel="0" r="133">
      <c r="A133" s="0" t="n">
        <v>113</v>
      </c>
      <c r="B133" s="0" t="n">
        <f aca="false">2^((A133-69)/12)*440</f>
        <v>5587.65170292806</v>
      </c>
      <c r="C133" s="2" t="n">
        <f aca="false">1/B133</f>
        <v>0.000178966058223704</v>
      </c>
      <c r="D133" s="0" t="n">
        <f aca="false">1000000/(B133*2)</f>
        <v>89.4830291118518</v>
      </c>
      <c r="E133" s="0" t="n">
        <f aca="false">ROUND(D133*$B$6-1,0)</f>
        <v>178</v>
      </c>
      <c r="F133" s="0" t="str">
        <f aca="false">_xlfn.BASE(E133,16)</f>
        <v>B2</v>
      </c>
      <c r="G133" s="2" t="n">
        <f aca="false">$B$12*$B$9*$B$10/C133</f>
        <v>6.67132087419393</v>
      </c>
      <c r="H133" s="0" t="n">
        <f aca="false">ROUND((G133/$B$11)*((2^$B$13)-1),0)</f>
        <v>5464</v>
      </c>
    </row>
    <row collapsed="false" customFormat="false" customHeight="false" hidden="false" ht="12.85" outlineLevel="0" r="134">
      <c r="A134" s="0" t="n">
        <v>114</v>
      </c>
      <c r="B134" s="0" t="n">
        <f aca="false">2^((A134-69)/12)*440</f>
        <v>5919.91076338615</v>
      </c>
      <c r="C134" s="2" t="n">
        <f aca="false">1/B134</f>
        <v>0.00016892146519925</v>
      </c>
      <c r="D134" s="0" t="n">
        <f aca="false">1000000/(B134*2)</f>
        <v>84.4607325996251</v>
      </c>
      <c r="E134" s="0" t="n">
        <f aca="false">ROUND(D134*$B$6-1,0)</f>
        <v>168</v>
      </c>
      <c r="F134" s="0" t="str">
        <f aca="false">_xlfn.BASE(E134,16)</f>
        <v>A8</v>
      </c>
      <c r="G134" s="2" t="n">
        <f aca="false">$B$12*$B$9*$B$10/C134</f>
        <v>7.06801825683726</v>
      </c>
      <c r="H134" s="0" t="n">
        <f aca="false">ROUND((G134/$B$11)*((2^$B$13)-1),0)</f>
        <v>5789</v>
      </c>
    </row>
    <row collapsed="false" customFormat="false" customHeight="false" hidden="false" ht="12.85" outlineLevel="0" r="135">
      <c r="A135" s="0" t="n">
        <v>115</v>
      </c>
      <c r="B135" s="0" t="n">
        <f aca="false">2^((A135-69)/12)*440</f>
        <v>6271.92697570799</v>
      </c>
      <c r="C135" s="2" t="n">
        <f aca="false">1/B135</f>
        <v>0.000159440631862127</v>
      </c>
      <c r="D135" s="0" t="n">
        <f aca="false">1000000/(B135*2)</f>
        <v>79.7203159310634</v>
      </c>
      <c r="E135" s="0" t="n">
        <f aca="false">ROUND(D135*$B$6-1,0)</f>
        <v>158</v>
      </c>
      <c r="F135" s="0" t="str">
        <f aca="false">_xlfn.BASE(E135,16)</f>
        <v>9E</v>
      </c>
      <c r="G135" s="2" t="n">
        <f aca="false">$B$12*$B$9*$B$10/C135</f>
        <v>7.4883044933768</v>
      </c>
      <c r="H135" s="0" t="n">
        <f aca="false">ROUND((G135/$B$11)*((2^$B$13)-1),0)</f>
        <v>6133</v>
      </c>
    </row>
    <row collapsed="false" customFormat="false" customHeight="false" hidden="false" ht="12.85" outlineLevel="0" r="136">
      <c r="A136" s="0" t="n">
        <v>116</v>
      </c>
      <c r="B136" s="0" t="n">
        <f aca="false">2^((A136-69)/12)*440</f>
        <v>6644.87516127912</v>
      </c>
      <c r="C136" s="2" t="n">
        <f aca="false">1/B136</f>
        <v>0.0001504919168124</v>
      </c>
      <c r="D136" s="0" t="n">
        <f aca="false">1000000/(B136*2)</f>
        <v>75.2459584061999</v>
      </c>
      <c r="E136" s="0" t="n">
        <f aca="false">ROUND(D136*$B$6-1,0)</f>
        <v>149</v>
      </c>
      <c r="F136" s="0" t="str">
        <f aca="false">_xlfn.BASE(E136,16)</f>
        <v>95</v>
      </c>
      <c r="G136" s="2" t="n">
        <f aca="false">$B$12*$B$9*$B$10/C136</f>
        <v>7.9335822500576</v>
      </c>
      <c r="H136" s="0" t="n">
        <f aca="false">ROUND((G136/$B$11)*((2^$B$13)-1),0)</f>
        <v>6498</v>
      </c>
    </row>
    <row collapsed="false" customFormat="false" customHeight="false" hidden="false" ht="12.85" outlineLevel="0" r="137">
      <c r="A137" s="0" t="n">
        <v>117</v>
      </c>
      <c r="B137" s="0" t="n">
        <f aca="false">2^((A137-69)/12)*440</f>
        <v>7040</v>
      </c>
      <c r="C137" s="2" t="n">
        <f aca="false">1/B137</f>
        <v>0.000142045454545455</v>
      </c>
      <c r="D137" s="0" t="n">
        <f aca="false">1000000/(B137*2)</f>
        <v>71.0227272727273</v>
      </c>
      <c r="E137" s="0" t="n">
        <f aca="false">ROUND(D137*$B$6-1,0)</f>
        <v>141</v>
      </c>
      <c r="F137" s="0" t="str">
        <f aca="false">_xlfn.BASE(E137,16)</f>
        <v>8D</v>
      </c>
      <c r="G137" s="2" t="n">
        <f aca="false">$B$12*$B$9*$B$10/C137</f>
        <v>8.4053376</v>
      </c>
      <c r="H137" s="0" t="n">
        <f aca="false">ROUND((G137/$B$11)*((2^$B$13)-1),0)</f>
        <v>6884</v>
      </c>
    </row>
    <row collapsed="false" customFormat="false" customHeight="false" hidden="false" ht="12.85" outlineLevel="0" r="138">
      <c r="A138" s="0" t="n">
        <v>118</v>
      </c>
      <c r="B138" s="0" t="n">
        <f aca="false">2^((A138-69)/12)*440</f>
        <v>7458.62018428944</v>
      </c>
      <c r="C138" s="2" t="n">
        <f aca="false">1/B138</f>
        <v>0.00013407305577865</v>
      </c>
      <c r="D138" s="0" t="n">
        <f aca="false">1000000/(B138*2)</f>
        <v>67.0365278893248</v>
      </c>
      <c r="E138" s="0" t="n">
        <f aca="false">ROUND(D138*$B$6-1,0)</f>
        <v>133</v>
      </c>
      <c r="F138" s="0" t="str">
        <f aca="false">_xlfn.BASE(E138,16)</f>
        <v>85</v>
      </c>
      <c r="G138" s="2" t="n">
        <f aca="false">$B$12*$B$9*$B$10/C138</f>
        <v>8.90514498283053</v>
      </c>
      <c r="H138" s="0" t="n">
        <f aca="false">ROUND((G138/$B$11)*((2^$B$13)-1),0)</f>
        <v>7293</v>
      </c>
    </row>
    <row collapsed="false" customFormat="false" customHeight="false" hidden="false" ht="12.85" outlineLevel="0" r="139">
      <c r="A139" s="0" t="n">
        <v>119</v>
      </c>
      <c r="B139" s="0" t="n">
        <f aca="false">2^((A139-69)/12)*440</f>
        <v>7902.13282009799</v>
      </c>
      <c r="C139" s="2" t="n">
        <f aca="false">1/B139</f>
        <v>0.000126548113372207</v>
      </c>
      <c r="D139" s="0" t="n">
        <f aca="false">1000000/(B139*2)</f>
        <v>63.2740566861036</v>
      </c>
      <c r="E139" s="0" t="n">
        <f aca="false">ROUND(D139*$B$6-1,0)</f>
        <v>126</v>
      </c>
      <c r="F139" s="0" t="str">
        <f aca="false">_xlfn.BASE(E139,16)</f>
        <v>7E</v>
      </c>
      <c r="G139" s="2" t="n">
        <f aca="false">$B$12*$B$9*$B$10/C139</f>
        <v>9.43467245922779</v>
      </c>
      <c r="H139" s="0" t="n">
        <f aca="false">ROUND((G139/$B$11)*((2^$B$13)-1),0)</f>
        <v>7727</v>
      </c>
    </row>
    <row collapsed="false" customFormat="false" customHeight="false" hidden="false" ht="12.85" outlineLevel="0" r="140">
      <c r="A140" s="0" t="n">
        <v>120</v>
      </c>
      <c r="B140" s="0" t="n">
        <f aca="false">2^((A140-69)/12)*440</f>
        <v>8372.01808961916</v>
      </c>
      <c r="C140" s="2" t="n">
        <f aca="false">1/B140</f>
        <v>0.000119445513530357</v>
      </c>
      <c r="D140" s="0" t="n">
        <f aca="false">1000000/(B140*2)</f>
        <v>59.7227567651786</v>
      </c>
      <c r="E140" s="0" t="n">
        <f aca="false">ROUND(D140*$B$6-1,0)</f>
        <v>118</v>
      </c>
      <c r="F140" s="0" t="str">
        <f aca="false">_xlfn.BASE(E140,16)</f>
        <v>76</v>
      </c>
      <c r="G140" s="2" t="n">
        <f aca="false">$B$12*$B$9*$B$10/C140</f>
        <v>9.9956872779199</v>
      </c>
      <c r="H140" s="0" t="n">
        <f aca="false">ROUND((G140/$B$11)*((2^$B$13)-1),0)</f>
        <v>8186</v>
      </c>
    </row>
    <row collapsed="false" customFormat="false" customHeight="false" hidden="false" ht="12.85" outlineLevel="0" r="141">
      <c r="A141" s="0" t="n">
        <v>121</v>
      </c>
      <c r="B141" s="0" t="n">
        <f aca="false">2^((A141-69)/12)*440</f>
        <v>8869.84419125991</v>
      </c>
      <c r="C141" s="2" t="n">
        <f aca="false">1/B141</f>
        <v>0.000112741551986378</v>
      </c>
      <c r="D141" s="0" t="n">
        <f aca="false">1000000/(B141*2)</f>
        <v>56.3707759931889</v>
      </c>
      <c r="E141" s="0" t="n">
        <f aca="false">ROUND(D141*$B$6-1,0)</f>
        <v>112</v>
      </c>
      <c r="F141" s="0" t="str">
        <f aca="false">_xlfn.BASE(E141,16)</f>
        <v>70</v>
      </c>
      <c r="G141" s="2" t="n">
        <f aca="false">$B$12*$B$9*$B$10/C141</f>
        <v>10.5900617737129</v>
      </c>
      <c r="H141" s="0" t="n">
        <f aca="false">ROUND((G141/$B$11)*((2^$B$13)-1),0)</f>
        <v>8673</v>
      </c>
    </row>
    <row collapsed="false" customFormat="false" customHeight="false" hidden="false" ht="12.85" outlineLevel="0" r="142">
      <c r="A142" s="0" t="n">
        <v>122</v>
      </c>
      <c r="B142" s="0" t="n">
        <f aca="false">2^((A142-69)/12)*440</f>
        <v>9397.27257335704</v>
      </c>
      <c r="C142" s="2" t="n">
        <f aca="false">1/B142</f>
        <v>0.00010641385489181</v>
      </c>
      <c r="D142" s="0" t="n">
        <f aca="false">1000000/(B142*2)</f>
        <v>53.2069274459049</v>
      </c>
      <c r="E142" s="0" t="n">
        <f aca="false">ROUND(D142*$B$6-1,0)</f>
        <v>105</v>
      </c>
      <c r="F142" s="0" t="str">
        <f aca="false">_xlfn.BASE(E142,16)</f>
        <v>69</v>
      </c>
      <c r="G142" s="2" t="n">
        <f aca="false">$B$12*$B$9*$B$10/C142</f>
        <v>11.2197796162339</v>
      </c>
      <c r="H142" s="0" t="n">
        <f aca="false">ROUND((G142/$B$11)*((2^$B$13)-1),0)</f>
        <v>9189</v>
      </c>
    </row>
    <row collapsed="false" customFormat="false" customHeight="false" hidden="false" ht="12.85" outlineLevel="0" r="143">
      <c r="A143" s="0" t="n">
        <v>123</v>
      </c>
      <c r="B143" s="0" t="n">
        <f aca="false">2^((A143-69)/12)*440</f>
        <v>9956.06347910659</v>
      </c>
      <c r="C143" s="2" t="n">
        <f aca="false">1/B143</f>
        <v>0.000100441304145816</v>
      </c>
      <c r="D143" s="0" t="n">
        <f aca="false">1000000/(B143*2)</f>
        <v>50.2206520729082</v>
      </c>
      <c r="E143" s="0" t="n">
        <f aca="false">ROUND(D143*$B$6-1,0)</f>
        <v>99</v>
      </c>
      <c r="F143" s="0" t="str">
        <f aca="false">_xlfn.BASE(E143,16)</f>
        <v>63</v>
      </c>
      <c r="G143" s="2" t="n">
        <f aca="false">$B$12*$B$9*$B$10/C143</f>
        <v>11.8869424302445</v>
      </c>
      <c r="H143" s="0" t="n">
        <f aca="false">ROUND((G143/$B$11)*((2^$B$13)-1),0)</f>
        <v>9735</v>
      </c>
    </row>
    <row collapsed="false" customFormat="false" customHeight="false" hidden="false" ht="12.85" outlineLevel="0" r="144">
      <c r="A144" s="0" t="n">
        <v>124</v>
      </c>
      <c r="B144" s="0" t="n">
        <f aca="false">2^((A144-69)/12)*440</f>
        <v>10548.0818212118</v>
      </c>
      <c r="C144" s="2" t="n">
        <f aca="false">1/B144</f>
        <v>9.48039669154854E-005</v>
      </c>
      <c r="D144" s="0" t="n">
        <f aca="false">1000000/(B144*2)</f>
        <v>47.4019834577427</v>
      </c>
      <c r="E144" s="0" t="n">
        <f aca="false">ROUND(D144*$B$6-1,0)</f>
        <v>94</v>
      </c>
      <c r="F144" s="0" t="str">
        <f aca="false">_xlfn.BASE(E144,16)</f>
        <v>5E</v>
      </c>
      <c r="G144" s="2" t="n">
        <f aca="false">$B$12*$B$9*$B$10/C144</f>
        <v>12.5937768096177</v>
      </c>
      <c r="H144" s="0" t="n">
        <f aca="false">ROUND((G144/$B$11)*((2^$B$13)-1),0)</f>
        <v>10314</v>
      </c>
    </row>
    <row collapsed="false" customFormat="false" customHeight="false" hidden="false" ht="12.85" outlineLevel="0" r="145">
      <c r="A145" s="0" t="n">
        <v>125</v>
      </c>
      <c r="B145" s="0" t="n">
        <f aca="false">2^((A145-69)/12)*440</f>
        <v>11175.3034058561</v>
      </c>
      <c r="C145" s="2" t="n">
        <f aca="false">1/B145</f>
        <v>8.94830291118518E-005</v>
      </c>
      <c r="D145" s="0" t="n">
        <f aca="false">1000000/(B145*2)</f>
        <v>44.7415145559259</v>
      </c>
      <c r="E145" s="0" t="n">
        <f aca="false">ROUND(D145*$B$6-1,0)</f>
        <v>88</v>
      </c>
      <c r="F145" s="0" t="str">
        <f aca="false">_xlfn.BASE(E145,16)</f>
        <v>58</v>
      </c>
      <c r="G145" s="2" t="n">
        <f aca="false">$B$12*$B$9*$B$10/C145</f>
        <v>13.3426417483879</v>
      </c>
      <c r="H145" s="0" t="n">
        <f aca="false">ROUND((G145/$B$11)*((2^$B$13)-1),0)</f>
        <v>10928</v>
      </c>
    </row>
    <row collapsed="false" customFormat="false" customHeight="false" hidden="false" ht="12.85" outlineLevel="0" r="146">
      <c r="A146" s="0" t="n">
        <v>126</v>
      </c>
      <c r="B146" s="0" t="n">
        <f aca="false">2^((A146-69)/12)*440</f>
        <v>11839.8215267723</v>
      </c>
      <c r="C146" s="2" t="n">
        <f aca="false">1/B146</f>
        <v>8.44607325996251E-005</v>
      </c>
      <c r="D146" s="0" t="n">
        <f aca="false">1000000/(B146*2)</f>
        <v>42.2303662998125</v>
      </c>
      <c r="E146" s="0" t="n">
        <f aca="false">ROUND(D146*$B$6-1,0)</f>
        <v>83</v>
      </c>
      <c r="F146" s="0" t="str">
        <f aca="false">_xlfn.BASE(E146,16)</f>
        <v>53</v>
      </c>
      <c r="G146" s="2" t="n">
        <f aca="false">$B$12*$B$9*$B$10/C146</f>
        <v>14.1360365136745</v>
      </c>
      <c r="H146" s="0" t="n">
        <f aca="false">ROUND((G146/$B$11)*((2^$B$13)-1),0)</f>
        <v>11577</v>
      </c>
    </row>
    <row collapsed="false" customFormat="false" customHeight="false" hidden="false" ht="12.85" outlineLevel="0" r="147">
      <c r="A147" s="0" t="n">
        <v>127</v>
      </c>
      <c r="B147" s="0" t="n">
        <f aca="false">2^((A147-69)/12)*440</f>
        <v>12543.853951416</v>
      </c>
      <c r="C147" s="2" t="n">
        <f aca="false">1/B147</f>
        <v>7.97203159310634E-005</v>
      </c>
      <c r="D147" s="0" t="n">
        <f aca="false">1000000/(B147*2)</f>
        <v>39.8601579655317</v>
      </c>
      <c r="E147" s="0" t="n">
        <f aca="false">ROUND(D147*$B$6-1,0)</f>
        <v>79</v>
      </c>
      <c r="F147" s="0" t="str">
        <f aca="false">_xlfn.BASE(E147,16)</f>
        <v>4F</v>
      </c>
      <c r="G147" s="2" t="n">
        <f aca="false">$B$12*$B$9*$B$10/C147</f>
        <v>14.9766089867536</v>
      </c>
      <c r="H147" s="0" t="n">
        <f aca="false">ROUND((G147/$B$11)*((2^$B$13)-1),0)</f>
        <v>12266</v>
      </c>
    </row>
  </sheetData>
  <hyperlinks>
    <hyperlink display="see https://newt.phys.unsw.edu.au/jw/notes.html" ref="A2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7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B17" activeCellId="0" pane="topLeft" sqref="B17"/>
    </sheetView>
  </sheetViews>
  <sheetFormatPr defaultRowHeight="12.85"/>
  <cols>
    <col collapsed="false" hidden="false" max="1" min="1" style="0" width="17.3418367346939"/>
    <col collapsed="false" hidden="false" max="2" min="2" style="0" width="20.5918367346939"/>
    <col collapsed="false" hidden="false" max="3" min="3" style="0" width="11.5204081632653"/>
    <col collapsed="false" hidden="false" max="4" min="4" style="0" width="14.9489795918367"/>
    <col collapsed="false" hidden="false" max="5" min="5" style="0" width="17.0612244897959"/>
    <col collapsed="false" hidden="false" max="6" min="6" style="0" width="23.4081632653061"/>
    <col collapsed="false" hidden="false" max="7" min="7" style="0" width="11.5204081632653"/>
    <col collapsed="false" hidden="false" max="9" min="8" style="0" width="13.2551020408163"/>
    <col collapsed="false" hidden="false" max="1025" min="10" style="0" width="11.5204081632653"/>
  </cols>
  <sheetData>
    <row collapsed="false" customFormat="false" customHeight="false" hidden="false" ht="12.85" outlineLevel="0" r="1">
      <c r="A1" s="0" t="s">
        <v>75</v>
      </c>
    </row>
    <row collapsed="false" customFormat="false" customHeight="false" hidden="false" ht="13.4" outlineLevel="0" r="2">
      <c r="A2" s="1" t="s">
        <v>54</v>
      </c>
      <c r="B2" s="1"/>
    </row>
    <row collapsed="false" customFormat="false" customHeight="false" hidden="false" ht="12.85" outlineLevel="0" r="4">
      <c r="A4" s="0" t="s">
        <v>55</v>
      </c>
      <c r="C4" s="0" t="n">
        <v>16</v>
      </c>
      <c r="E4" s="2"/>
    </row>
    <row collapsed="false" customFormat="false" customHeight="false" hidden="false" ht="12.85" outlineLevel="0" r="5">
      <c r="A5" s="0" t="s">
        <v>56</v>
      </c>
      <c r="C5" s="0" t="n">
        <v>8</v>
      </c>
    </row>
    <row collapsed="false" customFormat="false" customHeight="false" hidden="false" ht="12.85" outlineLevel="0" r="6">
      <c r="A6" s="0" t="s">
        <v>57</v>
      </c>
      <c r="C6" s="0" t="n">
        <f aca="false">C4/C5</f>
        <v>2</v>
      </c>
    </row>
    <row collapsed="false" customFormat="false" customHeight="false" hidden="false" ht="12.85" outlineLevel="0" r="8">
      <c r="A8" s="0" t="s">
        <v>58</v>
      </c>
    </row>
    <row collapsed="false" customFormat="false" customHeight="false" hidden="false" ht="12.85" outlineLevel="0" r="9">
      <c r="A9" s="0" t="s">
        <v>27</v>
      </c>
      <c r="C9" s="2" t="n">
        <v>270000</v>
      </c>
      <c r="D9" s="2"/>
    </row>
    <row collapsed="false" customFormat="false" customHeight="false" hidden="false" ht="12.85" outlineLevel="0" r="10">
      <c r="A10" s="0" t="s">
        <v>28</v>
      </c>
      <c r="C10" s="2" t="n">
        <v>1E-009</v>
      </c>
      <c r="D10" s="2"/>
    </row>
    <row collapsed="false" customFormat="false" customHeight="false" hidden="false" ht="12.85" outlineLevel="0" r="11">
      <c r="A11" s="0" t="s">
        <v>59</v>
      </c>
      <c r="C11" s="0" t="n">
        <v>5</v>
      </c>
    </row>
    <row collapsed="false" customFormat="false" customHeight="false" hidden="false" ht="12.85" outlineLevel="0" r="12">
      <c r="A12" s="0" t="s">
        <v>60</v>
      </c>
      <c r="C12" s="0" t="n">
        <v>4.422</v>
      </c>
    </row>
    <row collapsed="false" customFormat="false" customHeight="false" hidden="false" ht="12.85" outlineLevel="0" r="13">
      <c r="A13" s="0" t="s">
        <v>61</v>
      </c>
      <c r="C13" s="0" t="n">
        <v>12</v>
      </c>
    </row>
    <row collapsed="false" customFormat="false" customHeight="false" hidden="false" ht="12.85" outlineLevel="0" r="14">
      <c r="A14" s="0" t="s">
        <v>76</v>
      </c>
      <c r="C14" s="0" t="n">
        <v>1</v>
      </c>
    </row>
    <row collapsed="false" customFormat="false" customHeight="false" hidden="false" ht="12.85" outlineLevel="0" r="15">
      <c r="A15" s="0" t="s">
        <v>77</v>
      </c>
      <c r="C15" s="0" t="n">
        <v>21</v>
      </c>
    </row>
    <row collapsed="false" customFormat="false" customHeight="false" hidden="false" ht="12.85" outlineLevel="0" r="16">
      <c r="A16" s="0" t="s">
        <v>78</v>
      </c>
      <c r="C16" s="0" t="n">
        <f aca="false">2^((C15-69)/12)*440</f>
        <v>27.5</v>
      </c>
    </row>
    <row collapsed="false" customFormat="false" customHeight="false" hidden="false" ht="12.85" outlineLevel="0" r="18">
      <c r="F18" s="3" t="s">
        <v>62</v>
      </c>
      <c r="H18" s="3" t="s">
        <v>63</v>
      </c>
      <c r="I18" s="3"/>
    </row>
    <row collapsed="false" customFormat="false" customHeight="false" hidden="false" ht="12.85" outlineLevel="0" r="19">
      <c r="A19" s="0" t="s">
        <v>64</v>
      </c>
      <c r="B19" s="0" t="s">
        <v>79</v>
      </c>
      <c r="C19" s="0" t="s">
        <v>65</v>
      </c>
      <c r="D19" s="0" t="s">
        <v>66</v>
      </c>
      <c r="E19" s="0" t="s">
        <v>67</v>
      </c>
      <c r="F19" s="0" t="s">
        <v>68</v>
      </c>
      <c r="G19" s="0" t="s">
        <v>10</v>
      </c>
      <c r="H19" s="0" t="s">
        <v>69</v>
      </c>
      <c r="I19" s="0" t="s">
        <v>70</v>
      </c>
    </row>
    <row collapsed="false" customFormat="false" customHeight="false" hidden="false" ht="12.85" outlineLevel="0" r="20">
      <c r="A20" s="0" t="n">
        <v>0</v>
      </c>
      <c r="C20" s="0" t="n">
        <f aca="false">2^((A20-69)/12)*440</f>
        <v>8.17579891564371</v>
      </c>
      <c r="D20" s="2" t="n">
        <f aca="false">1/C20</f>
        <v>0.122312205855086</v>
      </c>
      <c r="E20" s="0" t="n">
        <f aca="false">1000000/(C20*2)</f>
        <v>61156.1029275429</v>
      </c>
      <c r="F20" s="0" t="n">
        <f aca="false">ROUND(E20*$C$6-1,0)</f>
        <v>122311</v>
      </c>
      <c r="G20" s="0" t="str">
        <f aca="false">_xlfn.BASE(F20,16)</f>
        <v>1DDC7</v>
      </c>
      <c r="H20" s="2" t="n">
        <f aca="false">$C$12*$C$9*$C$10/D20</f>
        <v>0.00976141335734365</v>
      </c>
      <c r="I20" s="0" t="n">
        <f aca="false">ROUND((H20/$C$11)*((2^$C$13)-1),0)</f>
        <v>8</v>
      </c>
      <c r="J20" s="0" t="s">
        <v>71</v>
      </c>
    </row>
    <row collapsed="false" customFormat="false" customHeight="false" hidden="false" ht="12.85" outlineLevel="0" r="21">
      <c r="A21" s="0" t="n">
        <v>1</v>
      </c>
      <c r="C21" s="0" t="n">
        <f aca="false">2^((A21-69)/12)*440</f>
        <v>8.66195721802725</v>
      </c>
      <c r="D21" s="2" t="n">
        <f aca="false">1/C21</f>
        <v>0.115447349234051</v>
      </c>
      <c r="E21" s="0" t="n">
        <f aca="false">1000000/(C21*2)</f>
        <v>57723.6746170254</v>
      </c>
      <c r="F21" s="0" t="n">
        <f aca="false">ROUND(E21*$C$6-1,0)</f>
        <v>115446</v>
      </c>
      <c r="G21" s="0" t="str">
        <f aca="false">_xlfn.BASE(F21,16)</f>
        <v>1C2F6</v>
      </c>
      <c r="H21" s="2" t="n">
        <f aca="false">$C$12*$C$9*$C$10/D21</f>
        <v>0.0103418572008915</v>
      </c>
      <c r="I21" s="0" t="n">
        <f aca="false">ROUND((H21/$C$11)*((2^$C$13)-1),0)</f>
        <v>8</v>
      </c>
    </row>
    <row collapsed="false" customFormat="false" customHeight="false" hidden="false" ht="12.85" outlineLevel="0" r="22">
      <c r="A22" s="0" t="n">
        <v>2</v>
      </c>
      <c r="C22" s="0" t="n">
        <f aca="false">2^((A22-69)/12)*440</f>
        <v>9.17702399741899</v>
      </c>
      <c r="D22" s="2" t="n">
        <f aca="false">1/C22</f>
        <v>0.108967787409213</v>
      </c>
      <c r="E22" s="0" t="n">
        <f aca="false">1000000/(C22*2)</f>
        <v>54483.8937046066</v>
      </c>
      <c r="F22" s="0" t="n">
        <f aca="false">ROUND(E22*$C$6-1,0)</f>
        <v>108967</v>
      </c>
      <c r="G22" s="0" t="str">
        <f aca="false">_xlfn.BASE(F22,16)</f>
        <v>1A9A7</v>
      </c>
      <c r="H22" s="2" t="n">
        <f aca="false">$C$12*$C$9*$C$10/D22</f>
        <v>0.0109568160314784</v>
      </c>
      <c r="I22" s="0" t="n">
        <f aca="false">ROUND((H22/$C$11)*((2^$C$13)-1),0)</f>
        <v>9</v>
      </c>
    </row>
    <row collapsed="false" customFormat="false" customHeight="false" hidden="false" ht="12.85" outlineLevel="0" r="23">
      <c r="A23" s="0" t="n">
        <v>3</v>
      </c>
      <c r="C23" s="0" t="n">
        <f aca="false">2^((A23-69)/12)*440</f>
        <v>9.72271824131503</v>
      </c>
      <c r="D23" s="2" t="n">
        <f aca="false">1/C23</f>
        <v>0.102851895445316</v>
      </c>
      <c r="E23" s="0" t="n">
        <f aca="false">1000000/(C23*2)</f>
        <v>51425.947722658</v>
      </c>
      <c r="F23" s="0" t="n">
        <f aca="false">ROUND(E23*$C$6-1,0)</f>
        <v>102851</v>
      </c>
      <c r="G23" s="0" t="str">
        <f aca="false">_xlfn.BASE(F23,16)</f>
        <v>191C3</v>
      </c>
      <c r="H23" s="2" t="n">
        <f aca="false">$C$12*$C$9*$C$10/D23</f>
        <v>0.0116083422170357</v>
      </c>
      <c r="I23" s="0" t="n">
        <f aca="false">ROUND((H23/$C$11)*((2^$C$13)-1),0)</f>
        <v>10</v>
      </c>
    </row>
    <row collapsed="false" customFormat="false" customHeight="false" hidden="false" ht="12.85" outlineLevel="0" r="24">
      <c r="A24" s="0" t="n">
        <v>4</v>
      </c>
      <c r="C24" s="0" t="n">
        <f aca="false">2^((A24-69)/12)*440</f>
        <v>10.3008611535272</v>
      </c>
      <c r="D24" s="2" t="n">
        <f aca="false">1/C24</f>
        <v>0.0970792621214571</v>
      </c>
      <c r="E24" s="0" t="n">
        <f aca="false">1000000/(C24*2)</f>
        <v>48539.6310607285</v>
      </c>
      <c r="F24" s="0" t="n">
        <f aca="false">ROUND(E24*$C$6-1,0)</f>
        <v>97078</v>
      </c>
      <c r="G24" s="0" t="str">
        <f aca="false">_xlfn.BASE(F24,16)</f>
        <v>17B36</v>
      </c>
      <c r="H24" s="2" t="n">
        <f aca="false">$C$12*$C$9*$C$10/D24</f>
        <v>0.0122986101656422</v>
      </c>
      <c r="I24" s="0" t="n">
        <f aca="false">ROUND((H24/$C$11)*((2^$C$13)-1),0)</f>
        <v>10</v>
      </c>
    </row>
    <row collapsed="false" customFormat="false" customHeight="false" hidden="false" ht="12.85" outlineLevel="0" r="25">
      <c r="A25" s="0" t="n">
        <v>5</v>
      </c>
      <c r="C25" s="0" t="n">
        <f aca="false">2^((A25-69)/12)*440</f>
        <v>10.9133822322814</v>
      </c>
      <c r="D25" s="2" t="n">
        <f aca="false">1/C25</f>
        <v>0.0916306218105362</v>
      </c>
      <c r="E25" s="0" t="n">
        <f aca="false">1000000/(C25*2)</f>
        <v>45815.3109052681</v>
      </c>
      <c r="F25" s="0" t="n">
        <f aca="false">ROUND(E25*$C$6-1,0)</f>
        <v>91630</v>
      </c>
      <c r="G25" s="0" t="str">
        <f aca="false">_xlfn.BASE(F25,16)</f>
        <v>165EE</v>
      </c>
      <c r="H25" s="2" t="n">
        <f aca="false">$C$12*$C$9*$C$10/D25</f>
        <v>0.01302992358241</v>
      </c>
      <c r="I25" s="0" t="n">
        <f aca="false">ROUND((H25/$C$11)*((2^$C$13)-1),0)</f>
        <v>11</v>
      </c>
    </row>
    <row collapsed="false" customFormat="false" customHeight="false" hidden="false" ht="12.85" outlineLevel="0" r="26">
      <c r="A26" s="0" t="n">
        <v>6</v>
      </c>
      <c r="C26" s="0" t="n">
        <f aca="false">2^((A26-69)/12)*440</f>
        <v>11.5623257097386</v>
      </c>
      <c r="D26" s="2" t="n">
        <f aca="false">1/C26</f>
        <v>0.0864877901820161</v>
      </c>
      <c r="E26" s="0" t="n">
        <f aca="false">1000000/(C26*2)</f>
        <v>43243.895091008</v>
      </c>
      <c r="F26" s="0" t="n">
        <f aca="false">ROUND(E26*$C$6-1,0)</f>
        <v>86487</v>
      </c>
      <c r="G26" s="0" t="str">
        <f aca="false">_xlfn.BASE(F26,16)</f>
        <v>151D7</v>
      </c>
      <c r="H26" s="2" t="n">
        <f aca="false">$C$12*$C$9*$C$10/D26</f>
        <v>0.0138047231578853</v>
      </c>
      <c r="I26" s="0" t="n">
        <f aca="false">ROUND((H26/$C$11)*((2^$C$13)-1),0)</f>
        <v>11</v>
      </c>
    </row>
    <row collapsed="false" customFormat="false" customHeight="false" hidden="false" ht="12.85" outlineLevel="0" r="27">
      <c r="A27" s="0" t="n">
        <v>7</v>
      </c>
      <c r="C27" s="0" t="n">
        <f aca="false">2^((A27-69)/12)*440</f>
        <v>12.2498573744297</v>
      </c>
      <c r="D27" s="2" t="n">
        <f aca="false">1/C27</f>
        <v>0.081633603513409</v>
      </c>
      <c r="E27" s="0" t="n">
        <f aca="false">1000000/(C27*2)</f>
        <v>40816.8017567045</v>
      </c>
      <c r="F27" s="0" t="n">
        <f aca="false">ROUND(E27*$C$6-1,0)</f>
        <v>81633</v>
      </c>
      <c r="G27" s="0" t="str">
        <f aca="false">_xlfn.BASE(F27,16)</f>
        <v>13EE1</v>
      </c>
      <c r="H27" s="2" t="n">
        <f aca="false">$C$12*$C$9*$C$10/D27</f>
        <v>0.0146255947136266</v>
      </c>
      <c r="I27" s="0" t="n">
        <f aca="false">ROUND((H27/$C$11)*((2^$C$13)-1),0)</f>
        <v>12</v>
      </c>
    </row>
    <row collapsed="false" customFormat="false" customHeight="false" hidden="false" ht="12.85" outlineLevel="0" r="28">
      <c r="A28" s="0" t="n">
        <v>8</v>
      </c>
      <c r="C28" s="0" t="n">
        <f aca="false">2^((A28-69)/12)*440</f>
        <v>12.9782717993733</v>
      </c>
      <c r="D28" s="2" t="n">
        <f aca="false">1/C28</f>
        <v>0.0770518614079487</v>
      </c>
      <c r="E28" s="0" t="n">
        <f aca="false">1000000/(C28*2)</f>
        <v>38525.9307039744</v>
      </c>
      <c r="F28" s="0" t="n">
        <f aca="false">ROUND(E28*$C$6-1,0)</f>
        <v>77051</v>
      </c>
      <c r="G28" s="0" t="str">
        <f aca="false">_xlfn.BASE(F28,16)</f>
        <v>12CFB</v>
      </c>
      <c r="H28" s="2" t="n">
        <f aca="false">$C$12*$C$9*$C$10/D28</f>
        <v>0.0154952778321437</v>
      </c>
      <c r="I28" s="0" t="n">
        <f aca="false">ROUND((H28/$C$11)*((2^$C$13)-1),0)</f>
        <v>13</v>
      </c>
    </row>
    <row collapsed="false" customFormat="false" customHeight="false" hidden="false" ht="12.85" outlineLevel="0" r="29">
      <c r="A29" s="0" t="n">
        <v>9</v>
      </c>
      <c r="C29" s="0" t="n">
        <f aca="false">2^((A29-69)/12)*440</f>
        <v>13.75</v>
      </c>
      <c r="D29" s="2" t="n">
        <f aca="false">1/C29</f>
        <v>0.0727272727272727</v>
      </c>
      <c r="E29" s="0" t="n">
        <f aca="false">1000000/(C29*2)</f>
        <v>36363.6363636364</v>
      </c>
      <c r="F29" s="0" t="n">
        <f aca="false">ROUND(E29*$C$6-1,0)</f>
        <v>72726</v>
      </c>
      <c r="G29" s="0" t="str">
        <f aca="false">_xlfn.BASE(F29,16)</f>
        <v>11C16</v>
      </c>
      <c r="H29" s="2" t="n">
        <f aca="false">$C$12*$C$9*$C$10/D29</f>
        <v>0.016416675</v>
      </c>
      <c r="I29" s="0" t="n">
        <f aca="false">ROUND((H29/$C$11)*((2^$C$13)-1),0)</f>
        <v>13</v>
      </c>
    </row>
    <row collapsed="false" customFormat="false" customHeight="false" hidden="false" ht="12.85" outlineLevel="0" r="30">
      <c r="A30" s="0" t="n">
        <v>10</v>
      </c>
      <c r="C30" s="0" t="n">
        <f aca="false">2^((A30-69)/12)*440</f>
        <v>14.5676175474403</v>
      </c>
      <c r="D30" s="2" t="n">
        <f aca="false">1/C30</f>
        <v>0.0686454045586686</v>
      </c>
      <c r="E30" s="0" t="n">
        <f aca="false">1000000/(C30*2)</f>
        <v>34322.7022793343</v>
      </c>
      <c r="F30" s="0" t="n">
        <f aca="false">ROUND(E30*$C$6-1,0)</f>
        <v>68644</v>
      </c>
      <c r="G30" s="0" t="str">
        <f aca="false">_xlfn.BASE(F30,16)</f>
        <v>10C24</v>
      </c>
      <c r="H30" s="2" t="n">
        <f aca="false">$C$12*$C$9*$C$10/D30</f>
        <v>0.0173928612945909</v>
      </c>
      <c r="I30" s="0" t="n">
        <f aca="false">ROUND((H30/$C$11)*((2^$C$13)-1),0)</f>
        <v>14</v>
      </c>
    </row>
    <row collapsed="false" customFormat="false" customHeight="false" hidden="false" ht="12.85" outlineLevel="0" r="31">
      <c r="A31" s="0" t="n">
        <v>11</v>
      </c>
      <c r="C31" s="0" t="n">
        <f aca="false">2^((A31-69)/12)*440</f>
        <v>15.4338531642539</v>
      </c>
      <c r="D31" s="2" t="n">
        <f aca="false">1/C31</f>
        <v>0.0647926340465701</v>
      </c>
      <c r="E31" s="0" t="n">
        <f aca="false">1000000/(C31*2)</f>
        <v>32396.3170232851</v>
      </c>
      <c r="F31" s="0" t="n">
        <f aca="false">ROUND(E31*$C$6-1,0)</f>
        <v>64792</v>
      </c>
      <c r="G31" s="0" t="str">
        <f aca="false">_xlfn.BASE(F31,16)</f>
        <v>FD18</v>
      </c>
      <c r="H31" s="2" t="n">
        <f aca="false">$C$12*$C$9*$C$10/D31</f>
        <v>0.0184270946469293</v>
      </c>
      <c r="I31" s="0" t="n">
        <f aca="false">ROUND((H31/$C$11)*((2^$C$13)-1),0)</f>
        <v>15</v>
      </c>
      <c r="J31" s="0" t="s">
        <v>72</v>
      </c>
    </row>
    <row collapsed="false" customFormat="false" customHeight="false" hidden="false" ht="12.85" outlineLevel="0" r="32">
      <c r="A32" s="0" t="n">
        <v>12</v>
      </c>
      <c r="C32" s="0" t="n">
        <f aca="false">2^((A32-69)/12)*440</f>
        <v>16.3515978312874</v>
      </c>
      <c r="D32" s="2" t="n">
        <f aca="false">1/C32</f>
        <v>0.0611561029275429</v>
      </c>
      <c r="E32" s="0" t="n">
        <f aca="false">1000000/(C32*2)</f>
        <v>30578.0514637714</v>
      </c>
      <c r="F32" s="0" t="n">
        <f aca="false">ROUND(E32*$C$6-1,0)</f>
        <v>61155</v>
      </c>
      <c r="G32" s="0" t="str">
        <f aca="false">_xlfn.BASE(F32,16)</f>
        <v>EEE3</v>
      </c>
      <c r="H32" s="2" t="n">
        <f aca="false">$C$12*$C$9*$C$10/D32</f>
        <v>0.0195228267146873</v>
      </c>
      <c r="I32" s="0" t="n">
        <f aca="false">ROUND((H32/$C$11)*((2^$C$13)-1),0)</f>
        <v>16</v>
      </c>
    </row>
    <row collapsed="false" customFormat="false" customHeight="false" hidden="false" ht="12.85" outlineLevel="0" r="33">
      <c r="A33" s="0" t="n">
        <v>13</v>
      </c>
      <c r="C33" s="0" t="n">
        <f aca="false">2^((A33-69)/12)*440</f>
        <v>17.3239144360545</v>
      </c>
      <c r="D33" s="2" t="n">
        <f aca="false">1/C33</f>
        <v>0.0577236746170254</v>
      </c>
      <c r="E33" s="0" t="n">
        <f aca="false">1000000/(C33*2)</f>
        <v>28861.8373085127</v>
      </c>
      <c r="F33" s="0" t="n">
        <f aca="false">ROUND(E33*$C$6-1,0)</f>
        <v>57723</v>
      </c>
      <c r="G33" s="0" t="str">
        <f aca="false">_xlfn.BASE(F33,16)</f>
        <v>E17B</v>
      </c>
      <c r="H33" s="2" t="n">
        <f aca="false">$C$12*$C$9*$C$10/D33</f>
        <v>0.0206837144017829</v>
      </c>
      <c r="I33" s="0" t="n">
        <f aca="false">ROUND((H33/$C$11)*((2^$C$13)-1),0)</f>
        <v>17</v>
      </c>
    </row>
    <row collapsed="false" customFormat="false" customHeight="false" hidden="false" ht="12.85" outlineLevel="0" r="34">
      <c r="A34" s="0" t="n">
        <v>14</v>
      </c>
      <c r="C34" s="0" t="n">
        <f aca="false">2^((A34-69)/12)*440</f>
        <v>18.354047994838</v>
      </c>
      <c r="D34" s="2" t="n">
        <f aca="false">1/C34</f>
        <v>0.0544838937046066</v>
      </c>
      <c r="E34" s="0" t="n">
        <f aca="false">1000000/(C34*2)</f>
        <v>27241.9468523033</v>
      </c>
      <c r="F34" s="0" t="n">
        <f aca="false">ROUND(E34*$C$6-1,0)</f>
        <v>54483</v>
      </c>
      <c r="G34" s="0" t="str">
        <f aca="false">_xlfn.BASE(F34,16)</f>
        <v>D4D3</v>
      </c>
      <c r="H34" s="2" t="n">
        <f aca="false">$C$12*$C$9*$C$10/D34</f>
        <v>0.0219136320629569</v>
      </c>
      <c r="I34" s="0" t="n">
        <f aca="false">ROUND((H34/$C$11)*((2^$C$13)-1),0)</f>
        <v>18</v>
      </c>
    </row>
    <row collapsed="false" customFormat="false" customHeight="false" hidden="false" ht="12.85" outlineLevel="0" r="35">
      <c r="A35" s="0" t="n">
        <v>15</v>
      </c>
      <c r="C35" s="0" t="n">
        <f aca="false">2^((A35-69)/12)*440</f>
        <v>19.4454364826301</v>
      </c>
      <c r="D35" s="2" t="n">
        <f aca="false">1/C35</f>
        <v>0.051425947722658</v>
      </c>
      <c r="E35" s="0" t="n">
        <f aca="false">1000000/(C35*2)</f>
        <v>25712.973861329</v>
      </c>
      <c r="F35" s="0" t="n">
        <f aca="false">ROUND(E35*$C$6-1,0)</f>
        <v>51425</v>
      </c>
      <c r="G35" s="0" t="str">
        <f aca="false">_xlfn.BASE(F35,16)</f>
        <v>C8E1</v>
      </c>
      <c r="H35" s="2" t="n">
        <f aca="false">$C$12*$C$9*$C$10/D35</f>
        <v>0.0232166844340713</v>
      </c>
      <c r="I35" s="0" t="n">
        <f aca="false">ROUND((H35/$C$11)*((2^$C$13)-1),0)</f>
        <v>19</v>
      </c>
    </row>
    <row collapsed="false" customFormat="false" customHeight="false" hidden="false" ht="12.85" outlineLevel="0" r="36">
      <c r="A36" s="0" t="n">
        <v>16</v>
      </c>
      <c r="C36" s="0" t="n">
        <f aca="false">2^((A36-69)/12)*440</f>
        <v>20.6017223070544</v>
      </c>
      <c r="D36" s="2" t="n">
        <f aca="false">1/C36</f>
        <v>0.0485396310607285</v>
      </c>
      <c r="E36" s="0" t="n">
        <f aca="false">1000000/(C36*2)</f>
        <v>24269.8155303643</v>
      </c>
      <c r="F36" s="0" t="n">
        <f aca="false">ROUND(E36*$C$6-1,0)</f>
        <v>48539</v>
      </c>
      <c r="G36" s="0" t="str">
        <f aca="false">_xlfn.BASE(F36,16)</f>
        <v>BD9B</v>
      </c>
      <c r="H36" s="2" t="n">
        <f aca="false">$C$12*$C$9*$C$10/D36</f>
        <v>0.0245972203312845</v>
      </c>
      <c r="I36" s="0" t="n">
        <f aca="false">ROUND((H36/$C$11)*((2^$C$13)-1),0)</f>
        <v>20</v>
      </c>
    </row>
    <row collapsed="false" customFormat="false" customHeight="false" hidden="false" ht="12.85" outlineLevel="0" r="37">
      <c r="A37" s="0" t="n">
        <v>17</v>
      </c>
      <c r="C37" s="0" t="n">
        <f aca="false">2^((A37-69)/12)*440</f>
        <v>21.8267644645627</v>
      </c>
      <c r="D37" s="2" t="n">
        <f aca="false">1/C37</f>
        <v>0.0458153109052681</v>
      </c>
      <c r="E37" s="0" t="n">
        <f aca="false">1000000/(C37*2)</f>
        <v>22907.6554526341</v>
      </c>
      <c r="F37" s="0" t="n">
        <f aca="false">ROUND(E37*$C$6-1,0)</f>
        <v>45814</v>
      </c>
      <c r="G37" s="0" t="str">
        <f aca="false">_xlfn.BASE(F37,16)</f>
        <v>B2F6</v>
      </c>
      <c r="H37" s="2" t="n">
        <f aca="false">$C$12*$C$9*$C$10/D37</f>
        <v>0.02605984716482</v>
      </c>
      <c r="I37" s="0" t="n">
        <f aca="false">ROUND((H37/$C$11)*((2^$C$13)-1),0)</f>
        <v>21</v>
      </c>
    </row>
    <row collapsed="false" customFormat="false" customHeight="false" hidden="false" ht="12.85" outlineLevel="0" r="38">
      <c r="A38" s="0" t="n">
        <v>18</v>
      </c>
      <c r="C38" s="0" t="n">
        <f aca="false">2^((A38-69)/12)*440</f>
        <v>23.1246514194771</v>
      </c>
      <c r="D38" s="2" t="n">
        <f aca="false">1/C38</f>
        <v>0.043243895091008</v>
      </c>
      <c r="E38" s="0" t="n">
        <f aca="false">1000000/(C38*2)</f>
        <v>21621.947545504</v>
      </c>
      <c r="F38" s="0" t="n">
        <f aca="false">ROUND(E38*$C$6-1,0)</f>
        <v>43243</v>
      </c>
      <c r="G38" s="0" t="str">
        <f aca="false">_xlfn.BASE(F38,16)</f>
        <v>A8EB</v>
      </c>
      <c r="H38" s="2" t="n">
        <f aca="false">$C$12*$C$9*$C$10/D38</f>
        <v>0.0276094463157705</v>
      </c>
      <c r="I38" s="0" t="n">
        <f aca="false">ROUND((H38/$C$11)*((2^$C$13)-1),0)</f>
        <v>23</v>
      </c>
    </row>
    <row collapsed="false" customFormat="false" customHeight="false" hidden="false" ht="12.85" outlineLevel="0" r="39">
      <c r="A39" s="0" t="n">
        <v>19</v>
      </c>
      <c r="C39" s="0" t="n">
        <f aca="false">2^((A39-69)/12)*440</f>
        <v>24.4997147488593</v>
      </c>
      <c r="D39" s="2" t="n">
        <f aca="false">1/C39</f>
        <v>0.0408168017567045</v>
      </c>
      <c r="E39" s="0" t="n">
        <f aca="false">1000000/(C39*2)</f>
        <v>20408.4008783522</v>
      </c>
      <c r="F39" s="0" t="n">
        <f aca="false">ROUND(E39*$C$6-1,0)</f>
        <v>40816</v>
      </c>
      <c r="G39" s="0" t="str">
        <f aca="false">_xlfn.BASE(F39,16)</f>
        <v>9F70</v>
      </c>
      <c r="H39" s="2" t="n">
        <f aca="false">$C$12*$C$9*$C$10/D39</f>
        <v>0.0292511894272531</v>
      </c>
      <c r="I39" s="0" t="n">
        <f aca="false">ROUND((H39/$C$11)*((2^$C$13)-1),0)</f>
        <v>24</v>
      </c>
    </row>
    <row collapsed="false" customFormat="false" customHeight="false" hidden="false" ht="12.85" outlineLevel="0" r="40">
      <c r="A40" s="0" t="n">
        <v>20</v>
      </c>
      <c r="C40" s="0" t="n">
        <f aca="false">2^((A40-69)/12)*440</f>
        <v>25.9565435987466</v>
      </c>
      <c r="D40" s="2" t="n">
        <f aca="false">1/C40</f>
        <v>0.0385259307039744</v>
      </c>
      <c r="E40" s="0" t="n">
        <f aca="false">1000000/(C40*2)</f>
        <v>19262.9653519872</v>
      </c>
      <c r="F40" s="0" t="n">
        <f aca="false">ROUND(E40*$C$6-1,0)</f>
        <v>38525</v>
      </c>
      <c r="G40" s="0" t="str">
        <f aca="false">_xlfn.BASE(F40,16)</f>
        <v>967D</v>
      </c>
      <c r="H40" s="2" t="n">
        <f aca="false">$C$12*$C$9*$C$10/D40</f>
        <v>0.0309905556642875</v>
      </c>
      <c r="I40" s="0" t="n">
        <f aca="false">ROUND((H40/$C$11)*((2^$C$13)-1),0)</f>
        <v>25</v>
      </c>
    </row>
    <row collapsed="false" customFormat="false" customHeight="false" hidden="false" ht="12.85" outlineLevel="0" r="41">
      <c r="A41" s="0" t="n">
        <v>21</v>
      </c>
      <c r="B41" s="0" t="n">
        <f aca="false">(A41-$C$15)*$C$14/12</f>
        <v>0</v>
      </c>
      <c r="C41" s="0" t="n">
        <f aca="false">2^((A41-69)/12)*440</f>
        <v>27.5</v>
      </c>
      <c r="D41" s="2" t="n">
        <f aca="false">1/C41</f>
        <v>0.0363636363636364</v>
      </c>
      <c r="E41" s="0" t="n">
        <f aca="false">1000000/(C41*2)</f>
        <v>18181.8181818182</v>
      </c>
      <c r="F41" s="0" t="n">
        <f aca="false">ROUND(E41*$C$6-1,0)</f>
        <v>36363</v>
      </c>
      <c r="G41" s="0" t="str">
        <f aca="false">_xlfn.BASE(F41,16)</f>
        <v>8E0B</v>
      </c>
      <c r="H41" s="2" t="n">
        <f aca="false">$C$12*$C$9*$C$10/D41</f>
        <v>0.03283335</v>
      </c>
      <c r="I41" s="0" t="n">
        <f aca="false">ROUND((H41/$C$11)*((2^$C$13)-1),0)</f>
        <v>27</v>
      </c>
      <c r="J41" s="0" t="s">
        <v>73</v>
      </c>
    </row>
    <row collapsed="false" customFormat="false" customHeight="false" hidden="false" ht="12.85" outlineLevel="0" r="42">
      <c r="A42" s="0" t="n">
        <v>22</v>
      </c>
      <c r="B42" s="0" t="n">
        <f aca="false">(A42-$C$15)*$C$14/12</f>
        <v>0.0833333333333333</v>
      </c>
      <c r="C42" s="0" t="n">
        <f aca="false">2^((A42-69)/12)*440</f>
        <v>29.1352350948806</v>
      </c>
      <c r="D42" s="2" t="n">
        <f aca="false">1/C42</f>
        <v>0.0343227022793343</v>
      </c>
      <c r="E42" s="0" t="n">
        <f aca="false">1000000/(C42*2)</f>
        <v>17161.3511396672</v>
      </c>
      <c r="F42" s="0" t="n">
        <f aca="false">ROUND(E42*$C$6-1,0)</f>
        <v>34322</v>
      </c>
      <c r="G42" s="0" t="str">
        <f aca="false">_xlfn.BASE(F42,16)</f>
        <v>8612</v>
      </c>
      <c r="H42" s="2" t="n">
        <f aca="false">$C$12*$C$9*$C$10/D42</f>
        <v>0.0347857225891818</v>
      </c>
      <c r="I42" s="0" t="n">
        <f aca="false">ROUND((H42/$C$11)*((2^$C$13)-1),0)</f>
        <v>28</v>
      </c>
    </row>
    <row collapsed="false" customFormat="false" customHeight="false" hidden="false" ht="12.85" outlineLevel="0" r="43">
      <c r="A43" s="0" t="n">
        <v>23</v>
      </c>
      <c r="B43" s="0" t="n">
        <f aca="false">(A43-$C$15)*$C$14/12</f>
        <v>0.166666666666667</v>
      </c>
      <c r="C43" s="0" t="n">
        <f aca="false">2^((A43-69)/12)*440</f>
        <v>30.8677063285077</v>
      </c>
      <c r="D43" s="2" t="n">
        <f aca="false">1/C43</f>
        <v>0.0323963170232851</v>
      </c>
      <c r="E43" s="0" t="n">
        <f aca="false">1000000/(C43*2)</f>
        <v>16198.1585116425</v>
      </c>
      <c r="F43" s="0" t="n">
        <f aca="false">ROUND(E43*$C$6-1,0)</f>
        <v>32395</v>
      </c>
      <c r="G43" s="0" t="str">
        <f aca="false">_xlfn.BASE(F43,16)</f>
        <v>7E8B</v>
      </c>
      <c r="H43" s="2" t="n">
        <f aca="false">$C$12*$C$9*$C$10/D43</f>
        <v>0.0368541892938586</v>
      </c>
      <c r="I43" s="0" t="n">
        <f aca="false">ROUND((H43/$C$11)*((2^$C$13)-1),0)</f>
        <v>30</v>
      </c>
    </row>
    <row collapsed="false" customFormat="false" customHeight="false" hidden="false" ht="12.85" outlineLevel="0" r="44">
      <c r="A44" s="0" t="n">
        <v>24</v>
      </c>
      <c r="B44" s="0" t="n">
        <f aca="false">(A44-$C$15)*$C$14/12</f>
        <v>0.25</v>
      </c>
      <c r="C44" s="0" t="n">
        <f aca="false">2^((A44-69)/12)*440</f>
        <v>32.7031956625748</v>
      </c>
      <c r="D44" s="2" t="n">
        <f aca="false">1/C44</f>
        <v>0.0305780514637714</v>
      </c>
      <c r="E44" s="0" t="n">
        <f aca="false">1000000/(C44*2)</f>
        <v>15289.0257318857</v>
      </c>
      <c r="F44" s="0" t="n">
        <f aca="false">ROUND(E44*$C$6-1,0)</f>
        <v>30577</v>
      </c>
      <c r="G44" s="0" t="str">
        <f aca="false">_xlfn.BASE(F44,16)</f>
        <v>7771</v>
      </c>
      <c r="H44" s="2" t="n">
        <f aca="false">$C$12*$C$9*$C$10/D44</f>
        <v>0.0390456534293746</v>
      </c>
      <c r="I44" s="0" t="n">
        <f aca="false">ROUND((H44/$C$11)*((2^$C$13)-1),0)</f>
        <v>32</v>
      </c>
    </row>
    <row collapsed="false" customFormat="false" customHeight="false" hidden="false" ht="12.85" outlineLevel="0" r="45">
      <c r="A45" s="0" t="n">
        <v>25</v>
      </c>
      <c r="B45" s="0" t="n">
        <f aca="false">(A45-$C$15)*$C$14/12</f>
        <v>0.333333333333333</v>
      </c>
      <c r="C45" s="0" t="n">
        <f aca="false">2^((A45-69)/12)*440</f>
        <v>34.647828872109</v>
      </c>
      <c r="D45" s="2" t="n">
        <f aca="false">1/C45</f>
        <v>0.0288618373085127</v>
      </c>
      <c r="E45" s="0" t="n">
        <f aca="false">1000000/(C45*2)</f>
        <v>14430.9186542564</v>
      </c>
      <c r="F45" s="0" t="n">
        <f aca="false">ROUND(E45*$C$6-1,0)</f>
        <v>28861</v>
      </c>
      <c r="G45" s="0" t="str">
        <f aca="false">_xlfn.BASE(F45,16)</f>
        <v>70BD</v>
      </c>
      <c r="H45" s="2" t="n">
        <f aca="false">$C$12*$C$9*$C$10/D45</f>
        <v>0.0413674288035658</v>
      </c>
      <c r="I45" s="0" t="n">
        <f aca="false">ROUND((H45/$C$11)*((2^$C$13)-1),0)</f>
        <v>34</v>
      </c>
    </row>
    <row collapsed="false" customFormat="false" customHeight="false" hidden="false" ht="12.85" outlineLevel="0" r="46">
      <c r="A46" s="0" t="n">
        <v>26</v>
      </c>
      <c r="B46" s="0" t="n">
        <f aca="false">(A46-$C$15)*$C$14/12</f>
        <v>0.416666666666667</v>
      </c>
      <c r="C46" s="0" t="n">
        <f aca="false">2^((A46-69)/12)*440</f>
        <v>36.7080959896759</v>
      </c>
      <c r="D46" s="2" t="n">
        <f aca="false">1/C46</f>
        <v>0.0272419468523033</v>
      </c>
      <c r="E46" s="0" t="n">
        <f aca="false">1000000/(C46*2)</f>
        <v>13620.9734261517</v>
      </c>
      <c r="F46" s="0" t="n">
        <f aca="false">ROUND(E46*$C$6-1,0)</f>
        <v>27241</v>
      </c>
      <c r="G46" s="0" t="str">
        <f aca="false">_xlfn.BASE(F46,16)</f>
        <v>6A69</v>
      </c>
      <c r="H46" s="2" t="n">
        <f aca="false">$C$12*$C$9*$C$10/D46</f>
        <v>0.0438272641259137</v>
      </c>
      <c r="I46" s="0" t="n">
        <f aca="false">ROUND((H46/$C$11)*((2^$C$13)-1),0)</f>
        <v>36</v>
      </c>
    </row>
    <row collapsed="false" customFormat="false" customHeight="false" hidden="false" ht="12.85" outlineLevel="0" r="47">
      <c r="A47" s="0" t="n">
        <v>27</v>
      </c>
      <c r="B47" s="0" t="n">
        <f aca="false">(A47-$C$15)*$C$14/12</f>
        <v>0.5</v>
      </c>
      <c r="C47" s="0" t="n">
        <f aca="false">2^((A47-69)/12)*440</f>
        <v>38.8908729652601</v>
      </c>
      <c r="D47" s="2" t="n">
        <f aca="false">1/C47</f>
        <v>0.025712973861329</v>
      </c>
      <c r="E47" s="0" t="n">
        <f aca="false">1000000/(C47*2)</f>
        <v>12856.4869306645</v>
      </c>
      <c r="F47" s="0" t="n">
        <f aca="false">ROUND(E47*$C$6-1,0)</f>
        <v>25712</v>
      </c>
      <c r="G47" s="0" t="str">
        <f aca="false">_xlfn.BASE(F47,16)</f>
        <v>6470</v>
      </c>
      <c r="H47" s="2" t="n">
        <f aca="false">$C$12*$C$9*$C$10/D47</f>
        <v>0.0464333688681427</v>
      </c>
      <c r="I47" s="0" t="n">
        <f aca="false">ROUND((H47/$C$11)*((2^$C$13)-1),0)</f>
        <v>38</v>
      </c>
    </row>
    <row collapsed="false" customFormat="false" customHeight="false" hidden="false" ht="12.85" outlineLevel="0" r="48">
      <c r="A48" s="0" t="n">
        <v>28</v>
      </c>
      <c r="B48" s="0" t="n">
        <f aca="false">(A48-$C$15)*$C$14/12</f>
        <v>0.583333333333333</v>
      </c>
      <c r="C48" s="0" t="n">
        <f aca="false">2^((A48-69)/12)*440</f>
        <v>41.2034446141088</v>
      </c>
      <c r="D48" s="2" t="n">
        <f aca="false">1/C48</f>
        <v>0.0242698155303643</v>
      </c>
      <c r="E48" s="0" t="n">
        <f aca="false">1000000/(C48*2)</f>
        <v>12134.9077651821</v>
      </c>
      <c r="F48" s="0" t="n">
        <f aca="false">ROUND(E48*$C$6-1,0)</f>
        <v>24269</v>
      </c>
      <c r="G48" s="0" t="str">
        <f aca="false">_xlfn.BASE(F48,16)</f>
        <v>5ECD</v>
      </c>
      <c r="H48" s="2" t="n">
        <f aca="false">$C$12*$C$9*$C$10/D48</f>
        <v>0.049194440662569</v>
      </c>
      <c r="I48" s="0" t="n">
        <f aca="false">ROUND((H48/$C$11)*((2^$C$13)-1),0)</f>
        <v>40</v>
      </c>
    </row>
    <row collapsed="false" customFormat="false" customHeight="false" hidden="false" ht="12.85" outlineLevel="0" r="49">
      <c r="A49" s="0" t="n">
        <v>29</v>
      </c>
      <c r="B49" s="0" t="n">
        <f aca="false">(A49-$C$15)*$C$14/12</f>
        <v>0.666666666666667</v>
      </c>
      <c r="C49" s="0" t="n">
        <f aca="false">2^((A49-69)/12)*440</f>
        <v>43.6535289291255</v>
      </c>
      <c r="D49" s="2" t="n">
        <f aca="false">1/C49</f>
        <v>0.0229076554526341</v>
      </c>
      <c r="E49" s="0" t="n">
        <f aca="false">1000000/(C49*2)</f>
        <v>11453.827726317</v>
      </c>
      <c r="F49" s="0" t="n">
        <f aca="false">ROUND(E49*$C$6-1,0)</f>
        <v>22907</v>
      </c>
      <c r="G49" s="0" t="str">
        <f aca="false">_xlfn.BASE(F49,16)</f>
        <v>597B</v>
      </c>
      <c r="H49" s="2" t="n">
        <f aca="false">$C$12*$C$9*$C$10/D49</f>
        <v>0.0521196943296401</v>
      </c>
      <c r="I49" s="0" t="n">
        <f aca="false">ROUND((H49/$C$11)*((2^$C$13)-1),0)</f>
        <v>43</v>
      </c>
    </row>
    <row collapsed="false" customFormat="false" customHeight="false" hidden="false" ht="12.85" outlineLevel="0" r="50">
      <c r="A50" s="0" t="n">
        <v>30</v>
      </c>
      <c r="B50" s="0" t="n">
        <f aca="false">(A50-$C$15)*$C$14/12</f>
        <v>0.75</v>
      </c>
      <c r="C50" s="0" t="n">
        <f aca="false">2^((A50-69)/12)*440</f>
        <v>46.2493028389543</v>
      </c>
      <c r="D50" s="2" t="n">
        <f aca="false">1/C50</f>
        <v>0.021621947545504</v>
      </c>
      <c r="E50" s="0" t="n">
        <f aca="false">1000000/(C50*2)</f>
        <v>10810.973772752</v>
      </c>
      <c r="F50" s="0" t="n">
        <f aca="false">ROUND(E50*$C$6-1,0)</f>
        <v>21621</v>
      </c>
      <c r="G50" s="0" t="str">
        <f aca="false">_xlfn.BASE(F50,16)</f>
        <v>5475</v>
      </c>
      <c r="H50" s="2" t="n">
        <f aca="false">$C$12*$C$9*$C$10/D50</f>
        <v>0.0552188926315411</v>
      </c>
      <c r="I50" s="0" t="n">
        <f aca="false">ROUND((H50/$C$11)*((2^$C$13)-1),0)</f>
        <v>45</v>
      </c>
    </row>
    <row collapsed="false" customFormat="false" customHeight="false" hidden="false" ht="12.85" outlineLevel="0" r="51">
      <c r="A51" s="0" t="n">
        <v>31</v>
      </c>
      <c r="B51" s="0" t="n">
        <f aca="false">(A51-$C$15)*$C$14/12</f>
        <v>0.833333333333333</v>
      </c>
      <c r="C51" s="0" t="n">
        <f aca="false">2^((A51-69)/12)*440</f>
        <v>48.9994294977187</v>
      </c>
      <c r="D51" s="2" t="n">
        <f aca="false">1/C51</f>
        <v>0.0204084008783522</v>
      </c>
      <c r="E51" s="0" t="n">
        <f aca="false">1000000/(C51*2)</f>
        <v>10204.2004391761</v>
      </c>
      <c r="F51" s="0" t="n">
        <f aca="false">ROUND(E51*$C$6-1,0)</f>
        <v>20407</v>
      </c>
      <c r="G51" s="0" t="str">
        <f aca="false">_xlfn.BASE(F51,16)</f>
        <v>4FB7</v>
      </c>
      <c r="H51" s="2" t="n">
        <f aca="false">$C$12*$C$9*$C$10/D51</f>
        <v>0.0585023788545062</v>
      </c>
      <c r="I51" s="0" t="n">
        <f aca="false">ROUND((H51/$C$11)*((2^$C$13)-1),0)</f>
        <v>48</v>
      </c>
    </row>
    <row collapsed="false" customFormat="false" customHeight="false" hidden="false" ht="12.85" outlineLevel="0" r="52">
      <c r="A52" s="0" t="n">
        <v>32</v>
      </c>
      <c r="B52" s="0" t="n">
        <f aca="false">(A52-$C$15)*$C$14/12</f>
        <v>0.916666666666667</v>
      </c>
      <c r="C52" s="0" t="n">
        <f aca="false">2^((A52-69)/12)*440</f>
        <v>51.9130871974931</v>
      </c>
      <c r="D52" s="2" t="n">
        <f aca="false">1/C52</f>
        <v>0.0192629653519872</v>
      </c>
      <c r="E52" s="0" t="n">
        <f aca="false">1000000/(C52*2)</f>
        <v>9631.48267599359</v>
      </c>
      <c r="F52" s="0" t="n">
        <f aca="false">ROUND(E52*$C$6-1,0)</f>
        <v>19262</v>
      </c>
      <c r="G52" s="0" t="str">
        <f aca="false">_xlfn.BASE(F52,16)</f>
        <v>4B3E</v>
      </c>
      <c r="H52" s="2" t="n">
        <f aca="false">$C$12*$C$9*$C$10/D52</f>
        <v>0.061981111328575</v>
      </c>
      <c r="I52" s="0" t="n">
        <f aca="false">ROUND((H52/$C$11)*((2^$C$13)-1),0)</f>
        <v>51</v>
      </c>
    </row>
    <row collapsed="false" customFormat="false" customHeight="false" hidden="false" ht="12.85" outlineLevel="0" r="53">
      <c r="A53" s="0" t="n">
        <v>33</v>
      </c>
      <c r="B53" s="0" t="n">
        <f aca="false">(A53-$C$15)*$C$14/12</f>
        <v>1</v>
      </c>
      <c r="C53" s="0" t="n">
        <f aca="false">2^((A53-69)/12)*440</f>
        <v>55</v>
      </c>
      <c r="D53" s="2" t="n">
        <f aca="false">1/C53</f>
        <v>0.0181818181818182</v>
      </c>
      <c r="E53" s="0" t="n">
        <f aca="false">1000000/(C53*2)</f>
        <v>9090.90909090909</v>
      </c>
      <c r="F53" s="0" t="n">
        <f aca="false">ROUND(E53*$C$6-1,0)</f>
        <v>18181</v>
      </c>
      <c r="G53" s="0" t="str">
        <f aca="false">_xlfn.BASE(F53,16)</f>
        <v>4705</v>
      </c>
      <c r="H53" s="2" t="n">
        <f aca="false">$C$12*$C$9*$C$10/D53</f>
        <v>0.0656667</v>
      </c>
      <c r="I53" s="0" t="n">
        <f aca="false">ROUND((H53/$C$11)*((2^$C$13)-1),0)</f>
        <v>54</v>
      </c>
    </row>
    <row collapsed="false" customFormat="false" customHeight="false" hidden="false" ht="12.85" outlineLevel="0" r="54">
      <c r="A54" s="0" t="n">
        <v>34</v>
      </c>
      <c r="B54" s="0" t="n">
        <f aca="false">(A54-$C$15)*$C$14/12</f>
        <v>1.08333333333333</v>
      </c>
      <c r="C54" s="0" t="n">
        <f aca="false">2^((A54-69)/12)*440</f>
        <v>58.2704701897612</v>
      </c>
      <c r="D54" s="2" t="n">
        <f aca="false">1/C54</f>
        <v>0.0171613511396672</v>
      </c>
      <c r="E54" s="0" t="n">
        <f aca="false">1000000/(C54*2)</f>
        <v>8580.67556983358</v>
      </c>
      <c r="F54" s="0" t="n">
        <f aca="false">ROUND(E54*$C$6-1,0)</f>
        <v>17160</v>
      </c>
      <c r="G54" s="0" t="str">
        <f aca="false">_xlfn.BASE(F54,16)</f>
        <v>4308</v>
      </c>
      <c r="H54" s="2" t="n">
        <f aca="false">$C$12*$C$9*$C$10/D54</f>
        <v>0.0695714451783635</v>
      </c>
      <c r="I54" s="0" t="n">
        <f aca="false">ROUND((H54/$C$11)*((2^$C$13)-1),0)</f>
        <v>57</v>
      </c>
    </row>
    <row collapsed="false" customFormat="false" customHeight="false" hidden="false" ht="12.85" outlineLevel="0" r="55">
      <c r="A55" s="0" t="n">
        <v>35</v>
      </c>
      <c r="B55" s="0" t="n">
        <f aca="false">(A55-$C$15)*$C$14/12</f>
        <v>1.16666666666667</v>
      </c>
      <c r="C55" s="0" t="n">
        <f aca="false">2^((A55-69)/12)*440</f>
        <v>61.7354126570155</v>
      </c>
      <c r="D55" s="2" t="n">
        <f aca="false">1/C55</f>
        <v>0.0161981585116425</v>
      </c>
      <c r="E55" s="0" t="n">
        <f aca="false">1000000/(C55*2)</f>
        <v>8099.07925582127</v>
      </c>
      <c r="F55" s="0" t="n">
        <f aca="false">ROUND(E55*$C$6-1,0)</f>
        <v>16197</v>
      </c>
      <c r="G55" s="0" t="str">
        <f aca="false">_xlfn.BASE(F55,16)</f>
        <v>3F45</v>
      </c>
      <c r="H55" s="2" t="n">
        <f aca="false">$C$12*$C$9*$C$10/D55</f>
        <v>0.0737083785877171</v>
      </c>
      <c r="I55" s="0" t="n">
        <f aca="false">ROUND((H55/$C$11)*((2^$C$13)-1),0)</f>
        <v>60</v>
      </c>
    </row>
    <row collapsed="false" customFormat="false" customHeight="false" hidden="false" ht="12.85" outlineLevel="0" r="56">
      <c r="A56" s="0" t="n">
        <v>36</v>
      </c>
      <c r="B56" s="0" t="n">
        <f aca="false">(A56-$C$15)*$C$14/12</f>
        <v>1.25</v>
      </c>
      <c r="C56" s="0" t="n">
        <f aca="false">2^((A56-69)/12)*440</f>
        <v>65.4063913251497</v>
      </c>
      <c r="D56" s="2" t="n">
        <f aca="false">1/C56</f>
        <v>0.0152890257318857</v>
      </c>
      <c r="E56" s="0" t="n">
        <f aca="false">1000000/(C56*2)</f>
        <v>7644.51286594286</v>
      </c>
      <c r="F56" s="0" t="n">
        <f aca="false">ROUND(E56*$C$6-1,0)</f>
        <v>15288</v>
      </c>
      <c r="G56" s="0" t="str">
        <f aca="false">_xlfn.BASE(F56,16)</f>
        <v>3BB8</v>
      </c>
      <c r="H56" s="2" t="n">
        <f aca="false">$C$12*$C$9*$C$10/D56</f>
        <v>0.0780913068587492</v>
      </c>
      <c r="I56" s="0" t="n">
        <f aca="false">ROUND((H56/$C$11)*((2^$C$13)-1),0)</f>
        <v>64</v>
      </c>
    </row>
    <row collapsed="false" customFormat="false" customHeight="false" hidden="false" ht="12.85" outlineLevel="0" r="57">
      <c r="A57" s="0" t="n">
        <v>37</v>
      </c>
      <c r="B57" s="0" t="n">
        <f aca="false">(A57-$C$15)*$C$14/12</f>
        <v>1.33333333333333</v>
      </c>
      <c r="C57" s="0" t="n">
        <f aca="false">2^((A57-69)/12)*440</f>
        <v>69.295657744218</v>
      </c>
      <c r="D57" s="2" t="n">
        <f aca="false">1/C57</f>
        <v>0.0144309186542564</v>
      </c>
      <c r="E57" s="0" t="n">
        <f aca="false">1000000/(C57*2)</f>
        <v>7215.45932712818</v>
      </c>
      <c r="F57" s="0" t="n">
        <f aca="false">ROUND(E57*$C$6-1,0)</f>
        <v>14430</v>
      </c>
      <c r="G57" s="0" t="str">
        <f aca="false">_xlfn.BASE(F57,16)</f>
        <v>385E</v>
      </c>
      <c r="H57" s="2" t="n">
        <f aca="false">$C$12*$C$9*$C$10/D57</f>
        <v>0.0827348576071317</v>
      </c>
      <c r="I57" s="0" t="n">
        <f aca="false">ROUND((H57/$C$11)*((2^$C$13)-1),0)</f>
        <v>68</v>
      </c>
    </row>
    <row collapsed="false" customFormat="false" customHeight="false" hidden="false" ht="12.85" outlineLevel="0" r="58">
      <c r="A58" s="0" t="n">
        <v>38</v>
      </c>
      <c r="B58" s="0" t="n">
        <f aca="false">(A58-$C$15)*$C$14/12</f>
        <v>1.41666666666667</v>
      </c>
      <c r="C58" s="0" t="n">
        <f aca="false">2^((A58-69)/12)*440</f>
        <v>73.4161919793519</v>
      </c>
      <c r="D58" s="2" t="n">
        <f aca="false">1/C58</f>
        <v>0.0136209734261517</v>
      </c>
      <c r="E58" s="0" t="n">
        <f aca="false">1000000/(C58*2)</f>
        <v>6810.48671307583</v>
      </c>
      <c r="F58" s="0" t="n">
        <f aca="false">ROUND(E58*$C$6-1,0)</f>
        <v>13620</v>
      </c>
      <c r="G58" s="0" t="str">
        <f aca="false">_xlfn.BASE(F58,16)</f>
        <v>3534</v>
      </c>
      <c r="H58" s="2" t="n">
        <f aca="false">$C$12*$C$9*$C$10/D58</f>
        <v>0.0876545282518274</v>
      </c>
      <c r="I58" s="0" t="n">
        <f aca="false">ROUND((H58/$C$11)*((2^$C$13)-1),0)</f>
        <v>72</v>
      </c>
    </row>
    <row collapsed="false" customFormat="false" customHeight="false" hidden="false" ht="12.85" outlineLevel="0" r="59">
      <c r="A59" s="0" t="n">
        <v>39</v>
      </c>
      <c r="B59" s="0" t="n">
        <f aca="false">(A59-$C$15)*$C$14/12</f>
        <v>1.5</v>
      </c>
      <c r="C59" s="0" t="n">
        <f aca="false">2^((A59-69)/12)*440</f>
        <v>77.7817459305202</v>
      </c>
      <c r="D59" s="2" t="n">
        <f aca="false">1/C59</f>
        <v>0.0128564869306645</v>
      </c>
      <c r="E59" s="0" t="n">
        <f aca="false">1000000/(C59*2)</f>
        <v>6428.24346533225</v>
      </c>
      <c r="F59" s="0" t="n">
        <f aca="false">ROUND(E59*$C$6-1,0)</f>
        <v>12855</v>
      </c>
      <c r="G59" s="0" t="str">
        <f aca="false">_xlfn.BASE(F59,16)</f>
        <v>3237</v>
      </c>
      <c r="H59" s="2" t="n">
        <f aca="false">$C$12*$C$9*$C$10/D59</f>
        <v>0.0928667377362853</v>
      </c>
      <c r="I59" s="0" t="n">
        <f aca="false">ROUND((H59/$C$11)*((2^$C$13)-1),0)</f>
        <v>76</v>
      </c>
    </row>
    <row collapsed="false" customFormat="false" customHeight="false" hidden="false" ht="12.85" outlineLevel="0" r="60">
      <c r="A60" s="0" t="n">
        <v>40</v>
      </c>
      <c r="B60" s="0" t="n">
        <f aca="false">(A60-$C$15)*$C$14/12</f>
        <v>1.58333333333333</v>
      </c>
      <c r="C60" s="0" t="n">
        <f aca="false">2^((A60-69)/12)*440</f>
        <v>82.4068892282175</v>
      </c>
      <c r="D60" s="2" t="n">
        <f aca="false">1/C60</f>
        <v>0.0121349077651821</v>
      </c>
      <c r="E60" s="0" t="n">
        <f aca="false">1000000/(C60*2)</f>
        <v>6067.45388259106</v>
      </c>
      <c r="F60" s="0" t="n">
        <f aca="false">ROUND(E60*$C$6-1,0)</f>
        <v>12134</v>
      </c>
      <c r="G60" s="0" t="str">
        <f aca="false">_xlfn.BASE(F60,16)</f>
        <v>2F66</v>
      </c>
      <c r="H60" s="2" t="n">
        <f aca="false">$C$12*$C$9*$C$10/D60</f>
        <v>0.098388881325138</v>
      </c>
      <c r="I60" s="0" t="n">
        <f aca="false">ROUND((H60/$C$11)*((2^$C$13)-1),0)</f>
        <v>81</v>
      </c>
    </row>
    <row collapsed="false" customFormat="false" customHeight="false" hidden="false" ht="12.85" outlineLevel="0" r="61">
      <c r="A61" s="0" t="n">
        <v>41</v>
      </c>
      <c r="B61" s="0" t="n">
        <f aca="false">(A61-$C$15)*$C$14/12</f>
        <v>1.66666666666667</v>
      </c>
      <c r="C61" s="0" t="n">
        <f aca="false">2^((A61-69)/12)*440</f>
        <v>87.307057858251</v>
      </c>
      <c r="D61" s="2" t="n">
        <f aca="false">1/C61</f>
        <v>0.011453827726317</v>
      </c>
      <c r="E61" s="0" t="n">
        <f aca="false">1000000/(C61*2)</f>
        <v>5726.91386315852</v>
      </c>
      <c r="F61" s="0" t="n">
        <f aca="false">ROUND(E61*$C$6-1,0)</f>
        <v>11453</v>
      </c>
      <c r="G61" s="0" t="str">
        <f aca="false">_xlfn.BASE(F61,16)</f>
        <v>2CBD</v>
      </c>
      <c r="H61" s="2" t="n">
        <f aca="false">$C$12*$C$9*$C$10/D61</f>
        <v>0.10423938865928</v>
      </c>
      <c r="I61" s="0" t="n">
        <f aca="false">ROUND((H61/$C$11)*((2^$C$13)-1),0)</f>
        <v>85</v>
      </c>
    </row>
    <row collapsed="false" customFormat="false" customHeight="false" hidden="false" ht="12.85" outlineLevel="0" r="62">
      <c r="A62" s="0" t="n">
        <v>42</v>
      </c>
      <c r="B62" s="0" t="n">
        <f aca="false">(A62-$C$15)*$C$14/12</f>
        <v>1.75</v>
      </c>
      <c r="C62" s="0" t="n">
        <f aca="false">2^((A62-69)/12)*440</f>
        <v>92.4986056779086</v>
      </c>
      <c r="D62" s="2" t="n">
        <f aca="false">1/C62</f>
        <v>0.010810973772752</v>
      </c>
      <c r="E62" s="0" t="n">
        <f aca="false">1000000/(C62*2)</f>
        <v>5405.486886376</v>
      </c>
      <c r="F62" s="0" t="n">
        <f aca="false">ROUND(E62*$C$6-1,0)</f>
        <v>10810</v>
      </c>
      <c r="G62" s="0" t="str">
        <f aca="false">_xlfn.BASE(F62,16)</f>
        <v>2A3A</v>
      </c>
      <c r="H62" s="2" t="n">
        <f aca="false">$C$12*$C$9*$C$10/D62</f>
        <v>0.110437785263082</v>
      </c>
      <c r="I62" s="0" t="n">
        <f aca="false">ROUND((H62/$C$11)*((2^$C$13)-1),0)</f>
        <v>90</v>
      </c>
    </row>
    <row collapsed="false" customFormat="false" customHeight="false" hidden="false" ht="12.85" outlineLevel="0" r="63">
      <c r="A63" s="0" t="n">
        <v>43</v>
      </c>
      <c r="B63" s="0" t="n">
        <f aca="false">(A63-$C$15)*$C$14/12</f>
        <v>1.83333333333333</v>
      </c>
      <c r="C63" s="0" t="n">
        <f aca="false">2^((A63-69)/12)*440</f>
        <v>97.9988589954373</v>
      </c>
      <c r="D63" s="2" t="n">
        <f aca="false">1/C63</f>
        <v>0.0102042004391761</v>
      </c>
      <c r="E63" s="0" t="n">
        <f aca="false">1000000/(C63*2)</f>
        <v>5102.10021958806</v>
      </c>
      <c r="F63" s="0" t="n">
        <f aca="false">ROUND(E63*$C$6-1,0)</f>
        <v>10203</v>
      </c>
      <c r="G63" s="0" t="str">
        <f aca="false">_xlfn.BASE(F63,16)</f>
        <v>27DB</v>
      </c>
      <c r="H63" s="2" t="n">
        <f aca="false">$C$12*$C$9*$C$10/D63</f>
        <v>0.117004757709012</v>
      </c>
      <c r="I63" s="0" t="n">
        <f aca="false">ROUND((H63/$C$11)*((2^$C$13)-1),0)</f>
        <v>96</v>
      </c>
    </row>
    <row collapsed="false" customFormat="false" customHeight="false" hidden="false" ht="12.85" outlineLevel="0" r="64">
      <c r="A64" s="0" t="n">
        <v>44</v>
      </c>
      <c r="B64" s="0" t="n">
        <f aca="false">(A64-$C$15)*$C$14/12</f>
        <v>1.91666666666667</v>
      </c>
      <c r="C64" s="0" t="n">
        <f aca="false">2^((A64-69)/12)*440</f>
        <v>103.826174394986</v>
      </c>
      <c r="D64" s="2" t="n">
        <f aca="false">1/C64</f>
        <v>0.00963148267599359</v>
      </c>
      <c r="E64" s="0" t="n">
        <f aca="false">1000000/(C64*2)</f>
        <v>4815.7413379968</v>
      </c>
      <c r="F64" s="0" t="n">
        <f aca="false">ROUND(E64*$C$6-1,0)</f>
        <v>9630</v>
      </c>
      <c r="G64" s="0" t="str">
        <f aca="false">_xlfn.BASE(F64,16)</f>
        <v>259E</v>
      </c>
      <c r="H64" s="2" t="n">
        <f aca="false">$C$12*$C$9*$C$10/D64</f>
        <v>0.12396222265715</v>
      </c>
      <c r="I64" s="0" t="n">
        <f aca="false">ROUND((H64/$C$11)*((2^$C$13)-1),0)</f>
        <v>102</v>
      </c>
    </row>
    <row collapsed="false" customFormat="false" customHeight="false" hidden="false" ht="12.85" outlineLevel="0" r="65">
      <c r="A65" s="0" t="n">
        <v>45</v>
      </c>
      <c r="B65" s="0" t="n">
        <f aca="false">(A65-$C$15)*$C$14/12</f>
        <v>2</v>
      </c>
      <c r="C65" s="0" t="n">
        <f aca="false">2^((A65-69)/12)*440</f>
        <v>110</v>
      </c>
      <c r="D65" s="2" t="n">
        <f aca="false">1/C65</f>
        <v>0.00909090909090909</v>
      </c>
      <c r="E65" s="0" t="n">
        <f aca="false">1000000/(C65*2)</f>
        <v>4545.45454545455</v>
      </c>
      <c r="F65" s="0" t="n">
        <f aca="false">ROUND(E65*$C$6-1,0)</f>
        <v>9090</v>
      </c>
      <c r="G65" s="0" t="str">
        <f aca="false">_xlfn.BASE(F65,16)</f>
        <v>2382</v>
      </c>
      <c r="H65" s="2" t="n">
        <f aca="false">$C$12*$C$9*$C$10/D65</f>
        <v>0.1313334</v>
      </c>
      <c r="I65" s="0" t="n">
        <f aca="false">ROUND((H65/$C$11)*((2^$C$13)-1),0)</f>
        <v>108</v>
      </c>
    </row>
    <row collapsed="false" customFormat="false" customHeight="false" hidden="false" ht="12.85" outlineLevel="0" r="66">
      <c r="A66" s="0" t="n">
        <v>46</v>
      </c>
      <c r="B66" s="0" t="n">
        <f aca="false">(A66-$C$15)*$C$14/12</f>
        <v>2.08333333333333</v>
      </c>
      <c r="C66" s="0" t="n">
        <f aca="false">2^((A66-69)/12)*440</f>
        <v>116.540940379522</v>
      </c>
      <c r="D66" s="2" t="n">
        <f aca="false">1/C66</f>
        <v>0.00858067556983358</v>
      </c>
      <c r="E66" s="0" t="n">
        <f aca="false">1000000/(C66*2)</f>
        <v>4290.33778491679</v>
      </c>
      <c r="F66" s="0" t="n">
        <f aca="false">ROUND(E66*$C$6-1,0)</f>
        <v>8580</v>
      </c>
      <c r="G66" s="0" t="str">
        <f aca="false">_xlfn.BASE(F66,16)</f>
        <v>2184</v>
      </c>
      <c r="H66" s="2" t="n">
        <f aca="false">$C$12*$C$9*$C$10/D66</f>
        <v>0.139142890356727</v>
      </c>
      <c r="I66" s="0" t="n">
        <f aca="false">ROUND((H66/$C$11)*((2^$C$13)-1),0)</f>
        <v>114</v>
      </c>
    </row>
    <row collapsed="false" customFormat="false" customHeight="false" hidden="false" ht="12.85" outlineLevel="0" r="67">
      <c r="A67" s="0" t="n">
        <v>47</v>
      </c>
      <c r="B67" s="0" t="n">
        <f aca="false">(A67-$C$15)*$C$14/12</f>
        <v>2.16666666666667</v>
      </c>
      <c r="C67" s="0" t="n">
        <f aca="false">2^((A67-69)/12)*440</f>
        <v>123.470825314031</v>
      </c>
      <c r="D67" s="2" t="n">
        <f aca="false">1/C67</f>
        <v>0.00809907925582127</v>
      </c>
      <c r="E67" s="0" t="n">
        <f aca="false">1000000/(C67*2)</f>
        <v>4049.53962791063</v>
      </c>
      <c r="F67" s="0" t="n">
        <f aca="false">ROUND(E67*$C$6-1,0)</f>
        <v>8098</v>
      </c>
      <c r="G67" s="0" t="str">
        <f aca="false">_xlfn.BASE(F67,16)</f>
        <v>1FA2</v>
      </c>
      <c r="H67" s="2" t="n">
        <f aca="false">$C$12*$C$9*$C$10/D67</f>
        <v>0.147416757175434</v>
      </c>
      <c r="I67" s="0" t="n">
        <f aca="false">ROUND((H67/$C$11)*((2^$C$13)-1),0)</f>
        <v>121</v>
      </c>
    </row>
    <row collapsed="false" customFormat="false" customHeight="false" hidden="false" ht="12.85" outlineLevel="0" r="68">
      <c r="A68" s="0" t="n">
        <v>48</v>
      </c>
      <c r="B68" s="0" t="n">
        <f aca="false">(A68-$C$15)*$C$14/12</f>
        <v>2.25</v>
      </c>
      <c r="C68" s="0" t="n">
        <f aca="false">2^((A68-69)/12)*440</f>
        <v>130.812782650299</v>
      </c>
      <c r="D68" s="2" t="n">
        <f aca="false">1/C68</f>
        <v>0.00764451286594286</v>
      </c>
      <c r="E68" s="0" t="n">
        <f aca="false">1000000/(C68*2)</f>
        <v>3822.25643297143</v>
      </c>
      <c r="F68" s="0" t="n">
        <f aca="false">ROUND(E68*$C$6-1,0)</f>
        <v>7644</v>
      </c>
      <c r="G68" s="0" t="str">
        <f aca="false">_xlfn.BASE(F68,16)</f>
        <v>1DDC</v>
      </c>
      <c r="H68" s="2" t="n">
        <f aca="false">$C$12*$C$9*$C$10/D68</f>
        <v>0.156182613717498</v>
      </c>
      <c r="I68" s="0" t="n">
        <f aca="false">ROUND((H68/$C$11)*((2^$C$13)-1),0)</f>
        <v>128</v>
      </c>
    </row>
    <row collapsed="false" customFormat="false" customHeight="false" hidden="false" ht="12.85" outlineLevel="0" r="69">
      <c r="A69" s="0" t="n">
        <v>49</v>
      </c>
      <c r="B69" s="0" t="n">
        <f aca="false">(A69-$C$15)*$C$14/12</f>
        <v>2.33333333333333</v>
      </c>
      <c r="C69" s="0" t="n">
        <f aca="false">2^((A69-69)/12)*440</f>
        <v>138.591315488436</v>
      </c>
      <c r="D69" s="2" t="n">
        <f aca="false">1/C69</f>
        <v>0.00721545932712818</v>
      </c>
      <c r="E69" s="0" t="n">
        <f aca="false">1000000/(C69*2)</f>
        <v>3607.72966356409</v>
      </c>
      <c r="F69" s="0" t="n">
        <f aca="false">ROUND(E69*$C$6-1,0)</f>
        <v>7214</v>
      </c>
      <c r="G69" s="0" t="str">
        <f aca="false">_xlfn.BASE(F69,16)</f>
        <v>1C2E</v>
      </c>
      <c r="H69" s="2" t="n">
        <f aca="false">$C$12*$C$9*$C$10/D69</f>
        <v>0.165469715214263</v>
      </c>
      <c r="I69" s="0" t="n">
        <f aca="false">ROUND((H69/$C$11)*((2^$C$13)-1),0)</f>
        <v>136</v>
      </c>
    </row>
    <row collapsed="false" customFormat="false" customHeight="false" hidden="false" ht="12.85" outlineLevel="0" r="70">
      <c r="A70" s="0" t="n">
        <v>50</v>
      </c>
      <c r="B70" s="0" t="n">
        <f aca="false">(A70-$C$15)*$C$14/12</f>
        <v>2.41666666666667</v>
      </c>
      <c r="C70" s="0" t="n">
        <f aca="false">2^((A70-69)/12)*440</f>
        <v>146.832383958704</v>
      </c>
      <c r="D70" s="2" t="n">
        <f aca="false">1/C70</f>
        <v>0.00681048671307583</v>
      </c>
      <c r="E70" s="0" t="n">
        <f aca="false">1000000/(C70*2)</f>
        <v>3405.24335653791</v>
      </c>
      <c r="F70" s="0" t="n">
        <f aca="false">ROUND(E70*$C$6-1,0)</f>
        <v>6809</v>
      </c>
      <c r="G70" s="0" t="str">
        <f aca="false">_xlfn.BASE(F70,16)</f>
        <v>1A99</v>
      </c>
      <c r="H70" s="2" t="n">
        <f aca="false">$C$12*$C$9*$C$10/D70</f>
        <v>0.175309056503655</v>
      </c>
      <c r="I70" s="0" t="n">
        <f aca="false">ROUND((H70/$C$11)*((2^$C$13)-1),0)</f>
        <v>144</v>
      </c>
    </row>
    <row collapsed="false" customFormat="false" customHeight="false" hidden="false" ht="12.85" outlineLevel="0" r="71">
      <c r="A71" s="0" t="n">
        <v>51</v>
      </c>
      <c r="B71" s="0" t="n">
        <f aca="false">(A71-$C$15)*$C$14/12</f>
        <v>2.5</v>
      </c>
      <c r="C71" s="0" t="n">
        <f aca="false">2^((A71-69)/12)*440</f>
        <v>155.56349186104</v>
      </c>
      <c r="D71" s="2" t="n">
        <f aca="false">1/C71</f>
        <v>0.00642824346533225</v>
      </c>
      <c r="E71" s="0" t="n">
        <f aca="false">1000000/(C71*2)</f>
        <v>3214.12173266612</v>
      </c>
      <c r="F71" s="0" t="n">
        <f aca="false">ROUND(E71*$C$6-1,0)</f>
        <v>6427</v>
      </c>
      <c r="G71" s="0" t="str">
        <f aca="false">_xlfn.BASE(F71,16)</f>
        <v>191B</v>
      </c>
      <c r="H71" s="2" t="n">
        <f aca="false">$C$12*$C$9*$C$10/D71</f>
        <v>0.185733475472571</v>
      </c>
      <c r="I71" s="0" t="n">
        <f aca="false">ROUND((H71/$C$11)*((2^$C$13)-1),0)</f>
        <v>152</v>
      </c>
    </row>
    <row collapsed="false" customFormat="false" customHeight="false" hidden="false" ht="12.85" outlineLevel="0" r="72">
      <c r="A72" s="0" t="n">
        <v>52</v>
      </c>
      <c r="B72" s="0" t="n">
        <f aca="false">(A72-$C$15)*$C$14/12</f>
        <v>2.58333333333333</v>
      </c>
      <c r="C72" s="0" t="n">
        <f aca="false">2^((A72-69)/12)*440</f>
        <v>164.813778456435</v>
      </c>
      <c r="D72" s="2" t="n">
        <f aca="false">1/C72</f>
        <v>0.00606745388259107</v>
      </c>
      <c r="E72" s="0" t="n">
        <f aca="false">1000000/(C72*2)</f>
        <v>3033.72694129553</v>
      </c>
      <c r="F72" s="0" t="n">
        <f aca="false">ROUND(E72*$C$6-1,0)</f>
        <v>6066</v>
      </c>
      <c r="G72" s="0" t="str">
        <f aca="false">_xlfn.BASE(F72,16)</f>
        <v>17B2</v>
      </c>
      <c r="H72" s="2" t="n">
        <f aca="false">$C$12*$C$9*$C$10/D72</f>
        <v>0.196777762650276</v>
      </c>
      <c r="I72" s="0" t="n">
        <f aca="false">ROUND((H72/$C$11)*((2^$C$13)-1),0)</f>
        <v>161</v>
      </c>
    </row>
    <row collapsed="false" customFormat="false" customHeight="false" hidden="false" ht="12.85" outlineLevel="0" r="73">
      <c r="A73" s="0" t="n">
        <v>53</v>
      </c>
      <c r="B73" s="0" t="n">
        <f aca="false">(A73-$C$15)*$C$14/12</f>
        <v>2.66666666666667</v>
      </c>
      <c r="C73" s="0" t="n">
        <f aca="false">2^((A73-69)/12)*440</f>
        <v>174.614115716502</v>
      </c>
      <c r="D73" s="2" t="n">
        <f aca="false">1/C73</f>
        <v>0.00572691386315851</v>
      </c>
      <c r="E73" s="0" t="n">
        <f aca="false">1000000/(C73*2)</f>
        <v>2863.45693157926</v>
      </c>
      <c r="F73" s="0" t="n">
        <f aca="false">ROUND(E73*$C$6-1,0)</f>
        <v>5726</v>
      </c>
      <c r="G73" s="0" t="str">
        <f aca="false">_xlfn.BASE(F73,16)</f>
        <v>165E</v>
      </c>
      <c r="H73" s="2" t="n">
        <f aca="false">$C$12*$C$9*$C$10/D73</f>
        <v>0.20847877731856</v>
      </c>
      <c r="I73" s="0" t="n">
        <f aca="false">ROUND((H73/$C$11)*((2^$C$13)-1),0)</f>
        <v>171</v>
      </c>
    </row>
    <row collapsed="false" customFormat="false" customHeight="false" hidden="false" ht="12.85" outlineLevel="0" r="74">
      <c r="A74" s="0" t="n">
        <v>54</v>
      </c>
      <c r="B74" s="0" t="n">
        <f aca="false">(A74-$C$15)*$C$14/12</f>
        <v>2.75</v>
      </c>
      <c r="C74" s="0" t="n">
        <f aca="false">2^((A74-69)/12)*440</f>
        <v>184.997211355817</v>
      </c>
      <c r="D74" s="2" t="n">
        <f aca="false">1/C74</f>
        <v>0.005405486886376</v>
      </c>
      <c r="E74" s="0" t="n">
        <f aca="false">1000000/(C74*2)</f>
        <v>2702.743443188</v>
      </c>
      <c r="F74" s="0" t="n">
        <f aca="false">ROUND(E74*$C$6-1,0)</f>
        <v>5404</v>
      </c>
      <c r="G74" s="0" t="str">
        <f aca="false">_xlfn.BASE(F74,16)</f>
        <v>151C</v>
      </c>
      <c r="H74" s="2" t="n">
        <f aca="false">$C$12*$C$9*$C$10/D74</f>
        <v>0.220875570526164</v>
      </c>
      <c r="I74" s="0" t="n">
        <f aca="false">ROUND((H74/$C$11)*((2^$C$13)-1),0)</f>
        <v>181</v>
      </c>
    </row>
    <row collapsed="false" customFormat="false" customHeight="false" hidden="false" ht="12.85" outlineLevel="0" r="75">
      <c r="A75" s="0" t="n">
        <v>55</v>
      </c>
      <c r="B75" s="0" t="n">
        <f aca="false">(A75-$C$15)*$C$14/12</f>
        <v>2.83333333333333</v>
      </c>
      <c r="C75" s="0" t="n">
        <f aca="false">2^((A75-69)/12)*440</f>
        <v>195.997717990875</v>
      </c>
      <c r="D75" s="2" t="n">
        <f aca="false">1/C75</f>
        <v>0.00510210021958806</v>
      </c>
      <c r="E75" s="0" t="n">
        <f aca="false">1000000/(C75*2)</f>
        <v>2551.05010979403</v>
      </c>
      <c r="F75" s="0" t="n">
        <f aca="false">ROUND(E75*$C$6-1,0)</f>
        <v>5101</v>
      </c>
      <c r="G75" s="0" t="str">
        <f aca="false">_xlfn.BASE(F75,16)</f>
        <v>13ED</v>
      </c>
      <c r="H75" s="2" t="n">
        <f aca="false">$C$12*$C$9*$C$10/D75</f>
        <v>0.234009515418025</v>
      </c>
      <c r="I75" s="0" t="n">
        <f aca="false">ROUND((H75/$C$11)*((2^$C$13)-1),0)</f>
        <v>192</v>
      </c>
    </row>
    <row collapsed="false" customFormat="false" customHeight="false" hidden="false" ht="12.85" outlineLevel="0" r="76">
      <c r="A76" s="0" t="n">
        <v>56</v>
      </c>
      <c r="B76" s="0" t="n">
        <f aca="false">(A76-$C$15)*$C$14/12</f>
        <v>2.91666666666667</v>
      </c>
      <c r="C76" s="0" t="n">
        <f aca="false">2^((A76-69)/12)*440</f>
        <v>207.652348789973</v>
      </c>
      <c r="D76" s="2" t="n">
        <f aca="false">1/C76</f>
        <v>0.0048157413379968</v>
      </c>
      <c r="E76" s="0" t="n">
        <f aca="false">1000000/(C76*2)</f>
        <v>2407.8706689984</v>
      </c>
      <c r="F76" s="0" t="n">
        <f aca="false">ROUND(E76*$C$6-1,0)</f>
        <v>4815</v>
      </c>
      <c r="G76" s="0" t="str">
        <f aca="false">_xlfn.BASE(F76,16)</f>
        <v>12CF</v>
      </c>
      <c r="H76" s="2" t="n">
        <f aca="false">$C$12*$C$9*$C$10/D76</f>
        <v>0.2479244453143</v>
      </c>
      <c r="I76" s="0" t="n">
        <f aca="false">ROUND((H76/$C$11)*((2^$C$13)-1),0)</f>
        <v>203</v>
      </c>
    </row>
    <row collapsed="false" customFormat="false" customHeight="false" hidden="false" ht="12.85" outlineLevel="0" r="77">
      <c r="A77" s="0" t="n">
        <v>57</v>
      </c>
      <c r="B77" s="0" t="n">
        <f aca="false">(A77-$C$15)*$C$14/12</f>
        <v>3</v>
      </c>
      <c r="C77" s="0" t="n">
        <f aca="false">2^((A77-69)/12)*440</f>
        <v>220</v>
      </c>
      <c r="D77" s="2" t="n">
        <f aca="false">1/C77</f>
        <v>0.00454545454545455</v>
      </c>
      <c r="E77" s="0" t="n">
        <f aca="false">1000000/(C77*2)</f>
        <v>2272.72727272727</v>
      </c>
      <c r="F77" s="0" t="n">
        <f aca="false">ROUND(E77*$C$6-1,0)</f>
        <v>4544</v>
      </c>
      <c r="G77" s="0" t="str">
        <f aca="false">_xlfn.BASE(F77,16)</f>
        <v>11C0</v>
      </c>
      <c r="H77" s="2" t="n">
        <f aca="false">$C$12*$C$9*$C$10/D77</f>
        <v>0.2626668</v>
      </c>
      <c r="I77" s="0" t="n">
        <f aca="false">ROUND((H77/$C$11)*((2^$C$13)-1),0)</f>
        <v>215</v>
      </c>
    </row>
    <row collapsed="false" customFormat="false" customHeight="false" hidden="false" ht="12.85" outlineLevel="0" r="78">
      <c r="A78" s="0" t="n">
        <v>58</v>
      </c>
      <c r="B78" s="0" t="n">
        <f aca="false">(A78-$C$15)*$C$14/12</f>
        <v>3.08333333333333</v>
      </c>
      <c r="C78" s="0" t="n">
        <f aca="false">2^((A78-69)/12)*440</f>
        <v>233.081880759045</v>
      </c>
      <c r="D78" s="2" t="n">
        <f aca="false">1/C78</f>
        <v>0.00429033778491679</v>
      </c>
      <c r="E78" s="0" t="n">
        <f aca="false">1000000/(C78*2)</f>
        <v>2145.16889245839</v>
      </c>
      <c r="F78" s="0" t="n">
        <f aca="false">ROUND(E78*$C$6-1,0)</f>
        <v>4289</v>
      </c>
      <c r="G78" s="0" t="str">
        <f aca="false">_xlfn.BASE(F78,16)</f>
        <v>10C1</v>
      </c>
      <c r="H78" s="2" t="n">
        <f aca="false">$C$12*$C$9*$C$10/D78</f>
        <v>0.278285780713454</v>
      </c>
      <c r="I78" s="0" t="n">
        <f aca="false">ROUND((H78/$C$11)*((2^$C$13)-1),0)</f>
        <v>228</v>
      </c>
    </row>
    <row collapsed="false" customFormat="false" customHeight="false" hidden="false" ht="12.85" outlineLevel="0" r="79">
      <c r="A79" s="0" t="n">
        <v>59</v>
      </c>
      <c r="B79" s="0" t="n">
        <f aca="false">(A79-$C$15)*$C$14/12</f>
        <v>3.16666666666667</v>
      </c>
      <c r="C79" s="0" t="n">
        <f aca="false">2^((A79-69)/12)*440</f>
        <v>246.941650628062</v>
      </c>
      <c r="D79" s="2" t="n">
        <f aca="false">1/C79</f>
        <v>0.00404953962791063</v>
      </c>
      <c r="E79" s="0" t="n">
        <f aca="false">1000000/(C79*2)</f>
        <v>2024.76981395532</v>
      </c>
      <c r="F79" s="0" t="n">
        <f aca="false">ROUND(E79*$C$6-1,0)</f>
        <v>4049</v>
      </c>
      <c r="G79" s="0" t="str">
        <f aca="false">_xlfn.BASE(F79,16)</f>
        <v>FD1</v>
      </c>
      <c r="H79" s="2" t="n">
        <f aca="false">$C$12*$C$9*$C$10/D79</f>
        <v>0.294833514350868</v>
      </c>
      <c r="I79" s="0" t="n">
        <f aca="false">ROUND((H79/$C$11)*((2^$C$13)-1),0)</f>
        <v>241</v>
      </c>
    </row>
    <row collapsed="false" customFormat="false" customHeight="false" hidden="false" ht="12.85" outlineLevel="0" r="80">
      <c r="A80" s="0" t="n">
        <v>60</v>
      </c>
      <c r="B80" s="0" t="n">
        <f aca="false">(A80-$C$15)*$C$14/12</f>
        <v>3.25</v>
      </c>
      <c r="C80" s="0" t="n">
        <f aca="false">2^((A80-69)/12)*440</f>
        <v>261.625565300599</v>
      </c>
      <c r="D80" s="2" t="n">
        <f aca="false">1/C80</f>
        <v>0.00382225643297143</v>
      </c>
      <c r="E80" s="0" t="n">
        <f aca="false">1000000/(C80*2)</f>
        <v>1911.12821648572</v>
      </c>
      <c r="F80" s="0" t="n">
        <f aca="false">ROUND(E80*$C$6-1,0)</f>
        <v>3821</v>
      </c>
      <c r="G80" s="0" t="str">
        <f aca="false">_xlfn.BASE(F80,16)</f>
        <v>EED</v>
      </c>
      <c r="H80" s="2" t="n">
        <f aca="false">$C$12*$C$9*$C$10/D80</f>
        <v>0.312365227434997</v>
      </c>
      <c r="I80" s="0" t="n">
        <f aca="false">ROUND((H80/$C$11)*((2^$C$13)-1),0)</f>
        <v>256</v>
      </c>
    </row>
    <row collapsed="false" customFormat="false" customHeight="false" hidden="false" ht="12.85" outlineLevel="0" r="81">
      <c r="A81" s="0" t="n">
        <v>61</v>
      </c>
      <c r="B81" s="0" t="n">
        <f aca="false">(A81-$C$15)*$C$14/12</f>
        <v>3.33333333333333</v>
      </c>
      <c r="C81" s="0" t="n">
        <f aca="false">2^((A81-69)/12)*440</f>
        <v>277.182630976872</v>
      </c>
      <c r="D81" s="2" t="n">
        <f aca="false">1/C81</f>
        <v>0.00360772966356409</v>
      </c>
      <c r="E81" s="0" t="n">
        <f aca="false">1000000/(C81*2)</f>
        <v>1803.86483178205</v>
      </c>
      <c r="F81" s="0" t="n">
        <f aca="false">ROUND(E81*$C$6-1,0)</f>
        <v>3607</v>
      </c>
      <c r="G81" s="0" t="str">
        <f aca="false">_xlfn.BASE(F81,16)</f>
        <v>E17</v>
      </c>
      <c r="H81" s="2" t="n">
        <f aca="false">$C$12*$C$9*$C$10/D81</f>
        <v>0.330939430428527</v>
      </c>
      <c r="I81" s="0" t="n">
        <f aca="false">ROUND((H81/$C$11)*((2^$C$13)-1),0)</f>
        <v>271</v>
      </c>
    </row>
    <row collapsed="false" customFormat="false" customHeight="false" hidden="false" ht="12.85" outlineLevel="0" r="82">
      <c r="A82" s="0" t="n">
        <v>62</v>
      </c>
      <c r="B82" s="0" t="n">
        <f aca="false">(A82-$C$15)*$C$14/12</f>
        <v>3.41666666666667</v>
      </c>
      <c r="C82" s="0" t="n">
        <f aca="false">2^((A82-69)/12)*440</f>
        <v>293.664767917408</v>
      </c>
      <c r="D82" s="2" t="n">
        <f aca="false">1/C82</f>
        <v>0.00340524335653791</v>
      </c>
      <c r="E82" s="0" t="n">
        <f aca="false">1000000/(C82*2)</f>
        <v>1702.62167826896</v>
      </c>
      <c r="F82" s="0" t="n">
        <f aca="false">ROUND(E82*$C$6-1,0)</f>
        <v>3404</v>
      </c>
      <c r="G82" s="0" t="str">
        <f aca="false">_xlfn.BASE(F82,16)</f>
        <v>D4C</v>
      </c>
      <c r="H82" s="2" t="n">
        <f aca="false">$C$12*$C$9*$C$10/D82</f>
        <v>0.35061811300731</v>
      </c>
      <c r="I82" s="0" t="n">
        <f aca="false">ROUND((H82/$C$11)*((2^$C$13)-1),0)</f>
        <v>287</v>
      </c>
    </row>
    <row collapsed="false" customFormat="false" customHeight="false" hidden="false" ht="12.85" outlineLevel="0" r="83">
      <c r="A83" s="0" t="n">
        <v>63</v>
      </c>
      <c r="B83" s="0" t="n">
        <f aca="false">(A83-$C$15)*$C$14/12</f>
        <v>3.5</v>
      </c>
      <c r="C83" s="0" t="n">
        <f aca="false">2^((A83-69)/12)*440</f>
        <v>311.126983722081</v>
      </c>
      <c r="D83" s="2" t="n">
        <f aca="false">1/C83</f>
        <v>0.00321412173266612</v>
      </c>
      <c r="E83" s="0" t="n">
        <f aca="false">1000000/(C83*2)</f>
        <v>1607.06086633306</v>
      </c>
      <c r="F83" s="0" t="n">
        <f aca="false">ROUND(E83*$C$6-1,0)</f>
        <v>3213</v>
      </c>
      <c r="G83" s="0" t="str">
        <f aca="false">_xlfn.BASE(F83,16)</f>
        <v>C8D</v>
      </c>
      <c r="H83" s="2" t="n">
        <f aca="false">$C$12*$C$9*$C$10/D83</f>
        <v>0.371466950945141</v>
      </c>
      <c r="I83" s="0" t="n">
        <f aca="false">ROUND((H83/$C$11)*((2^$C$13)-1),0)</f>
        <v>304</v>
      </c>
    </row>
    <row collapsed="false" customFormat="false" customHeight="false" hidden="false" ht="12.85" outlineLevel="0" r="84">
      <c r="A84" s="0" t="n">
        <v>64</v>
      </c>
      <c r="B84" s="0" t="n">
        <f aca="false">(A84-$C$15)*$C$14/12</f>
        <v>3.58333333333333</v>
      </c>
      <c r="C84" s="0" t="n">
        <f aca="false">2^((A84-69)/12)*440</f>
        <v>329.62755691287</v>
      </c>
      <c r="D84" s="2" t="n">
        <f aca="false">1/C84</f>
        <v>0.00303372694129553</v>
      </c>
      <c r="E84" s="0" t="n">
        <f aca="false">1000000/(C84*2)</f>
        <v>1516.86347064777</v>
      </c>
      <c r="F84" s="0" t="n">
        <f aca="false">ROUND(E84*$C$6-1,0)</f>
        <v>3033</v>
      </c>
      <c r="G84" s="0" t="str">
        <f aca="false">_xlfn.BASE(F84,16)</f>
        <v>BD9</v>
      </c>
      <c r="H84" s="2" t="n">
        <f aca="false">$C$12*$C$9*$C$10/D84</f>
        <v>0.393555525300552</v>
      </c>
      <c r="I84" s="0" t="n">
        <f aca="false">ROUND((H84/$C$11)*((2^$C$13)-1),0)</f>
        <v>322</v>
      </c>
    </row>
    <row collapsed="false" customFormat="false" customHeight="false" hidden="false" ht="12.85" outlineLevel="0" r="85">
      <c r="A85" s="0" t="n">
        <v>65</v>
      </c>
      <c r="B85" s="0" t="n">
        <f aca="false">(A85-$C$15)*$C$14/12</f>
        <v>3.66666666666667</v>
      </c>
      <c r="C85" s="0" t="n">
        <f aca="false">2^((A85-69)/12)*440</f>
        <v>349.228231433004</v>
      </c>
      <c r="D85" s="2" t="n">
        <f aca="false">1/C85</f>
        <v>0.00286345693157926</v>
      </c>
      <c r="E85" s="0" t="n">
        <f aca="false">1000000/(C85*2)</f>
        <v>1431.72846578963</v>
      </c>
      <c r="F85" s="0" t="n">
        <f aca="false">ROUND(E85*$C$6-1,0)</f>
        <v>2862</v>
      </c>
      <c r="G85" s="0" t="str">
        <f aca="false">_xlfn.BASE(F85,16)</f>
        <v>B2E</v>
      </c>
      <c r="H85" s="2" t="n">
        <f aca="false">$C$12*$C$9*$C$10/D85</f>
        <v>0.416957554637121</v>
      </c>
      <c r="I85" s="0" t="n">
        <f aca="false">ROUND((H85/$C$11)*((2^$C$13)-1),0)</f>
        <v>341</v>
      </c>
    </row>
    <row collapsed="false" customFormat="false" customHeight="false" hidden="false" ht="12.85" outlineLevel="0" r="86">
      <c r="A86" s="0" t="n">
        <v>66</v>
      </c>
      <c r="B86" s="0" t="n">
        <f aca="false">(A86-$C$15)*$C$14/12</f>
        <v>3.75</v>
      </c>
      <c r="C86" s="0" t="n">
        <f aca="false">2^((A86-69)/12)*440</f>
        <v>369.994422711634</v>
      </c>
      <c r="D86" s="2" t="n">
        <f aca="false">1/C86</f>
        <v>0.002702743443188</v>
      </c>
      <c r="E86" s="0" t="n">
        <f aca="false">1000000/(C86*2)</f>
        <v>1351.371721594</v>
      </c>
      <c r="F86" s="0" t="n">
        <f aca="false">ROUND(E86*$C$6-1,0)</f>
        <v>2702</v>
      </c>
      <c r="G86" s="0" t="str">
        <f aca="false">_xlfn.BASE(F86,16)</f>
        <v>A8E</v>
      </c>
      <c r="H86" s="2" t="n">
        <f aca="false">$C$12*$C$9*$C$10/D86</f>
        <v>0.441751141052329</v>
      </c>
      <c r="I86" s="0" t="n">
        <f aca="false">ROUND((H86/$C$11)*((2^$C$13)-1),0)</f>
        <v>362</v>
      </c>
    </row>
    <row collapsed="false" customFormat="false" customHeight="false" hidden="false" ht="12.85" outlineLevel="0" r="87">
      <c r="A87" s="0" t="n">
        <v>67</v>
      </c>
      <c r="B87" s="0" t="n">
        <f aca="false">(A87-$C$15)*$C$14/12</f>
        <v>3.83333333333333</v>
      </c>
      <c r="C87" s="0" t="n">
        <f aca="false">2^((A87-69)/12)*440</f>
        <v>391.995435981749</v>
      </c>
      <c r="D87" s="2" t="n">
        <f aca="false">1/C87</f>
        <v>0.00255105010979403</v>
      </c>
      <c r="E87" s="0" t="n">
        <f aca="false">1000000/(C87*2)</f>
        <v>1275.52505489701</v>
      </c>
      <c r="F87" s="0" t="n">
        <f aca="false">ROUND(E87*$C$6-1,0)</f>
        <v>2550</v>
      </c>
      <c r="G87" s="0" t="str">
        <f aca="false">_xlfn.BASE(F87,16)</f>
        <v>9F6</v>
      </c>
      <c r="H87" s="2" t="n">
        <f aca="false">$C$12*$C$9*$C$10/D87</f>
        <v>0.46801903083605</v>
      </c>
      <c r="I87" s="0" t="n">
        <f aca="false">ROUND((H87/$C$11)*((2^$C$13)-1),0)</f>
        <v>383</v>
      </c>
    </row>
    <row collapsed="false" customFormat="false" customHeight="false" hidden="false" ht="12.85" outlineLevel="0" r="88">
      <c r="A88" s="0" t="n">
        <v>68</v>
      </c>
      <c r="B88" s="0" t="n">
        <f aca="false">(A88-$C$15)*$C$14/12</f>
        <v>3.91666666666667</v>
      </c>
      <c r="C88" s="0" t="n">
        <f aca="false">2^((A88-69)/12)*440</f>
        <v>415.304697579945</v>
      </c>
      <c r="D88" s="2" t="n">
        <f aca="false">1/C88</f>
        <v>0.0024078706689984</v>
      </c>
      <c r="E88" s="0" t="n">
        <f aca="false">1000000/(C88*2)</f>
        <v>1203.9353344992</v>
      </c>
      <c r="F88" s="0" t="n">
        <f aca="false">ROUND(E88*$C$6-1,0)</f>
        <v>2407</v>
      </c>
      <c r="G88" s="0" t="str">
        <f aca="false">_xlfn.BASE(F88,16)</f>
        <v>967</v>
      </c>
      <c r="H88" s="2" t="n">
        <f aca="false">$C$12*$C$9*$C$10/D88</f>
        <v>0.4958488906286</v>
      </c>
      <c r="I88" s="0" t="n">
        <f aca="false">ROUND((H88/$C$11)*((2^$C$13)-1),0)</f>
        <v>406</v>
      </c>
    </row>
    <row collapsed="false" customFormat="false" customHeight="false" hidden="false" ht="12.85" outlineLevel="0" r="89">
      <c r="A89" s="0" t="n">
        <v>69</v>
      </c>
      <c r="B89" s="0" t="n">
        <f aca="false">(A89-$C$15)*$C$14/12</f>
        <v>4</v>
      </c>
      <c r="C89" s="0" t="n">
        <f aca="false">2^((A89-69)/12)*440</f>
        <v>440</v>
      </c>
      <c r="D89" s="2" t="n">
        <f aca="false">1/C89</f>
        <v>0.00227272727272727</v>
      </c>
      <c r="E89" s="0" t="n">
        <f aca="false">1000000/(C89*2)</f>
        <v>1136.36363636364</v>
      </c>
      <c r="F89" s="0" t="n">
        <f aca="false">ROUND(E89*$C$6-1,0)</f>
        <v>2272</v>
      </c>
      <c r="G89" s="0" t="str">
        <f aca="false">_xlfn.BASE(F89,16)</f>
        <v>8E0</v>
      </c>
      <c r="H89" s="2" t="n">
        <f aca="false">$C$12*$C$9*$C$10/D89</f>
        <v>0.5253336</v>
      </c>
      <c r="I89" s="0" t="n">
        <f aca="false">ROUND((H89/$C$11)*((2^$C$13)-1),0)</f>
        <v>430</v>
      </c>
    </row>
    <row collapsed="false" customFormat="false" customHeight="false" hidden="false" ht="12.85" outlineLevel="0" r="90">
      <c r="A90" s="0" t="n">
        <v>70</v>
      </c>
      <c r="B90" s="0" t="n">
        <f aca="false">(A90-$C$15)*$C$14/12</f>
        <v>4.08333333333333</v>
      </c>
      <c r="C90" s="0" t="n">
        <f aca="false">2^((A90-69)/12)*440</f>
        <v>466.16376151809</v>
      </c>
      <c r="D90" s="2" t="n">
        <f aca="false">1/C90</f>
        <v>0.00214516889245839</v>
      </c>
      <c r="E90" s="0" t="n">
        <f aca="false">1000000/(C90*2)</f>
        <v>1072.5844462292</v>
      </c>
      <c r="F90" s="0" t="n">
        <f aca="false">ROUND(E90*$C$6-1,0)</f>
        <v>2144</v>
      </c>
      <c r="G90" s="0" t="str">
        <f aca="false">_xlfn.BASE(F90,16)</f>
        <v>860</v>
      </c>
      <c r="H90" s="2" t="n">
        <f aca="false">$C$12*$C$9*$C$10/D90</f>
        <v>0.556571561426908</v>
      </c>
      <c r="I90" s="0" t="n">
        <f aca="false">ROUND((H90/$C$11)*((2^$C$13)-1),0)</f>
        <v>456</v>
      </c>
    </row>
    <row collapsed="false" customFormat="false" customHeight="false" hidden="false" ht="12.85" outlineLevel="0" r="91">
      <c r="A91" s="0" t="n">
        <v>71</v>
      </c>
      <c r="B91" s="0" t="n">
        <f aca="false">(A91-$C$15)*$C$14/12</f>
        <v>4.16666666666667</v>
      </c>
      <c r="C91" s="0" t="n">
        <f aca="false">2^((A91-69)/12)*440</f>
        <v>493.883301256124</v>
      </c>
      <c r="D91" s="2" t="n">
        <f aca="false">1/C91</f>
        <v>0.00202476981395532</v>
      </c>
      <c r="E91" s="0" t="n">
        <f aca="false">1000000/(C91*2)</f>
        <v>1012.38490697766</v>
      </c>
      <c r="F91" s="0" t="n">
        <f aca="false">ROUND(E91*$C$6-1,0)</f>
        <v>2024</v>
      </c>
      <c r="G91" s="0" t="str">
        <f aca="false">_xlfn.BASE(F91,16)</f>
        <v>7E8</v>
      </c>
      <c r="H91" s="2" t="n">
        <f aca="false">$C$12*$C$9*$C$10/D91</f>
        <v>0.589667028701737</v>
      </c>
      <c r="I91" s="0" t="n">
        <f aca="false">ROUND((H91/$C$11)*((2^$C$13)-1),0)</f>
        <v>483</v>
      </c>
    </row>
    <row collapsed="false" customFormat="false" customHeight="false" hidden="false" ht="12.85" outlineLevel="0" r="92">
      <c r="A92" s="0" t="n">
        <v>72</v>
      </c>
      <c r="B92" s="0" t="n">
        <f aca="false">(A92-$C$15)*$C$14/12</f>
        <v>4.25</v>
      </c>
      <c r="C92" s="0" t="n">
        <f aca="false">2^((A92-69)/12)*440</f>
        <v>523.251130601197</v>
      </c>
      <c r="D92" s="2" t="n">
        <f aca="false">1/C92</f>
        <v>0.00191112821648571</v>
      </c>
      <c r="E92" s="0" t="n">
        <f aca="false">1000000/(C92*2)</f>
        <v>955.564108242858</v>
      </c>
      <c r="F92" s="0" t="n">
        <f aca="false">ROUND(E92*$C$6-1,0)</f>
        <v>1910</v>
      </c>
      <c r="G92" s="0" t="str">
        <f aca="false">_xlfn.BASE(F92,16)</f>
        <v>776</v>
      </c>
      <c r="H92" s="2" t="n">
        <f aca="false">$C$12*$C$9*$C$10/D92</f>
        <v>0.624730454869993</v>
      </c>
      <c r="I92" s="0" t="n">
        <f aca="false">ROUND((H92/$C$11)*((2^$C$13)-1),0)</f>
        <v>512</v>
      </c>
    </row>
    <row collapsed="false" customFormat="false" customHeight="false" hidden="false" ht="12.85" outlineLevel="0" r="93">
      <c r="A93" s="0" t="n">
        <v>73</v>
      </c>
      <c r="B93" s="0" t="n">
        <f aca="false">(A93-$C$15)*$C$14/12</f>
        <v>4.33333333333333</v>
      </c>
      <c r="C93" s="0" t="n">
        <f aca="false">2^((A93-69)/12)*440</f>
        <v>554.365261953744</v>
      </c>
      <c r="D93" s="2" t="n">
        <f aca="false">1/C93</f>
        <v>0.00180386483178205</v>
      </c>
      <c r="E93" s="0" t="n">
        <f aca="false">1000000/(C93*2)</f>
        <v>901.932415891022</v>
      </c>
      <c r="F93" s="0" t="n">
        <f aca="false">ROUND(E93*$C$6-1,0)</f>
        <v>1803</v>
      </c>
      <c r="G93" s="0" t="str">
        <f aca="false">_xlfn.BASE(F93,16)</f>
        <v>70B</v>
      </c>
      <c r="H93" s="2" t="n">
        <f aca="false">$C$12*$C$9*$C$10/D93</f>
        <v>0.661878860857053</v>
      </c>
      <c r="I93" s="0" t="n">
        <f aca="false">ROUND((H93/$C$11)*((2^$C$13)-1),0)</f>
        <v>542</v>
      </c>
    </row>
    <row collapsed="false" customFormat="false" customHeight="false" hidden="false" ht="12.85" outlineLevel="0" r="94">
      <c r="A94" s="0" t="n">
        <v>74</v>
      </c>
      <c r="B94" s="0" t="n">
        <f aca="false">(A94-$C$15)*$C$14/12</f>
        <v>4.41666666666667</v>
      </c>
      <c r="C94" s="0" t="n">
        <f aca="false">2^((A94-69)/12)*440</f>
        <v>587.329535834815</v>
      </c>
      <c r="D94" s="2" t="n">
        <f aca="false">1/C94</f>
        <v>0.00170262167826896</v>
      </c>
      <c r="E94" s="0" t="n">
        <f aca="false">1000000/(C94*2)</f>
        <v>851.310839134478</v>
      </c>
      <c r="F94" s="0" t="n">
        <f aca="false">ROUND(E94*$C$6-1,0)</f>
        <v>1702</v>
      </c>
      <c r="G94" s="0" t="str">
        <f aca="false">_xlfn.BASE(F94,16)</f>
        <v>6A6</v>
      </c>
      <c r="H94" s="2" t="n">
        <f aca="false">$C$12*$C$9*$C$10/D94</f>
        <v>0.701236226014619</v>
      </c>
      <c r="I94" s="0" t="n">
        <f aca="false">ROUND((H94/$C$11)*((2^$C$13)-1),0)</f>
        <v>574</v>
      </c>
    </row>
    <row collapsed="false" customFormat="false" customHeight="false" hidden="false" ht="12.85" outlineLevel="0" r="95">
      <c r="A95" s="0" t="n">
        <v>75</v>
      </c>
      <c r="B95" s="0" t="n">
        <f aca="false">(A95-$C$15)*$C$14/12</f>
        <v>4.5</v>
      </c>
      <c r="C95" s="0" t="n">
        <f aca="false">2^((A95-69)/12)*440</f>
        <v>622.253967444162</v>
      </c>
      <c r="D95" s="2" t="n">
        <f aca="false">1/C95</f>
        <v>0.00160706086633306</v>
      </c>
      <c r="E95" s="0" t="n">
        <f aca="false">1000000/(C95*2)</f>
        <v>803.530433166531</v>
      </c>
      <c r="F95" s="0" t="n">
        <f aca="false">ROUND(E95*$C$6-1,0)</f>
        <v>1606</v>
      </c>
      <c r="G95" s="0" t="str">
        <f aca="false">_xlfn.BASE(F95,16)</f>
        <v>646</v>
      </c>
      <c r="H95" s="2" t="n">
        <f aca="false">$C$12*$C$9*$C$10/D95</f>
        <v>0.742933901890283</v>
      </c>
      <c r="I95" s="0" t="n">
        <f aca="false">ROUND((H95/$C$11)*((2^$C$13)-1),0)</f>
        <v>608</v>
      </c>
    </row>
    <row collapsed="false" customFormat="false" customHeight="false" hidden="false" ht="12.85" outlineLevel="0" r="96">
      <c r="A96" s="0" t="n">
        <v>76</v>
      </c>
      <c r="B96" s="0" t="n">
        <f aca="false">(A96-$C$15)*$C$14/12</f>
        <v>4.58333333333333</v>
      </c>
      <c r="C96" s="0" t="n">
        <f aca="false">2^((A96-69)/12)*440</f>
        <v>659.25511382574</v>
      </c>
      <c r="D96" s="2" t="n">
        <f aca="false">1/C96</f>
        <v>0.00151686347064777</v>
      </c>
      <c r="E96" s="0" t="n">
        <f aca="false">1000000/(C96*2)</f>
        <v>758.431735323883</v>
      </c>
      <c r="F96" s="0" t="n">
        <f aca="false">ROUND(E96*$C$6-1,0)</f>
        <v>1516</v>
      </c>
      <c r="G96" s="0" t="str">
        <f aca="false">_xlfn.BASE(F96,16)</f>
        <v>5EC</v>
      </c>
      <c r="H96" s="2" t="n">
        <f aca="false">$C$12*$C$9*$C$10/D96</f>
        <v>0.787111050601104</v>
      </c>
      <c r="I96" s="0" t="n">
        <f aca="false">ROUND((H96/$C$11)*((2^$C$13)-1),0)</f>
        <v>645</v>
      </c>
    </row>
    <row collapsed="false" customFormat="false" customHeight="false" hidden="false" ht="12.85" outlineLevel="0" r="97">
      <c r="A97" s="0" t="n">
        <v>77</v>
      </c>
      <c r="B97" s="0" t="n">
        <f aca="false">(A97-$C$15)*$C$14/12</f>
        <v>4.66666666666667</v>
      </c>
      <c r="C97" s="0" t="n">
        <f aca="false">2^((A97-69)/12)*440</f>
        <v>698.456462866008</v>
      </c>
      <c r="D97" s="2" t="n">
        <f aca="false">1/C97</f>
        <v>0.00143172846578963</v>
      </c>
      <c r="E97" s="0" t="n">
        <f aca="false">1000000/(C97*2)</f>
        <v>715.864232894814</v>
      </c>
      <c r="F97" s="0" t="n">
        <f aca="false">ROUND(E97*$C$6-1,0)</f>
        <v>1431</v>
      </c>
      <c r="G97" s="0" t="str">
        <f aca="false">_xlfn.BASE(F97,16)</f>
        <v>597</v>
      </c>
      <c r="H97" s="2" t="n">
        <f aca="false">$C$12*$C$9*$C$10/D97</f>
        <v>0.833915109274241</v>
      </c>
      <c r="I97" s="0" t="n">
        <f aca="false">ROUND((H97/$C$11)*((2^$C$13)-1),0)</f>
        <v>683</v>
      </c>
    </row>
    <row collapsed="false" customFormat="false" customHeight="false" hidden="false" ht="12.85" outlineLevel="0" r="98">
      <c r="A98" s="0" t="n">
        <v>78</v>
      </c>
      <c r="B98" s="0" t="n">
        <f aca="false">(A98-$C$15)*$C$14/12</f>
        <v>4.75</v>
      </c>
      <c r="C98" s="0" t="n">
        <f aca="false">2^((A98-69)/12)*440</f>
        <v>739.988845423269</v>
      </c>
      <c r="D98" s="2" t="n">
        <f aca="false">1/C98</f>
        <v>0.001351371721594</v>
      </c>
      <c r="E98" s="0" t="n">
        <f aca="false">1000000/(C98*2)</f>
        <v>675.685860797001</v>
      </c>
      <c r="F98" s="0" t="n">
        <f aca="false">ROUND(E98*$C$6-1,0)</f>
        <v>1350</v>
      </c>
      <c r="G98" s="0" t="str">
        <f aca="false">_xlfn.BASE(F98,16)</f>
        <v>546</v>
      </c>
      <c r="H98" s="2" t="n">
        <f aca="false">$C$12*$C$9*$C$10/D98</f>
        <v>0.883502282104658</v>
      </c>
      <c r="I98" s="0" t="n">
        <f aca="false">ROUND((H98/$C$11)*((2^$C$13)-1),0)</f>
        <v>724</v>
      </c>
    </row>
    <row collapsed="false" customFormat="false" customHeight="false" hidden="false" ht="12.85" outlineLevel="0" r="99">
      <c r="A99" s="0" t="n">
        <v>79</v>
      </c>
      <c r="B99" s="0" t="n">
        <f aca="false">(A99-$C$15)*$C$14/12</f>
        <v>4.83333333333333</v>
      </c>
      <c r="C99" s="0" t="n">
        <f aca="false">2^((A99-69)/12)*440</f>
        <v>783.990871963499</v>
      </c>
      <c r="D99" s="2" t="n">
        <f aca="false">1/C99</f>
        <v>0.00127552505489702</v>
      </c>
      <c r="E99" s="0" t="n">
        <f aca="false">1000000/(C99*2)</f>
        <v>637.762527448507</v>
      </c>
      <c r="F99" s="0" t="n">
        <f aca="false">ROUND(E99*$C$6-1,0)</f>
        <v>1275</v>
      </c>
      <c r="G99" s="0" t="str">
        <f aca="false">_xlfn.BASE(F99,16)</f>
        <v>4FB</v>
      </c>
      <c r="H99" s="2" t="n">
        <f aca="false">$C$12*$C$9*$C$10/D99</f>
        <v>0.936038061672099</v>
      </c>
      <c r="I99" s="0" t="n">
        <f aca="false">ROUND((H99/$C$11)*((2^$C$13)-1),0)</f>
        <v>767</v>
      </c>
    </row>
    <row collapsed="false" customFormat="false" customHeight="false" hidden="false" ht="12.85" outlineLevel="0" r="100">
      <c r="A100" s="0" t="n">
        <v>80</v>
      </c>
      <c r="B100" s="0" t="n">
        <f aca="false">(A100-$C$15)*$C$14/12</f>
        <v>4.91666666666667</v>
      </c>
      <c r="C100" s="0" t="n">
        <f aca="false">2^((A100-69)/12)*440</f>
        <v>830.60939515989</v>
      </c>
      <c r="D100" s="2" t="n">
        <f aca="false">1/C100</f>
        <v>0.0012039353344992</v>
      </c>
      <c r="E100" s="0" t="n">
        <f aca="false">1000000/(C100*2)</f>
        <v>601.9676672496</v>
      </c>
      <c r="F100" s="0" t="n">
        <f aca="false">ROUND(E100*$C$6-1,0)</f>
        <v>1203</v>
      </c>
      <c r="G100" s="0" t="str">
        <f aca="false">_xlfn.BASE(F100,16)</f>
        <v>4B3</v>
      </c>
      <c r="H100" s="2" t="n">
        <f aca="false">$C$12*$C$9*$C$10/D100</f>
        <v>0.9916977812572</v>
      </c>
      <c r="I100" s="0" t="n">
        <f aca="false">ROUND((H100/$C$11)*((2^$C$13)-1),0)</f>
        <v>812</v>
      </c>
    </row>
    <row collapsed="false" customFormat="false" customHeight="false" hidden="false" ht="12.85" outlineLevel="0" r="101">
      <c r="A101" s="0" t="n">
        <v>81</v>
      </c>
      <c r="B101" s="0" t="n">
        <f aca="false">(A101-$C$15)*$C$14/12</f>
        <v>5</v>
      </c>
      <c r="C101" s="0" t="n">
        <f aca="false">2^((A101-69)/12)*440</f>
        <v>880</v>
      </c>
      <c r="D101" s="2" t="n">
        <f aca="false">1/C101</f>
        <v>0.00113636363636364</v>
      </c>
      <c r="E101" s="0" t="n">
        <f aca="false">1000000/(C101*2)</f>
        <v>568.181818181818</v>
      </c>
      <c r="F101" s="0" t="n">
        <f aca="false">ROUND(E101*$C$6-1,0)</f>
        <v>1135</v>
      </c>
      <c r="G101" s="0" t="str">
        <f aca="false">_xlfn.BASE(F101,16)</f>
        <v>46F</v>
      </c>
      <c r="H101" s="2" t="n">
        <f aca="false">$C$12*$C$9*$C$10/D101</f>
        <v>1.0506672</v>
      </c>
      <c r="I101" s="0" t="n">
        <f aca="false">ROUND((H101/$C$11)*((2^$C$13)-1),0)</f>
        <v>860</v>
      </c>
    </row>
    <row collapsed="false" customFormat="false" customHeight="false" hidden="false" ht="12.85" outlineLevel="0" r="102">
      <c r="A102" s="0" t="n">
        <v>82</v>
      </c>
      <c r="B102" s="0" t="n">
        <f aca="false">(A102-$C$15)*$C$14/12</f>
        <v>5.08333333333333</v>
      </c>
      <c r="C102" s="0" t="n">
        <f aca="false">2^((A102-69)/12)*440</f>
        <v>932.32752303618</v>
      </c>
      <c r="D102" s="2" t="n">
        <f aca="false">1/C102</f>
        <v>0.0010725844462292</v>
      </c>
      <c r="E102" s="0" t="n">
        <f aca="false">1000000/(C102*2)</f>
        <v>536.292223114599</v>
      </c>
      <c r="F102" s="0" t="n">
        <f aca="false">ROUND(E102*$C$6-1,0)</f>
        <v>1072</v>
      </c>
      <c r="G102" s="0" t="str">
        <f aca="false">_xlfn.BASE(F102,16)</f>
        <v>430</v>
      </c>
      <c r="H102" s="2" t="n">
        <f aca="false">$C$12*$C$9*$C$10/D102</f>
        <v>1.11314312285382</v>
      </c>
      <c r="I102" s="0" t="n">
        <f aca="false">ROUND((H102/$C$11)*((2^$C$13)-1),0)</f>
        <v>912</v>
      </c>
    </row>
    <row collapsed="false" customFormat="false" customHeight="false" hidden="false" ht="12.85" outlineLevel="0" r="103">
      <c r="A103" s="0" t="n">
        <v>83</v>
      </c>
      <c r="B103" s="0" t="n">
        <f aca="false">(A103-$C$15)*$C$14/12</f>
        <v>5.16666666666667</v>
      </c>
      <c r="C103" s="0" t="n">
        <f aca="false">2^((A103-69)/12)*440</f>
        <v>987.766602512248</v>
      </c>
      <c r="D103" s="2" t="n">
        <f aca="false">1/C103</f>
        <v>0.00101238490697766</v>
      </c>
      <c r="E103" s="0" t="n">
        <f aca="false">1000000/(C103*2)</f>
        <v>506.192453488829</v>
      </c>
      <c r="F103" s="0" t="n">
        <f aca="false">ROUND(E103*$C$6-1,0)</f>
        <v>1011</v>
      </c>
      <c r="G103" s="0" t="str">
        <f aca="false">_xlfn.BASE(F103,16)</f>
        <v>3F3</v>
      </c>
      <c r="H103" s="2" t="n">
        <f aca="false">$C$12*$C$9*$C$10/D103</f>
        <v>1.17933405740347</v>
      </c>
      <c r="I103" s="0" t="n">
        <f aca="false">ROUND((H103/$C$11)*((2^$C$13)-1),0)</f>
        <v>966</v>
      </c>
    </row>
    <row collapsed="false" customFormat="false" customHeight="false" hidden="false" ht="12.85" outlineLevel="0" r="104">
      <c r="A104" s="0" t="n">
        <v>84</v>
      </c>
      <c r="B104" s="0" t="n">
        <f aca="false">(A104-$C$15)*$C$14/12</f>
        <v>5.25</v>
      </c>
      <c r="C104" s="0" t="n">
        <f aca="false">2^((A104-69)/12)*440</f>
        <v>1046.50226120239</v>
      </c>
      <c r="D104" s="2" t="n">
        <f aca="false">1/C104</f>
        <v>0.000955564108242857</v>
      </c>
      <c r="E104" s="0" t="n">
        <f aca="false">1000000/(C104*2)</f>
        <v>477.782054121429</v>
      </c>
      <c r="F104" s="0" t="n">
        <f aca="false">ROUND(E104*$C$6-1,0)</f>
        <v>955</v>
      </c>
      <c r="G104" s="0" t="str">
        <f aca="false">_xlfn.BASE(F104,16)</f>
        <v>3BB</v>
      </c>
      <c r="H104" s="2" t="n">
        <f aca="false">$C$12*$C$9*$C$10/D104</f>
        <v>1.24946090973999</v>
      </c>
      <c r="I104" s="0" t="n">
        <f aca="false">ROUND((H104/$C$11)*((2^$C$13)-1),0)</f>
        <v>1023</v>
      </c>
    </row>
    <row collapsed="false" customFormat="false" customHeight="false" hidden="false" ht="12.85" outlineLevel="0" r="105">
      <c r="A105" s="0" t="n">
        <v>85</v>
      </c>
      <c r="B105" s="0" t="n">
        <f aca="false">(A105-$C$15)*$C$14/12</f>
        <v>5.33333333333333</v>
      </c>
      <c r="C105" s="0" t="n">
        <f aca="false">2^((A105-69)/12)*440</f>
        <v>1108.73052390749</v>
      </c>
      <c r="D105" s="2" t="n">
        <f aca="false">1/C105</f>
        <v>0.000901932415891022</v>
      </c>
      <c r="E105" s="0" t="n">
        <f aca="false">1000000/(C105*2)</f>
        <v>450.966207945511</v>
      </c>
      <c r="F105" s="0" t="n">
        <f aca="false">ROUND(E105*$C$6-1,0)</f>
        <v>901</v>
      </c>
      <c r="G105" s="0" t="str">
        <f aca="false">_xlfn.BASE(F105,16)</f>
        <v>385</v>
      </c>
      <c r="H105" s="2" t="n">
        <f aca="false">$C$12*$C$9*$C$10/D105</f>
        <v>1.32375772171411</v>
      </c>
      <c r="I105" s="0" t="n">
        <f aca="false">ROUND((H105/$C$11)*((2^$C$13)-1),0)</f>
        <v>1084</v>
      </c>
    </row>
    <row collapsed="false" customFormat="false" customHeight="false" hidden="false" ht="12.85" outlineLevel="0" r="106">
      <c r="A106" s="0" t="n">
        <v>86</v>
      </c>
      <c r="B106" s="0" t="n">
        <f aca="false">(A106-$C$15)*$C$14/12</f>
        <v>5.41666666666667</v>
      </c>
      <c r="C106" s="0" t="n">
        <f aca="false">2^((A106-69)/12)*440</f>
        <v>1174.65907166963</v>
      </c>
      <c r="D106" s="2" t="n">
        <f aca="false">1/C106</f>
        <v>0.000851310839134478</v>
      </c>
      <c r="E106" s="0" t="n">
        <f aca="false">1000000/(C106*2)</f>
        <v>425.655419567239</v>
      </c>
      <c r="F106" s="0" t="n">
        <f aca="false">ROUND(E106*$C$6-1,0)</f>
        <v>850</v>
      </c>
      <c r="G106" s="0" t="str">
        <f aca="false">_xlfn.BASE(F106,16)</f>
        <v>352</v>
      </c>
      <c r="H106" s="2" t="n">
        <f aca="false">$C$12*$C$9*$C$10/D106</f>
        <v>1.40247245202924</v>
      </c>
      <c r="I106" s="0" t="n">
        <f aca="false">ROUND((H106/$C$11)*((2^$C$13)-1),0)</f>
        <v>1149</v>
      </c>
    </row>
    <row collapsed="false" customFormat="false" customHeight="false" hidden="false" ht="12.85" outlineLevel="0" r="107">
      <c r="A107" s="0" t="n">
        <v>87</v>
      </c>
      <c r="B107" s="0" t="n">
        <f aca="false">(A107-$C$15)*$C$14/12</f>
        <v>5.5</v>
      </c>
      <c r="C107" s="0" t="n">
        <f aca="false">2^((A107-69)/12)*440</f>
        <v>1244.50793488832</v>
      </c>
      <c r="D107" s="2" t="n">
        <f aca="false">1/C107</f>
        <v>0.000803530433166531</v>
      </c>
      <c r="E107" s="0" t="n">
        <f aca="false">1000000/(C107*2)</f>
        <v>401.765216583266</v>
      </c>
      <c r="F107" s="0" t="n">
        <f aca="false">ROUND(E107*$C$6-1,0)</f>
        <v>803</v>
      </c>
      <c r="G107" s="0" t="str">
        <f aca="false">_xlfn.BASE(F107,16)</f>
        <v>323</v>
      </c>
      <c r="H107" s="2" t="n">
        <f aca="false">$C$12*$C$9*$C$10/D107</f>
        <v>1.48586780378057</v>
      </c>
      <c r="I107" s="0" t="n">
        <f aca="false">ROUND((H107/$C$11)*((2^$C$13)-1),0)</f>
        <v>1217</v>
      </c>
    </row>
    <row collapsed="false" customFormat="false" customHeight="false" hidden="false" ht="12.85" outlineLevel="0" r="108">
      <c r="A108" s="0" t="n">
        <v>88</v>
      </c>
      <c r="B108" s="0" t="n">
        <f aca="false">(A108-$C$15)*$C$14/12</f>
        <v>5.58333333333333</v>
      </c>
      <c r="C108" s="0" t="n">
        <f aca="false">2^((A108-69)/12)*440</f>
        <v>1318.51022765148</v>
      </c>
      <c r="D108" s="2" t="n">
        <f aca="false">1/C108</f>
        <v>0.000758431735323883</v>
      </c>
      <c r="E108" s="0" t="n">
        <f aca="false">1000000/(C108*2)</f>
        <v>379.215867661942</v>
      </c>
      <c r="F108" s="0" t="n">
        <f aca="false">ROUND(E108*$C$6-1,0)</f>
        <v>757</v>
      </c>
      <c r="G108" s="0" t="str">
        <f aca="false">_xlfn.BASE(F108,16)</f>
        <v>2F5</v>
      </c>
      <c r="H108" s="2" t="n">
        <f aca="false">$C$12*$C$9*$C$10/D108</f>
        <v>1.57422210120221</v>
      </c>
      <c r="I108" s="0" t="n">
        <f aca="false">ROUND((H108/$C$11)*((2^$C$13)-1),0)</f>
        <v>1289</v>
      </c>
    </row>
    <row collapsed="false" customFormat="false" customHeight="false" hidden="false" ht="12.85" outlineLevel="0" r="109">
      <c r="A109" s="0" t="n">
        <v>89</v>
      </c>
      <c r="B109" s="0" t="n">
        <f aca="false">(A109-$C$15)*$C$14/12</f>
        <v>5.66666666666667</v>
      </c>
      <c r="C109" s="0" t="n">
        <f aca="false">2^((A109-69)/12)*440</f>
        <v>1396.91292573202</v>
      </c>
      <c r="D109" s="2" t="n">
        <f aca="false">1/C109</f>
        <v>0.000715864232894814</v>
      </c>
      <c r="E109" s="0" t="n">
        <f aca="false">1000000/(C109*2)</f>
        <v>357.932116447407</v>
      </c>
      <c r="F109" s="0" t="n">
        <f aca="false">ROUND(E109*$C$6-1,0)</f>
        <v>715</v>
      </c>
      <c r="G109" s="0" t="str">
        <f aca="false">_xlfn.BASE(F109,16)</f>
        <v>2CB</v>
      </c>
      <c r="H109" s="2" t="n">
        <f aca="false">$C$12*$C$9*$C$10/D109</f>
        <v>1.66783021854848</v>
      </c>
      <c r="I109" s="0" t="n">
        <f aca="false">ROUND((H109/$C$11)*((2^$C$13)-1),0)</f>
        <v>1366</v>
      </c>
    </row>
    <row collapsed="false" customFormat="false" customHeight="false" hidden="false" ht="12.85" outlineLevel="0" r="110">
      <c r="A110" s="0" t="n">
        <v>90</v>
      </c>
      <c r="B110" s="0" t="n">
        <f aca="false">(A110-$C$15)*$C$14/12</f>
        <v>5.75</v>
      </c>
      <c r="C110" s="0" t="n">
        <f aca="false">2^((A110-69)/12)*440</f>
        <v>1479.97769084654</v>
      </c>
      <c r="D110" s="2" t="n">
        <f aca="false">1/C110</f>
        <v>0.000675685860797001</v>
      </c>
      <c r="E110" s="0" t="n">
        <f aca="false">1000000/(C110*2)</f>
        <v>337.8429303985</v>
      </c>
      <c r="F110" s="0" t="n">
        <f aca="false">ROUND(E110*$C$6-1,0)</f>
        <v>675</v>
      </c>
      <c r="G110" s="0" t="str">
        <f aca="false">_xlfn.BASE(F110,16)</f>
        <v>2A3</v>
      </c>
      <c r="H110" s="2" t="n">
        <f aca="false">$C$12*$C$9*$C$10/D110</f>
        <v>1.76700456420932</v>
      </c>
      <c r="I110" s="0" t="n">
        <f aca="false">ROUND((H110/$C$11)*((2^$C$13)-1),0)</f>
        <v>1447</v>
      </c>
    </row>
    <row collapsed="false" customFormat="false" customHeight="false" hidden="false" ht="12.85" outlineLevel="0" r="111">
      <c r="A111" s="0" t="n">
        <v>91</v>
      </c>
      <c r="B111" s="0" t="n">
        <f aca="false">(A111-$C$15)*$C$14/12</f>
        <v>5.83333333333333</v>
      </c>
      <c r="C111" s="0" t="n">
        <f aca="false">2^((A111-69)/12)*440</f>
        <v>1567.981743927</v>
      </c>
      <c r="D111" s="2" t="n">
        <f aca="false">1/C111</f>
        <v>0.000637762527448507</v>
      </c>
      <c r="E111" s="0" t="n">
        <f aca="false">1000000/(C111*2)</f>
        <v>318.881263724254</v>
      </c>
      <c r="F111" s="0" t="n">
        <f aca="false">ROUND(E111*$C$6-1,0)</f>
        <v>637</v>
      </c>
      <c r="G111" s="0" t="str">
        <f aca="false">_xlfn.BASE(F111,16)</f>
        <v>27D</v>
      </c>
      <c r="H111" s="2" t="n">
        <f aca="false">$C$12*$C$9*$C$10/D111</f>
        <v>1.8720761233442</v>
      </c>
      <c r="I111" s="0" t="n">
        <f aca="false">ROUND((H111/$C$11)*((2^$C$13)-1),0)</f>
        <v>1533</v>
      </c>
    </row>
    <row collapsed="false" customFormat="false" customHeight="false" hidden="false" ht="12.85" outlineLevel="0" r="112">
      <c r="A112" s="0" t="n">
        <v>92</v>
      </c>
      <c r="B112" s="0" t="n">
        <f aca="false">(A112-$C$15)*$C$14/12</f>
        <v>5.91666666666667</v>
      </c>
      <c r="C112" s="0" t="n">
        <f aca="false">2^((A112-69)/12)*440</f>
        <v>1661.21879031978</v>
      </c>
      <c r="D112" s="2" t="n">
        <f aca="false">1/C112</f>
        <v>0.0006019676672496</v>
      </c>
      <c r="E112" s="0" t="n">
        <f aca="false">1000000/(C112*2)</f>
        <v>300.9838336248</v>
      </c>
      <c r="F112" s="0" t="n">
        <f aca="false">ROUND(E112*$C$6-1,0)</f>
        <v>601</v>
      </c>
      <c r="G112" s="0" t="str">
        <f aca="false">_xlfn.BASE(F112,16)</f>
        <v>259</v>
      </c>
      <c r="H112" s="2" t="n">
        <f aca="false">$C$12*$C$9*$C$10/D112</f>
        <v>1.9833955625144</v>
      </c>
      <c r="I112" s="0" t="n">
        <f aca="false">ROUND((H112/$C$11)*((2^$C$13)-1),0)</f>
        <v>1624</v>
      </c>
    </row>
    <row collapsed="false" customFormat="false" customHeight="false" hidden="false" ht="12.85" outlineLevel="0" r="113">
      <c r="A113" s="0" t="n">
        <v>93</v>
      </c>
      <c r="B113" s="0" t="n">
        <f aca="false">(A113-$C$15)*$C$14/12</f>
        <v>6</v>
      </c>
      <c r="C113" s="0" t="n">
        <f aca="false">2^((A113-69)/12)*440</f>
        <v>1760</v>
      </c>
      <c r="D113" s="2" t="n">
        <f aca="false">1/C113</f>
        <v>0.000568181818181818</v>
      </c>
      <c r="E113" s="0" t="n">
        <f aca="false">1000000/(C113*2)</f>
        <v>284.090909090909</v>
      </c>
      <c r="F113" s="0" t="n">
        <f aca="false">ROUND(E113*$C$6-1,0)</f>
        <v>567</v>
      </c>
      <c r="G113" s="0" t="str">
        <f aca="false">_xlfn.BASE(F113,16)</f>
        <v>237</v>
      </c>
      <c r="H113" s="2" t="n">
        <f aca="false">$C$12*$C$9*$C$10/D113</f>
        <v>2.1013344</v>
      </c>
      <c r="I113" s="0" t="n">
        <f aca="false">ROUND((H113/$C$11)*((2^$C$13)-1),0)</f>
        <v>1721</v>
      </c>
    </row>
    <row collapsed="false" customFormat="false" customHeight="false" hidden="false" ht="12.85" outlineLevel="0" r="114">
      <c r="A114" s="0" t="n">
        <v>94</v>
      </c>
      <c r="B114" s="0" t="n">
        <f aca="false">(A114-$C$15)*$C$14/12</f>
        <v>6.08333333333333</v>
      </c>
      <c r="C114" s="0" t="n">
        <f aca="false">2^((A114-69)/12)*440</f>
        <v>1864.65504607236</v>
      </c>
      <c r="D114" s="2" t="n">
        <f aca="false">1/C114</f>
        <v>0.000536292223114599</v>
      </c>
      <c r="E114" s="0" t="n">
        <f aca="false">1000000/(C114*2)</f>
        <v>268.146111557299</v>
      </c>
      <c r="F114" s="0" t="n">
        <f aca="false">ROUND(E114*$C$6-1,0)</f>
        <v>535</v>
      </c>
      <c r="G114" s="0" t="str">
        <f aca="false">_xlfn.BASE(F114,16)</f>
        <v>217</v>
      </c>
      <c r="H114" s="2" t="n">
        <f aca="false">$C$12*$C$9*$C$10/D114</f>
        <v>2.22628624570763</v>
      </c>
      <c r="I114" s="0" t="n">
        <f aca="false">ROUND((H114/$C$11)*((2^$C$13)-1),0)</f>
        <v>1823</v>
      </c>
    </row>
    <row collapsed="false" customFormat="false" customHeight="false" hidden="false" ht="12.85" outlineLevel="0" r="115">
      <c r="A115" s="0" t="n">
        <v>95</v>
      </c>
      <c r="B115" s="0" t="n">
        <f aca="false">(A115-$C$15)*$C$14/12</f>
        <v>6.16666666666667</v>
      </c>
      <c r="C115" s="0" t="n">
        <f aca="false">2^((A115-69)/12)*440</f>
        <v>1975.5332050245</v>
      </c>
      <c r="D115" s="2" t="n">
        <f aca="false">1/C115</f>
        <v>0.000506192453488829</v>
      </c>
      <c r="E115" s="0" t="n">
        <f aca="false">1000000/(C115*2)</f>
        <v>253.096226744415</v>
      </c>
      <c r="F115" s="0" t="n">
        <f aca="false">ROUND(E115*$C$6-1,0)</f>
        <v>505</v>
      </c>
      <c r="G115" s="0" t="str">
        <f aca="false">_xlfn.BASE(F115,16)</f>
        <v>1F9</v>
      </c>
      <c r="H115" s="2" t="n">
        <f aca="false">$C$12*$C$9*$C$10/D115</f>
        <v>2.35866811480695</v>
      </c>
      <c r="I115" s="0" t="n">
        <f aca="false">ROUND((H115/$C$11)*((2^$C$13)-1),0)</f>
        <v>1932</v>
      </c>
    </row>
    <row collapsed="false" customFormat="false" customHeight="false" hidden="false" ht="12.85" outlineLevel="0" r="116">
      <c r="A116" s="0" t="n">
        <v>96</v>
      </c>
      <c r="B116" s="0" t="n">
        <f aca="false">(A116-$C$15)*$C$14/12</f>
        <v>6.25</v>
      </c>
      <c r="C116" s="0" t="n">
        <f aca="false">2^((A116-69)/12)*440</f>
        <v>2093.00452240479</v>
      </c>
      <c r="D116" s="2" t="n">
        <f aca="false">1/C116</f>
        <v>0.000477782054121429</v>
      </c>
      <c r="E116" s="0" t="n">
        <f aca="false">1000000/(C116*2)</f>
        <v>238.891027060714</v>
      </c>
      <c r="F116" s="0" t="n">
        <f aca="false">ROUND(E116*$C$6-1,0)</f>
        <v>477</v>
      </c>
      <c r="G116" s="0" t="str">
        <f aca="false">_xlfn.BASE(F116,16)</f>
        <v>1DD</v>
      </c>
      <c r="H116" s="2" t="n">
        <f aca="false">$C$12*$C$9*$C$10/D116</f>
        <v>2.49892181947997</v>
      </c>
      <c r="I116" s="0" t="n">
        <f aca="false">ROUND((H116/$C$11)*((2^$C$13)-1),0)</f>
        <v>2047</v>
      </c>
    </row>
    <row collapsed="false" customFormat="false" customHeight="false" hidden="false" ht="12.85" outlineLevel="0" r="117">
      <c r="A117" s="0" t="n">
        <v>97</v>
      </c>
      <c r="B117" s="0" t="n">
        <f aca="false">(A117-$C$15)*$C$14/12</f>
        <v>6.33333333333333</v>
      </c>
      <c r="C117" s="0" t="n">
        <f aca="false">2^((A117-69)/12)*440</f>
        <v>2217.46104781498</v>
      </c>
      <c r="D117" s="2" t="n">
        <f aca="false">1/C117</f>
        <v>0.000450966207945511</v>
      </c>
      <c r="E117" s="0" t="n">
        <f aca="false">1000000/(C117*2)</f>
        <v>225.483103972756</v>
      </c>
      <c r="F117" s="0" t="n">
        <f aca="false">ROUND(E117*$C$6-1,0)</f>
        <v>450</v>
      </c>
      <c r="G117" s="0" t="str">
        <f aca="false">_xlfn.BASE(F117,16)</f>
        <v>1C2</v>
      </c>
      <c r="H117" s="2" t="n">
        <f aca="false">$C$12*$C$9*$C$10/D117</f>
        <v>2.64751544342821</v>
      </c>
      <c r="I117" s="0" t="n">
        <f aca="false">ROUND((H117/$C$11)*((2^$C$13)-1),0)</f>
        <v>2168</v>
      </c>
    </row>
    <row collapsed="false" customFormat="false" customHeight="false" hidden="false" ht="12.85" outlineLevel="0" r="118">
      <c r="A118" s="0" t="n">
        <v>98</v>
      </c>
      <c r="B118" s="0" t="n">
        <f aca="false">(A118-$C$15)*$C$14/12</f>
        <v>6.41666666666667</v>
      </c>
      <c r="C118" s="0" t="n">
        <f aca="false">2^((A118-69)/12)*440</f>
        <v>2349.31814333926</v>
      </c>
      <c r="D118" s="2" t="n">
        <f aca="false">1/C118</f>
        <v>0.000425655419567239</v>
      </c>
      <c r="E118" s="0" t="n">
        <f aca="false">1000000/(C118*2)</f>
        <v>212.82770978362</v>
      </c>
      <c r="F118" s="0" t="n">
        <f aca="false">ROUND(E118*$C$6-1,0)</f>
        <v>425</v>
      </c>
      <c r="G118" s="0" t="str">
        <f aca="false">_xlfn.BASE(F118,16)</f>
        <v>1A9</v>
      </c>
      <c r="H118" s="2" t="n">
        <f aca="false">$C$12*$C$9*$C$10/D118</f>
        <v>2.80494490405848</v>
      </c>
      <c r="I118" s="0" t="n">
        <f aca="false">ROUND((H118/$C$11)*((2^$C$13)-1),0)</f>
        <v>2297</v>
      </c>
    </row>
    <row collapsed="false" customFormat="false" customHeight="false" hidden="false" ht="12.85" outlineLevel="0" r="119">
      <c r="A119" s="0" t="n">
        <v>99</v>
      </c>
      <c r="B119" s="0" t="n">
        <f aca="false">(A119-$C$15)*$C$14/12</f>
        <v>6.5</v>
      </c>
      <c r="C119" s="0" t="n">
        <f aca="false">2^((A119-69)/12)*440</f>
        <v>2489.01586977665</v>
      </c>
      <c r="D119" s="2" t="n">
        <f aca="false">1/C119</f>
        <v>0.000401765216583266</v>
      </c>
      <c r="E119" s="0" t="n">
        <f aca="false">1000000/(C119*2)</f>
        <v>200.882608291633</v>
      </c>
      <c r="F119" s="0" t="n">
        <f aca="false">ROUND(E119*$C$6-1,0)</f>
        <v>401</v>
      </c>
      <c r="G119" s="0" t="str">
        <f aca="false">_xlfn.BASE(F119,16)</f>
        <v>191</v>
      </c>
      <c r="H119" s="2" t="n">
        <f aca="false">$C$12*$C$9*$C$10/D119</f>
        <v>2.97173560756113</v>
      </c>
      <c r="I119" s="0" t="n">
        <f aca="false">ROUND((H119/$C$11)*((2^$C$13)-1),0)</f>
        <v>2434</v>
      </c>
    </row>
    <row collapsed="false" customFormat="false" customHeight="false" hidden="false" ht="12.85" outlineLevel="0" r="120">
      <c r="A120" s="0" t="n">
        <v>100</v>
      </c>
      <c r="B120" s="0" t="n">
        <f aca="false">(A120-$C$15)*$C$14/12</f>
        <v>6.58333333333333</v>
      </c>
      <c r="C120" s="0" t="n">
        <f aca="false">2^((A120-69)/12)*440</f>
        <v>2637.02045530296</v>
      </c>
      <c r="D120" s="2" t="n">
        <f aca="false">1/C120</f>
        <v>0.000379215867661941</v>
      </c>
      <c r="E120" s="0" t="n">
        <f aca="false">1000000/(C120*2)</f>
        <v>189.607933830971</v>
      </c>
      <c r="F120" s="0" t="n">
        <f aca="false">ROUND(E120*$C$6-1,0)</f>
        <v>378</v>
      </c>
      <c r="G120" s="0" t="str">
        <f aca="false">_xlfn.BASE(F120,16)</f>
        <v>17A</v>
      </c>
      <c r="H120" s="2" t="n">
        <f aca="false">$C$12*$C$9*$C$10/D120</f>
        <v>3.14844420240442</v>
      </c>
      <c r="I120" s="0" t="n">
        <f aca="false">ROUND((H120/$C$11)*((2^$C$13)-1),0)</f>
        <v>2579</v>
      </c>
    </row>
    <row collapsed="false" customFormat="false" customHeight="false" hidden="false" ht="12.85" outlineLevel="0" r="121">
      <c r="A121" s="0" t="n">
        <v>101</v>
      </c>
      <c r="B121" s="0" t="n">
        <f aca="false">(A121-$C$15)*$C$14/12</f>
        <v>6.66666666666667</v>
      </c>
      <c r="C121" s="0" t="n">
        <f aca="false">2^((A121-69)/12)*440</f>
        <v>2793.82585146403</v>
      </c>
      <c r="D121" s="2" t="n">
        <f aca="false">1/C121</f>
        <v>0.000357932116447407</v>
      </c>
      <c r="E121" s="0" t="n">
        <f aca="false">1000000/(C121*2)</f>
        <v>178.966058223704</v>
      </c>
      <c r="F121" s="0" t="n">
        <f aca="false">ROUND(E121*$C$6-1,0)</f>
        <v>357</v>
      </c>
      <c r="G121" s="0" t="str">
        <f aca="false">_xlfn.BASE(F121,16)</f>
        <v>165</v>
      </c>
      <c r="H121" s="2" t="n">
        <f aca="false">$C$12*$C$9*$C$10/D121</f>
        <v>3.33566043709697</v>
      </c>
      <c r="I121" s="0" t="n">
        <f aca="false">ROUND((H121/$C$11)*((2^$C$13)-1),0)</f>
        <v>2732</v>
      </c>
    </row>
    <row collapsed="false" customFormat="false" customHeight="false" hidden="false" ht="12.85" outlineLevel="0" r="122">
      <c r="A122" s="0" t="n">
        <v>102</v>
      </c>
      <c r="B122" s="0" t="n">
        <f aca="false">(A122-$C$15)*$C$14/12</f>
        <v>6.75</v>
      </c>
      <c r="C122" s="0" t="n">
        <f aca="false">2^((A122-69)/12)*440</f>
        <v>2959.95538169308</v>
      </c>
      <c r="D122" s="2" t="n">
        <f aca="false">1/C122</f>
        <v>0.0003378429303985</v>
      </c>
      <c r="E122" s="0" t="n">
        <f aca="false">1000000/(C122*2)</f>
        <v>168.92146519925</v>
      </c>
      <c r="F122" s="0" t="n">
        <f aca="false">ROUND(E122*$C$6-1,0)</f>
        <v>337</v>
      </c>
      <c r="G122" s="0" t="str">
        <f aca="false">_xlfn.BASE(F122,16)</f>
        <v>151</v>
      </c>
      <c r="H122" s="2" t="n">
        <f aca="false">$C$12*$C$9*$C$10/D122</f>
        <v>3.53400912841863</v>
      </c>
      <c r="I122" s="0" t="n">
        <f aca="false">ROUND((H122/$C$11)*((2^$C$13)-1),0)</f>
        <v>2894</v>
      </c>
    </row>
    <row collapsed="false" customFormat="false" customHeight="false" hidden="false" ht="12.85" outlineLevel="0" r="123">
      <c r="A123" s="0" t="n">
        <v>103</v>
      </c>
      <c r="B123" s="0" t="n">
        <f aca="false">(A123-$C$15)*$C$14/12</f>
        <v>6.83333333333333</v>
      </c>
      <c r="C123" s="0" t="n">
        <f aca="false">2^((A123-69)/12)*440</f>
        <v>3135.96348785399</v>
      </c>
      <c r="D123" s="2" t="n">
        <f aca="false">1/C123</f>
        <v>0.000318881263724254</v>
      </c>
      <c r="E123" s="0" t="n">
        <f aca="false">1000000/(C123*2)</f>
        <v>159.440631862127</v>
      </c>
      <c r="F123" s="0" t="n">
        <f aca="false">ROUND(E123*$C$6-1,0)</f>
        <v>318</v>
      </c>
      <c r="G123" s="0" t="str">
        <f aca="false">_xlfn.BASE(F123,16)</f>
        <v>13E</v>
      </c>
      <c r="H123" s="2" t="n">
        <f aca="false">$C$12*$C$9*$C$10/D123</f>
        <v>3.7441522466884</v>
      </c>
      <c r="I123" s="0" t="n">
        <f aca="false">ROUND((H123/$C$11)*((2^$C$13)-1),0)</f>
        <v>3066</v>
      </c>
    </row>
    <row collapsed="false" customFormat="false" customHeight="false" hidden="false" ht="12.85" outlineLevel="0" r="124">
      <c r="A124" s="0" t="n">
        <v>104</v>
      </c>
      <c r="B124" s="0" t="n">
        <f aca="false">(A124-$C$15)*$C$14/12</f>
        <v>6.91666666666667</v>
      </c>
      <c r="C124" s="0" t="n">
        <f aca="false">2^((A124-69)/12)*440</f>
        <v>3322.43758063956</v>
      </c>
      <c r="D124" s="2" t="n">
        <f aca="false">1/C124</f>
        <v>0.0003009838336248</v>
      </c>
      <c r="E124" s="0" t="n">
        <f aca="false">1000000/(C124*2)</f>
        <v>150.4919168124</v>
      </c>
      <c r="F124" s="0" t="n">
        <f aca="false">ROUND(E124*$C$6-1,0)</f>
        <v>300</v>
      </c>
      <c r="G124" s="0" t="str">
        <f aca="false">_xlfn.BASE(F124,16)</f>
        <v>12C</v>
      </c>
      <c r="H124" s="2" t="n">
        <f aca="false">$C$12*$C$9*$C$10/D124</f>
        <v>3.9667911250288</v>
      </c>
      <c r="I124" s="0" t="n">
        <f aca="false">ROUND((H124/$C$11)*((2^$C$13)-1),0)</f>
        <v>3249</v>
      </c>
    </row>
    <row collapsed="false" customFormat="false" customHeight="false" hidden="false" ht="12.85" outlineLevel="0" r="125">
      <c r="A125" s="0" t="n">
        <v>105</v>
      </c>
      <c r="B125" s="0" t="n">
        <f aca="false">(A125-$C$15)*$C$14/12</f>
        <v>7</v>
      </c>
      <c r="C125" s="0" t="n">
        <f aca="false">2^((A125-69)/12)*440</f>
        <v>3520</v>
      </c>
      <c r="D125" s="2" t="n">
        <f aca="false">1/C125</f>
        <v>0.000284090909090909</v>
      </c>
      <c r="E125" s="0" t="n">
        <f aca="false">1000000/(C125*2)</f>
        <v>142.045454545455</v>
      </c>
      <c r="F125" s="0" t="n">
        <f aca="false">ROUND(E125*$C$6-1,0)</f>
        <v>283</v>
      </c>
      <c r="G125" s="0" t="str">
        <f aca="false">_xlfn.BASE(F125,16)</f>
        <v>11B</v>
      </c>
      <c r="H125" s="2" t="n">
        <f aca="false">$C$12*$C$9*$C$10/D125</f>
        <v>4.2026688</v>
      </c>
      <c r="I125" s="0" t="n">
        <f aca="false">ROUND((H125/$C$11)*((2^$C$13)-1),0)</f>
        <v>3442</v>
      </c>
    </row>
    <row collapsed="false" customFormat="false" customHeight="false" hidden="false" ht="12.85" outlineLevel="0" r="126">
      <c r="A126" s="0" t="n">
        <v>106</v>
      </c>
      <c r="B126" s="0" t="n">
        <f aca="false">(A126-$C$15)*$C$14/12</f>
        <v>7.08333333333333</v>
      </c>
      <c r="C126" s="0" t="n">
        <f aca="false">2^((A126-69)/12)*440</f>
        <v>3729.31009214472</v>
      </c>
      <c r="D126" s="2" t="n">
        <f aca="false">1/C126</f>
        <v>0.000268146111557299</v>
      </c>
      <c r="E126" s="0" t="n">
        <f aca="false">1000000/(C126*2)</f>
        <v>134.07305577865</v>
      </c>
      <c r="F126" s="0" t="n">
        <f aca="false">ROUND(E126*$C$6-1,0)</f>
        <v>267</v>
      </c>
      <c r="G126" s="0" t="str">
        <f aca="false">_xlfn.BASE(F126,16)</f>
        <v>10B</v>
      </c>
      <c r="H126" s="2" t="n">
        <f aca="false">$C$12*$C$9*$C$10/D126</f>
        <v>4.45257249141527</v>
      </c>
      <c r="I126" s="0" t="n">
        <f aca="false">ROUND((H126/$C$11)*((2^$C$13)-1),0)</f>
        <v>3647</v>
      </c>
    </row>
    <row collapsed="false" customFormat="false" customHeight="false" hidden="false" ht="12.85" outlineLevel="0" r="127">
      <c r="A127" s="0" t="n">
        <v>107</v>
      </c>
      <c r="B127" s="0" t="n">
        <f aca="false">(A127-$C$15)*$C$14/12</f>
        <v>7.16666666666667</v>
      </c>
      <c r="C127" s="0" t="n">
        <f aca="false">2^((A127-69)/12)*440</f>
        <v>3951.06641004899</v>
      </c>
      <c r="D127" s="2" t="n">
        <f aca="false">1/C127</f>
        <v>0.000253096226744415</v>
      </c>
      <c r="E127" s="0" t="n">
        <f aca="false">1000000/(C127*2)</f>
        <v>126.548113372207</v>
      </c>
      <c r="F127" s="0" t="n">
        <f aca="false">ROUND(E127*$C$6-1,0)</f>
        <v>252</v>
      </c>
      <c r="G127" s="0" t="str">
        <f aca="false">_xlfn.BASE(F127,16)</f>
        <v>FC</v>
      </c>
      <c r="H127" s="2" t="n">
        <f aca="false">$C$12*$C$9*$C$10/D127</f>
        <v>4.71733622961389</v>
      </c>
      <c r="I127" s="0" t="n">
        <f aca="false">ROUND((H127/$C$11)*((2^$C$13)-1),0)</f>
        <v>3863</v>
      </c>
    </row>
    <row collapsed="false" customFormat="false" customHeight="false" hidden="false" ht="12.85" outlineLevel="0" r="128">
      <c r="A128" s="0" t="n">
        <v>108</v>
      </c>
      <c r="B128" s="0" t="n">
        <f aca="false">(A128-$C$15)*$C$14/12</f>
        <v>7.25</v>
      </c>
      <c r="C128" s="0" t="n">
        <f aca="false">2^((A128-69)/12)*440</f>
        <v>4186.00904480958</v>
      </c>
      <c r="D128" s="2" t="n">
        <f aca="false">1/C128</f>
        <v>0.000238891027060714</v>
      </c>
      <c r="E128" s="0" t="n">
        <f aca="false">1000000/(C128*2)</f>
        <v>119.445513530357</v>
      </c>
      <c r="F128" s="0" t="n">
        <f aca="false">ROUND(E128*$C$6-1,0)</f>
        <v>238</v>
      </c>
      <c r="G128" s="0" t="str">
        <f aca="false">_xlfn.BASE(F128,16)</f>
        <v>EE</v>
      </c>
      <c r="H128" s="2" t="n">
        <f aca="false">$C$12*$C$9*$C$10/D128</f>
        <v>4.99784363895995</v>
      </c>
      <c r="I128" s="0" t="n">
        <f aca="false">ROUND((H128/$C$11)*((2^$C$13)-1),0)</f>
        <v>4093</v>
      </c>
      <c r="J128" s="0" t="s">
        <v>74</v>
      </c>
    </row>
    <row collapsed="false" customFormat="false" customHeight="false" hidden="false" ht="12.85" outlineLevel="0" r="129">
      <c r="A129" s="0" t="n">
        <v>109</v>
      </c>
      <c r="C129" s="0" t="n">
        <f aca="false">2^((A129-69)/12)*440</f>
        <v>4434.92209562995</v>
      </c>
      <c r="D129" s="2" t="n">
        <f aca="false">1/C129</f>
        <v>0.000225483103972756</v>
      </c>
      <c r="E129" s="0" t="n">
        <f aca="false">1000000/(C129*2)</f>
        <v>112.741551986378</v>
      </c>
      <c r="F129" s="0" t="n">
        <f aca="false">ROUND(E129*$C$6-1,0)</f>
        <v>224</v>
      </c>
      <c r="G129" s="0" t="str">
        <f aca="false">_xlfn.BASE(F129,16)</f>
        <v>E0</v>
      </c>
      <c r="H129" s="2" t="n">
        <f aca="false">$C$12*$C$9*$C$10/D129</f>
        <v>5.29503088685643</v>
      </c>
      <c r="I129" s="0" t="n">
        <f aca="false">ROUND((H129/$C$11)*((2^$C$13)-1),0)</f>
        <v>4337</v>
      </c>
    </row>
    <row collapsed="false" customFormat="false" customHeight="false" hidden="false" ht="12.85" outlineLevel="0" r="130">
      <c r="A130" s="0" t="n">
        <v>110</v>
      </c>
      <c r="C130" s="0" t="n">
        <f aca="false">2^((A130-69)/12)*440</f>
        <v>4698.63628667852</v>
      </c>
      <c r="D130" s="2" t="n">
        <f aca="false">1/C130</f>
        <v>0.00021282770978362</v>
      </c>
      <c r="E130" s="0" t="n">
        <f aca="false">1000000/(C130*2)</f>
        <v>106.41385489181</v>
      </c>
      <c r="F130" s="0" t="n">
        <f aca="false">ROUND(E130*$C$6-1,0)</f>
        <v>212</v>
      </c>
      <c r="G130" s="0" t="str">
        <f aca="false">_xlfn.BASE(F130,16)</f>
        <v>D4</v>
      </c>
      <c r="H130" s="2" t="n">
        <f aca="false">$C$12*$C$9*$C$10/D130</f>
        <v>5.60988980811695</v>
      </c>
      <c r="I130" s="0" t="n">
        <f aca="false">ROUND((H130/$C$11)*((2^$C$13)-1),0)</f>
        <v>4594</v>
      </c>
    </row>
    <row collapsed="false" customFormat="false" customHeight="false" hidden="false" ht="12.85" outlineLevel="0" r="131">
      <c r="A131" s="0" t="n">
        <v>111</v>
      </c>
      <c r="C131" s="0" t="n">
        <f aca="false">2^((A131-69)/12)*440</f>
        <v>4978.0317395533</v>
      </c>
      <c r="D131" s="2" t="n">
        <f aca="false">1/C131</f>
        <v>0.000200882608291633</v>
      </c>
      <c r="E131" s="0" t="n">
        <f aca="false">1000000/(C131*2)</f>
        <v>100.441304145816</v>
      </c>
      <c r="F131" s="0" t="n">
        <f aca="false">ROUND(E131*$C$6-1,0)</f>
        <v>200</v>
      </c>
      <c r="G131" s="0" t="str">
        <f aca="false">_xlfn.BASE(F131,16)</f>
        <v>C8</v>
      </c>
      <c r="H131" s="2" t="n">
        <f aca="false">$C$12*$C$9*$C$10/D131</f>
        <v>5.94347121512226</v>
      </c>
      <c r="I131" s="0" t="n">
        <f aca="false">ROUND((H131/$C$11)*((2^$C$13)-1),0)</f>
        <v>4868</v>
      </c>
    </row>
    <row collapsed="false" customFormat="false" customHeight="false" hidden="false" ht="12.85" outlineLevel="0" r="132">
      <c r="A132" s="0" t="n">
        <v>112</v>
      </c>
      <c r="C132" s="0" t="n">
        <f aca="false">2^((A132-69)/12)*440</f>
        <v>5274.04091060592</v>
      </c>
      <c r="D132" s="2" t="n">
        <f aca="false">1/C132</f>
        <v>0.000189607933830971</v>
      </c>
      <c r="E132" s="0" t="n">
        <f aca="false">1000000/(C132*2)</f>
        <v>94.8039669154854</v>
      </c>
      <c r="F132" s="0" t="n">
        <f aca="false">ROUND(E132*$C$6-1,0)</f>
        <v>189</v>
      </c>
      <c r="G132" s="0" t="str">
        <f aca="false">_xlfn.BASE(F132,16)</f>
        <v>BD</v>
      </c>
      <c r="H132" s="2" t="n">
        <f aca="false">$C$12*$C$9*$C$10/D132</f>
        <v>6.29688840480883</v>
      </c>
      <c r="I132" s="0" t="n">
        <f aca="false">ROUND((H132/$C$11)*((2^$C$13)-1),0)</f>
        <v>5157</v>
      </c>
    </row>
    <row collapsed="false" customFormat="false" customHeight="false" hidden="false" ht="12.85" outlineLevel="0" r="133">
      <c r="A133" s="0" t="n">
        <v>113</v>
      </c>
      <c r="C133" s="0" t="n">
        <f aca="false">2^((A133-69)/12)*440</f>
        <v>5587.65170292806</v>
      </c>
      <c r="D133" s="2" t="n">
        <f aca="false">1/C133</f>
        <v>0.000178966058223704</v>
      </c>
      <c r="E133" s="0" t="n">
        <f aca="false">1000000/(C133*2)</f>
        <v>89.4830291118518</v>
      </c>
      <c r="F133" s="0" t="n">
        <f aca="false">ROUND(E133*$C$6-1,0)</f>
        <v>178</v>
      </c>
      <c r="G133" s="0" t="str">
        <f aca="false">_xlfn.BASE(F133,16)</f>
        <v>B2</v>
      </c>
      <c r="H133" s="2" t="n">
        <f aca="false">$C$12*$C$9*$C$10/D133</f>
        <v>6.67132087419393</v>
      </c>
      <c r="I133" s="0" t="n">
        <f aca="false">ROUND((H133/$C$11)*((2^$C$13)-1),0)</f>
        <v>5464</v>
      </c>
    </row>
    <row collapsed="false" customFormat="false" customHeight="false" hidden="false" ht="12.85" outlineLevel="0" r="134">
      <c r="A134" s="0" t="n">
        <v>114</v>
      </c>
      <c r="C134" s="0" t="n">
        <f aca="false">2^((A134-69)/12)*440</f>
        <v>5919.91076338615</v>
      </c>
      <c r="D134" s="2" t="n">
        <f aca="false">1/C134</f>
        <v>0.00016892146519925</v>
      </c>
      <c r="E134" s="0" t="n">
        <f aca="false">1000000/(C134*2)</f>
        <v>84.4607325996251</v>
      </c>
      <c r="F134" s="0" t="n">
        <f aca="false">ROUND(E134*$C$6-1,0)</f>
        <v>168</v>
      </c>
      <c r="G134" s="0" t="str">
        <f aca="false">_xlfn.BASE(F134,16)</f>
        <v>A8</v>
      </c>
      <c r="H134" s="2" t="n">
        <f aca="false">$C$12*$C$9*$C$10/D134</f>
        <v>7.06801825683726</v>
      </c>
      <c r="I134" s="0" t="n">
        <f aca="false">ROUND((H134/$C$11)*((2^$C$13)-1),0)</f>
        <v>5789</v>
      </c>
    </row>
    <row collapsed="false" customFormat="false" customHeight="false" hidden="false" ht="12.85" outlineLevel="0" r="135">
      <c r="A135" s="0" t="n">
        <v>115</v>
      </c>
      <c r="C135" s="0" t="n">
        <f aca="false">2^((A135-69)/12)*440</f>
        <v>6271.92697570799</v>
      </c>
      <c r="D135" s="2" t="n">
        <f aca="false">1/C135</f>
        <v>0.000159440631862127</v>
      </c>
      <c r="E135" s="0" t="n">
        <f aca="false">1000000/(C135*2)</f>
        <v>79.7203159310634</v>
      </c>
      <c r="F135" s="0" t="n">
        <f aca="false">ROUND(E135*$C$6-1,0)</f>
        <v>158</v>
      </c>
      <c r="G135" s="0" t="str">
        <f aca="false">_xlfn.BASE(F135,16)</f>
        <v>9E</v>
      </c>
      <c r="H135" s="2" t="n">
        <f aca="false">$C$12*$C$9*$C$10/D135</f>
        <v>7.4883044933768</v>
      </c>
      <c r="I135" s="0" t="n">
        <f aca="false">ROUND((H135/$C$11)*((2^$C$13)-1),0)</f>
        <v>6133</v>
      </c>
    </row>
    <row collapsed="false" customFormat="false" customHeight="false" hidden="false" ht="12.85" outlineLevel="0" r="136">
      <c r="A136" s="0" t="n">
        <v>116</v>
      </c>
      <c r="C136" s="0" t="n">
        <f aca="false">2^((A136-69)/12)*440</f>
        <v>6644.87516127912</v>
      </c>
      <c r="D136" s="2" t="n">
        <f aca="false">1/C136</f>
        <v>0.0001504919168124</v>
      </c>
      <c r="E136" s="0" t="n">
        <f aca="false">1000000/(C136*2)</f>
        <v>75.2459584061999</v>
      </c>
      <c r="F136" s="0" t="n">
        <f aca="false">ROUND(E136*$C$6-1,0)</f>
        <v>149</v>
      </c>
      <c r="G136" s="0" t="str">
        <f aca="false">_xlfn.BASE(F136,16)</f>
        <v>95</v>
      </c>
      <c r="H136" s="2" t="n">
        <f aca="false">$C$12*$C$9*$C$10/D136</f>
        <v>7.9335822500576</v>
      </c>
      <c r="I136" s="0" t="n">
        <f aca="false">ROUND((H136/$C$11)*((2^$C$13)-1),0)</f>
        <v>6498</v>
      </c>
    </row>
    <row collapsed="false" customFormat="false" customHeight="false" hidden="false" ht="12.85" outlineLevel="0" r="137">
      <c r="A137" s="0" t="n">
        <v>117</v>
      </c>
      <c r="C137" s="0" t="n">
        <f aca="false">2^((A137-69)/12)*440</f>
        <v>7040</v>
      </c>
      <c r="D137" s="2" t="n">
        <f aca="false">1/C137</f>
        <v>0.000142045454545455</v>
      </c>
      <c r="E137" s="0" t="n">
        <f aca="false">1000000/(C137*2)</f>
        <v>71.0227272727273</v>
      </c>
      <c r="F137" s="0" t="n">
        <f aca="false">ROUND(E137*$C$6-1,0)</f>
        <v>141</v>
      </c>
      <c r="G137" s="0" t="str">
        <f aca="false">_xlfn.BASE(F137,16)</f>
        <v>8D</v>
      </c>
      <c r="H137" s="2" t="n">
        <f aca="false">$C$12*$C$9*$C$10/D137</f>
        <v>8.4053376</v>
      </c>
      <c r="I137" s="0" t="n">
        <f aca="false">ROUND((H137/$C$11)*((2^$C$13)-1),0)</f>
        <v>6884</v>
      </c>
    </row>
    <row collapsed="false" customFormat="false" customHeight="false" hidden="false" ht="12.85" outlineLevel="0" r="138">
      <c r="A138" s="0" t="n">
        <v>118</v>
      </c>
      <c r="C138" s="0" t="n">
        <f aca="false">2^((A138-69)/12)*440</f>
        <v>7458.62018428944</v>
      </c>
      <c r="D138" s="2" t="n">
        <f aca="false">1/C138</f>
        <v>0.00013407305577865</v>
      </c>
      <c r="E138" s="0" t="n">
        <f aca="false">1000000/(C138*2)</f>
        <v>67.0365278893248</v>
      </c>
      <c r="F138" s="0" t="n">
        <f aca="false">ROUND(E138*$C$6-1,0)</f>
        <v>133</v>
      </c>
      <c r="G138" s="0" t="str">
        <f aca="false">_xlfn.BASE(F138,16)</f>
        <v>85</v>
      </c>
      <c r="H138" s="2" t="n">
        <f aca="false">$C$12*$C$9*$C$10/D138</f>
        <v>8.90514498283053</v>
      </c>
      <c r="I138" s="0" t="n">
        <f aca="false">ROUND((H138/$C$11)*((2^$C$13)-1),0)</f>
        <v>7293</v>
      </c>
    </row>
    <row collapsed="false" customFormat="false" customHeight="false" hidden="false" ht="12.85" outlineLevel="0" r="139">
      <c r="A139" s="0" t="n">
        <v>119</v>
      </c>
      <c r="C139" s="0" t="n">
        <f aca="false">2^((A139-69)/12)*440</f>
        <v>7902.13282009799</v>
      </c>
      <c r="D139" s="2" t="n">
        <f aca="false">1/C139</f>
        <v>0.000126548113372207</v>
      </c>
      <c r="E139" s="0" t="n">
        <f aca="false">1000000/(C139*2)</f>
        <v>63.2740566861036</v>
      </c>
      <c r="F139" s="0" t="n">
        <f aca="false">ROUND(E139*$C$6-1,0)</f>
        <v>126</v>
      </c>
      <c r="G139" s="0" t="str">
        <f aca="false">_xlfn.BASE(F139,16)</f>
        <v>7E</v>
      </c>
      <c r="H139" s="2" t="n">
        <f aca="false">$C$12*$C$9*$C$10/D139</f>
        <v>9.43467245922779</v>
      </c>
      <c r="I139" s="0" t="n">
        <f aca="false">ROUND((H139/$C$11)*((2^$C$13)-1),0)</f>
        <v>7727</v>
      </c>
    </row>
    <row collapsed="false" customFormat="false" customHeight="false" hidden="false" ht="12.85" outlineLevel="0" r="140">
      <c r="A140" s="0" t="n">
        <v>120</v>
      </c>
      <c r="C140" s="0" t="n">
        <f aca="false">2^((A140-69)/12)*440</f>
        <v>8372.01808961916</v>
      </c>
      <c r="D140" s="2" t="n">
        <f aca="false">1/C140</f>
        <v>0.000119445513530357</v>
      </c>
      <c r="E140" s="0" t="n">
        <f aca="false">1000000/(C140*2)</f>
        <v>59.7227567651786</v>
      </c>
      <c r="F140" s="0" t="n">
        <f aca="false">ROUND(E140*$C$6-1,0)</f>
        <v>118</v>
      </c>
      <c r="G140" s="0" t="str">
        <f aca="false">_xlfn.BASE(F140,16)</f>
        <v>76</v>
      </c>
      <c r="H140" s="2" t="n">
        <f aca="false">$C$12*$C$9*$C$10/D140</f>
        <v>9.9956872779199</v>
      </c>
      <c r="I140" s="0" t="n">
        <f aca="false">ROUND((H140/$C$11)*((2^$C$13)-1),0)</f>
        <v>8186</v>
      </c>
    </row>
    <row collapsed="false" customFormat="false" customHeight="false" hidden="false" ht="12.85" outlineLevel="0" r="141">
      <c r="A141" s="0" t="n">
        <v>121</v>
      </c>
      <c r="C141" s="0" t="n">
        <f aca="false">2^((A141-69)/12)*440</f>
        <v>8869.84419125991</v>
      </c>
      <c r="D141" s="2" t="n">
        <f aca="false">1/C141</f>
        <v>0.000112741551986378</v>
      </c>
      <c r="E141" s="0" t="n">
        <f aca="false">1000000/(C141*2)</f>
        <v>56.3707759931889</v>
      </c>
      <c r="F141" s="0" t="n">
        <f aca="false">ROUND(E141*$C$6-1,0)</f>
        <v>112</v>
      </c>
      <c r="G141" s="0" t="str">
        <f aca="false">_xlfn.BASE(F141,16)</f>
        <v>70</v>
      </c>
      <c r="H141" s="2" t="n">
        <f aca="false">$C$12*$C$9*$C$10/D141</f>
        <v>10.5900617737129</v>
      </c>
      <c r="I141" s="0" t="n">
        <f aca="false">ROUND((H141/$C$11)*((2^$C$13)-1),0)</f>
        <v>8673</v>
      </c>
    </row>
    <row collapsed="false" customFormat="false" customHeight="false" hidden="false" ht="12.85" outlineLevel="0" r="142">
      <c r="A142" s="0" t="n">
        <v>122</v>
      </c>
      <c r="C142" s="0" t="n">
        <f aca="false">2^((A142-69)/12)*440</f>
        <v>9397.27257335704</v>
      </c>
      <c r="D142" s="2" t="n">
        <f aca="false">1/C142</f>
        <v>0.00010641385489181</v>
      </c>
      <c r="E142" s="0" t="n">
        <f aca="false">1000000/(C142*2)</f>
        <v>53.2069274459049</v>
      </c>
      <c r="F142" s="0" t="n">
        <f aca="false">ROUND(E142*$C$6-1,0)</f>
        <v>105</v>
      </c>
      <c r="G142" s="0" t="str">
        <f aca="false">_xlfn.BASE(F142,16)</f>
        <v>69</v>
      </c>
      <c r="H142" s="2" t="n">
        <f aca="false">$C$12*$C$9*$C$10/D142</f>
        <v>11.2197796162339</v>
      </c>
      <c r="I142" s="0" t="n">
        <f aca="false">ROUND((H142/$C$11)*((2^$C$13)-1),0)</f>
        <v>9189</v>
      </c>
    </row>
    <row collapsed="false" customFormat="false" customHeight="false" hidden="false" ht="12.85" outlineLevel="0" r="143">
      <c r="A143" s="0" t="n">
        <v>123</v>
      </c>
      <c r="C143" s="0" t="n">
        <f aca="false">2^((A143-69)/12)*440</f>
        <v>9956.06347910659</v>
      </c>
      <c r="D143" s="2" t="n">
        <f aca="false">1/C143</f>
        <v>0.000100441304145816</v>
      </c>
      <c r="E143" s="0" t="n">
        <f aca="false">1000000/(C143*2)</f>
        <v>50.2206520729082</v>
      </c>
      <c r="F143" s="0" t="n">
        <f aca="false">ROUND(E143*$C$6-1,0)</f>
        <v>99</v>
      </c>
      <c r="G143" s="0" t="str">
        <f aca="false">_xlfn.BASE(F143,16)</f>
        <v>63</v>
      </c>
      <c r="H143" s="2" t="n">
        <f aca="false">$C$12*$C$9*$C$10/D143</f>
        <v>11.8869424302445</v>
      </c>
      <c r="I143" s="0" t="n">
        <f aca="false">ROUND((H143/$C$11)*((2^$C$13)-1),0)</f>
        <v>9735</v>
      </c>
    </row>
    <row collapsed="false" customFormat="false" customHeight="false" hidden="false" ht="12.85" outlineLevel="0" r="144">
      <c r="A144" s="0" t="n">
        <v>124</v>
      </c>
      <c r="C144" s="0" t="n">
        <f aca="false">2^((A144-69)/12)*440</f>
        <v>10548.0818212118</v>
      </c>
      <c r="D144" s="2" t="n">
        <f aca="false">1/C144</f>
        <v>9.48039669154854E-005</v>
      </c>
      <c r="E144" s="0" t="n">
        <f aca="false">1000000/(C144*2)</f>
        <v>47.4019834577427</v>
      </c>
      <c r="F144" s="0" t="n">
        <f aca="false">ROUND(E144*$C$6-1,0)</f>
        <v>94</v>
      </c>
      <c r="G144" s="0" t="str">
        <f aca="false">_xlfn.BASE(F144,16)</f>
        <v>5E</v>
      </c>
      <c r="H144" s="2" t="n">
        <f aca="false">$C$12*$C$9*$C$10/D144</f>
        <v>12.5937768096177</v>
      </c>
      <c r="I144" s="0" t="n">
        <f aca="false">ROUND((H144/$C$11)*((2^$C$13)-1),0)</f>
        <v>10314</v>
      </c>
    </row>
    <row collapsed="false" customFormat="false" customHeight="false" hidden="false" ht="12.85" outlineLevel="0" r="145">
      <c r="A145" s="0" t="n">
        <v>125</v>
      </c>
      <c r="C145" s="0" t="n">
        <f aca="false">2^((A145-69)/12)*440</f>
        <v>11175.3034058561</v>
      </c>
      <c r="D145" s="2" t="n">
        <f aca="false">1/C145</f>
        <v>8.94830291118518E-005</v>
      </c>
      <c r="E145" s="0" t="n">
        <f aca="false">1000000/(C145*2)</f>
        <v>44.7415145559259</v>
      </c>
      <c r="F145" s="0" t="n">
        <f aca="false">ROUND(E145*$C$6-1,0)</f>
        <v>88</v>
      </c>
      <c r="G145" s="0" t="str">
        <f aca="false">_xlfn.BASE(F145,16)</f>
        <v>58</v>
      </c>
      <c r="H145" s="2" t="n">
        <f aca="false">$C$12*$C$9*$C$10/D145</f>
        <v>13.3426417483879</v>
      </c>
      <c r="I145" s="0" t="n">
        <f aca="false">ROUND((H145/$C$11)*((2^$C$13)-1),0)</f>
        <v>10928</v>
      </c>
    </row>
    <row collapsed="false" customFormat="false" customHeight="false" hidden="false" ht="12.85" outlineLevel="0" r="146">
      <c r="A146" s="0" t="n">
        <v>126</v>
      </c>
      <c r="C146" s="0" t="n">
        <f aca="false">2^((A146-69)/12)*440</f>
        <v>11839.8215267723</v>
      </c>
      <c r="D146" s="2" t="n">
        <f aca="false">1/C146</f>
        <v>8.44607325996251E-005</v>
      </c>
      <c r="E146" s="0" t="n">
        <f aca="false">1000000/(C146*2)</f>
        <v>42.2303662998125</v>
      </c>
      <c r="F146" s="0" t="n">
        <f aca="false">ROUND(E146*$C$6-1,0)</f>
        <v>83</v>
      </c>
      <c r="G146" s="0" t="str">
        <f aca="false">_xlfn.BASE(F146,16)</f>
        <v>53</v>
      </c>
      <c r="H146" s="2" t="n">
        <f aca="false">$C$12*$C$9*$C$10/D146</f>
        <v>14.1360365136745</v>
      </c>
      <c r="I146" s="0" t="n">
        <f aca="false">ROUND((H146/$C$11)*((2^$C$13)-1),0)</f>
        <v>11577</v>
      </c>
    </row>
    <row collapsed="false" customFormat="false" customHeight="false" hidden="false" ht="12.85" outlineLevel="0" r="147">
      <c r="A147" s="0" t="n">
        <v>127</v>
      </c>
      <c r="C147" s="0" t="n">
        <f aca="false">2^((A147-69)/12)*440</f>
        <v>12543.853951416</v>
      </c>
      <c r="D147" s="2" t="n">
        <f aca="false">1/C147</f>
        <v>7.97203159310634E-005</v>
      </c>
      <c r="E147" s="0" t="n">
        <f aca="false">1000000/(C147*2)</f>
        <v>39.8601579655317</v>
      </c>
      <c r="F147" s="0" t="n">
        <f aca="false">ROUND(E147*$C$6-1,0)</f>
        <v>79</v>
      </c>
      <c r="G147" s="0" t="str">
        <f aca="false">_xlfn.BASE(F147,16)</f>
        <v>4F</v>
      </c>
      <c r="H147" s="2" t="n">
        <f aca="false">$C$12*$C$9*$C$10/D147</f>
        <v>14.9766089867536</v>
      </c>
      <c r="I147" s="0" t="n">
        <f aca="false">ROUND((H147/$C$11)*((2^$C$13)-1),0)</f>
        <v>12266</v>
      </c>
    </row>
  </sheetData>
  <hyperlinks>
    <hyperlink display="see https://newt.phys.unsw.edu.au/jw/notes.html" ref="A2" r:id="rId1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4" activeCellId="0" pane="topLeft" sqref="I4"/>
    </sheetView>
  </sheetViews>
  <sheetFormatPr defaultRowHeight="12.85"/>
  <cols>
    <col collapsed="false" hidden="false" max="1" min="1" style="0" width="17.3418367346939"/>
    <col collapsed="false" hidden="false" max="2" min="2" style="0" width="15.7959183673469"/>
    <col collapsed="false" hidden="false" max="3" min="3" style="0" width="11.5204081632653"/>
    <col collapsed="false" hidden="false" max="4" min="4" style="0" width="13.1122448979592"/>
    <col collapsed="false" hidden="false" max="5" min="5" style="0" width="11.5204081632653"/>
    <col collapsed="false" hidden="false" max="6" min="6" style="0" width="14.9489795918367"/>
    <col collapsed="false" hidden="false" max="7" min="7" style="0" width="17.0612244897959"/>
    <col collapsed="false" hidden="false" max="8" min="8" style="0" width="23.4081632653061"/>
    <col collapsed="false" hidden="false" max="9" min="9" style="0" width="11.5204081632653"/>
    <col collapsed="false" hidden="false" max="11" min="10" style="0" width="13.2551020408163"/>
    <col collapsed="false" hidden="false" max="1025" min="12" style="0" width="11.5204081632653"/>
  </cols>
  <sheetData>
    <row collapsed="false" customFormat="false" customHeight="false" hidden="false" ht="12.85" outlineLevel="0" r="1">
      <c r="A1" s="0" t="s">
        <v>80</v>
      </c>
      <c r="C1" s="0" t="s">
        <v>81</v>
      </c>
    </row>
    <row collapsed="false" customFormat="false" customHeight="false" hidden="false" ht="12.85" outlineLevel="0" r="2">
      <c r="A2" s="0" t="s">
        <v>61</v>
      </c>
    </row>
    <row collapsed="false" customFormat="false" customHeight="false" hidden="false" ht="12.85" outlineLevel="0" r="3">
      <c r="A3" s="0" t="s">
        <v>55</v>
      </c>
      <c r="E3" s="0" t="n">
        <v>16</v>
      </c>
      <c r="G3" s="2"/>
      <c r="H3" s="0" t="s">
        <v>82</v>
      </c>
    </row>
    <row collapsed="false" customFormat="false" customHeight="false" hidden="false" ht="12.85" outlineLevel="0" r="4">
      <c r="A4" s="0" t="s">
        <v>56</v>
      </c>
      <c r="E4" s="0" t="n">
        <v>8</v>
      </c>
      <c r="H4" s="0" t="s">
        <v>83</v>
      </c>
      <c r="I4" s="0" t="n">
        <f aca="false">E11*E8*E9*((2^E12)-1)/B17</f>
        <v>0.97783686</v>
      </c>
      <c r="J4" s="0" t="s">
        <v>84</v>
      </c>
    </row>
    <row collapsed="false" customFormat="false" customHeight="false" hidden="false" ht="12.85" outlineLevel="0" r="5">
      <c r="A5" s="0" t="s">
        <v>57</v>
      </c>
      <c r="E5" s="0" t="n">
        <f aca="false">E3/E4</f>
        <v>2</v>
      </c>
    </row>
    <row collapsed="false" customFormat="false" customHeight="false" hidden="false" ht="12.85" outlineLevel="0" r="7">
      <c r="A7" s="0" t="s">
        <v>58</v>
      </c>
    </row>
    <row collapsed="false" customFormat="false" customHeight="false" hidden="false" ht="12.85" outlineLevel="0" r="8">
      <c r="A8" s="0" t="s">
        <v>27</v>
      </c>
      <c r="E8" s="2" t="n">
        <v>270000</v>
      </c>
      <c r="F8" s="2"/>
    </row>
    <row collapsed="false" customFormat="false" customHeight="false" hidden="false" ht="12.85" outlineLevel="0" r="9">
      <c r="A9" s="0" t="s">
        <v>28</v>
      </c>
      <c r="E9" s="2" t="n">
        <v>1E-009</v>
      </c>
      <c r="F9" s="2"/>
    </row>
    <row collapsed="false" customFormat="false" customHeight="false" hidden="false" ht="12.85" outlineLevel="0" r="10">
      <c r="A10" s="0" t="s">
        <v>59</v>
      </c>
      <c r="E10" s="0" t="n">
        <v>5</v>
      </c>
    </row>
    <row collapsed="false" customFormat="false" customHeight="false" hidden="false" ht="12.85" outlineLevel="0" r="11">
      <c r="A11" s="0" t="s">
        <v>60</v>
      </c>
      <c r="E11" s="0" t="n">
        <v>4.422</v>
      </c>
    </row>
    <row collapsed="false" customFormat="false" customHeight="false" hidden="false" ht="12.85" outlineLevel="0" r="12">
      <c r="A12" s="0" t="s">
        <v>61</v>
      </c>
      <c r="E12" s="0" t="n">
        <v>12</v>
      </c>
    </row>
    <row collapsed="false" customFormat="false" customHeight="false" hidden="false" ht="12.85" outlineLevel="0" r="14">
      <c r="A14" s="0" t="s">
        <v>85</v>
      </c>
      <c r="B14" s="0" t="n">
        <v>24</v>
      </c>
    </row>
    <row collapsed="false" customFormat="false" customHeight="false" hidden="false" ht="12.85" outlineLevel="0" r="15">
      <c r="A15" s="0" t="s">
        <v>86</v>
      </c>
      <c r="B15" s="0" t="n">
        <f aca="false">2^((B14-69)/12)*440</f>
        <v>32.7031956625748</v>
      </c>
    </row>
    <row collapsed="false" customFormat="false" customHeight="false" hidden="false" ht="12.85" outlineLevel="0" r="16">
      <c r="A16" s="0" t="s">
        <v>87</v>
      </c>
      <c r="B16" s="0" t="n">
        <v>10</v>
      </c>
    </row>
    <row collapsed="false" customFormat="false" customHeight="false" hidden="false" ht="12.85" outlineLevel="0" r="17">
      <c r="A17" s="0" t="s">
        <v>88</v>
      </c>
      <c r="B17" s="0" t="n">
        <v>5</v>
      </c>
    </row>
    <row collapsed="false" customFormat="false" customHeight="false" hidden="false" ht="12.85" outlineLevel="0" r="18">
      <c r="H18" s="3" t="s">
        <v>62</v>
      </c>
      <c r="J18" s="3" t="s">
        <v>63</v>
      </c>
      <c r="K18" s="3"/>
    </row>
    <row collapsed="false" customFormat="false" customHeight="false" hidden="false" ht="12.85" outlineLevel="0" r="19">
      <c r="A19" s="0" t="s">
        <v>64</v>
      </c>
      <c r="B19" s="0" t="s">
        <v>89</v>
      </c>
      <c r="C19" s="0" t="s">
        <v>90</v>
      </c>
      <c r="D19" s="0" t="s">
        <v>91</v>
      </c>
      <c r="E19" s="0" t="s">
        <v>65</v>
      </c>
      <c r="F19" s="0" t="s">
        <v>66</v>
      </c>
      <c r="G19" s="0" t="s">
        <v>67</v>
      </c>
      <c r="H19" s="0" t="s">
        <v>68</v>
      </c>
      <c r="I19" s="0" t="s">
        <v>10</v>
      </c>
      <c r="J19" s="0" t="s">
        <v>69</v>
      </c>
      <c r="K19" s="0" t="s">
        <v>70</v>
      </c>
    </row>
    <row collapsed="false" customFormat="false" customHeight="false" hidden="false" ht="12.85" outlineLevel="0" r="20">
      <c r="A20" s="3" t="n">
        <v>24</v>
      </c>
      <c r="B20" s="3" t="n">
        <f aca="false">(A20-24)/12</f>
        <v>0</v>
      </c>
      <c r="C20" s="3" t="n">
        <f aca="false">(B20/$B$17)*((2^$B$16)-1)</f>
        <v>0</v>
      </c>
      <c r="D20" s="3" t="n">
        <f aca="false">(C20/((2^$B$16)-1))*$B$17</f>
        <v>0</v>
      </c>
      <c r="E20" s="3" t="n">
        <f aca="false">$B$15*(2^D20)</f>
        <v>32.7031956625748</v>
      </c>
      <c r="F20" s="4" t="n">
        <f aca="false">1/E20</f>
        <v>0.0305780514637714</v>
      </c>
      <c r="G20" s="3" t="n">
        <f aca="false">1000000/(E20*2)</f>
        <v>15289.0257318857</v>
      </c>
      <c r="H20" s="3" t="n">
        <f aca="false">ROUND(G20*$E$5-1,0)</f>
        <v>30577</v>
      </c>
      <c r="I20" s="3" t="str">
        <f aca="false">_xlfn.BASE(H20,16)</f>
        <v>7771</v>
      </c>
      <c r="J20" s="4" t="n">
        <f aca="false">$E$11*$E$8*$E$9/F20</f>
        <v>0.0390456534293746</v>
      </c>
      <c r="K20" s="3" t="n">
        <f aca="false">ROUND((J20/$E$10)*((2^$E$12)-1),0)</f>
        <v>32</v>
      </c>
      <c r="L20" s="0" t="s">
        <v>92</v>
      </c>
    </row>
    <row collapsed="false" customFormat="false" customHeight="false" hidden="false" ht="12.85" outlineLevel="0" r="21">
      <c r="A21" s="0" t="n">
        <v>25</v>
      </c>
      <c r="B21" s="0" t="n">
        <f aca="false">(A21-24)/12</f>
        <v>0.0833333333333333</v>
      </c>
      <c r="C21" s="0" t="n">
        <f aca="false">(B21/$B$17)*((2^$B$16)-1)</f>
        <v>17.05</v>
      </c>
      <c r="D21" s="0" t="n">
        <f aca="false">(C21/((2^$B$16)-1))*$B$17</f>
        <v>0.0833333333333333</v>
      </c>
      <c r="E21" s="0" t="n">
        <f aca="false">$B$15*(2^D21)</f>
        <v>34.647828872109</v>
      </c>
      <c r="F21" s="2" t="n">
        <f aca="false">1/E21</f>
        <v>0.0288618373085127</v>
      </c>
      <c r="G21" s="0" t="n">
        <f aca="false">1000000/(E21*2)</f>
        <v>14430.9186542564</v>
      </c>
      <c r="H21" s="0" t="n">
        <f aca="false">ROUND(G21*$E$5-1,0)</f>
        <v>28861</v>
      </c>
      <c r="I21" s="0" t="str">
        <f aca="false">_xlfn.BASE(H21,16)</f>
        <v>70BD</v>
      </c>
      <c r="J21" s="2" t="n">
        <f aca="false">$E$11*$E$8*$E$9/F21</f>
        <v>0.0413674288035658</v>
      </c>
      <c r="K21" s="0" t="n">
        <f aca="false">ROUND((J21/$E$10)*((2^$E$12)-1),0)</f>
        <v>34</v>
      </c>
    </row>
    <row collapsed="false" customFormat="false" customHeight="false" hidden="false" ht="12.85" outlineLevel="0" r="22">
      <c r="A22" s="0" t="n">
        <v>26</v>
      </c>
      <c r="B22" s="0" t="n">
        <f aca="false">(A22-24)/12</f>
        <v>0.166666666666667</v>
      </c>
      <c r="C22" s="0" t="n">
        <f aca="false">(B22/$B$17)*((2^$B$16)-1)</f>
        <v>34.1</v>
      </c>
      <c r="D22" s="0" t="n">
        <f aca="false">(C22/((2^$B$16)-1))*$B$17</f>
        <v>0.166666666666667</v>
      </c>
      <c r="E22" s="0" t="n">
        <f aca="false">$B$15*(2^D22)</f>
        <v>36.7080959896759</v>
      </c>
      <c r="F22" s="2" t="n">
        <f aca="false">1/E22</f>
        <v>0.0272419468523033</v>
      </c>
      <c r="G22" s="0" t="n">
        <f aca="false">1000000/(E22*2)</f>
        <v>13620.9734261517</v>
      </c>
      <c r="H22" s="0" t="n">
        <f aca="false">ROUND(G22*$E$5-1,0)</f>
        <v>27241</v>
      </c>
      <c r="I22" s="0" t="str">
        <f aca="false">_xlfn.BASE(H22,16)</f>
        <v>6A69</v>
      </c>
      <c r="J22" s="2" t="n">
        <f aca="false">$E$11*$E$8*$E$9/F22</f>
        <v>0.0438272641259137</v>
      </c>
      <c r="K22" s="0" t="n">
        <f aca="false">ROUND((J22/$E$10)*((2^$E$12)-1),0)</f>
        <v>36</v>
      </c>
    </row>
    <row collapsed="false" customFormat="false" customHeight="false" hidden="false" ht="12.85" outlineLevel="0" r="23">
      <c r="A23" s="0" t="n">
        <v>27</v>
      </c>
      <c r="B23" s="0" t="n">
        <f aca="false">(A23-24)/12</f>
        <v>0.25</v>
      </c>
      <c r="C23" s="0" t="n">
        <f aca="false">(B23/$B$17)*((2^$B$16)-1)</f>
        <v>51.15</v>
      </c>
      <c r="D23" s="0" t="n">
        <f aca="false">(C23/((2^$B$16)-1))*$B$17</f>
        <v>0.25</v>
      </c>
      <c r="E23" s="0" t="n">
        <f aca="false">$B$15*(2^D23)</f>
        <v>38.8908729652601</v>
      </c>
      <c r="F23" s="2" t="n">
        <f aca="false">1/E23</f>
        <v>0.025712973861329</v>
      </c>
      <c r="G23" s="0" t="n">
        <f aca="false">1000000/(E23*2)</f>
        <v>12856.4869306645</v>
      </c>
      <c r="H23" s="0" t="n">
        <f aca="false">ROUND(G23*$E$5-1,0)</f>
        <v>25712</v>
      </c>
      <c r="I23" s="0" t="str">
        <f aca="false">_xlfn.BASE(H23,16)</f>
        <v>6470</v>
      </c>
      <c r="J23" s="2" t="n">
        <f aca="false">$E$11*$E$8*$E$9/F23</f>
        <v>0.0464333688681427</v>
      </c>
      <c r="K23" s="0" t="n">
        <f aca="false">ROUND((J23/$E$10)*((2^$E$12)-1),0)</f>
        <v>38</v>
      </c>
    </row>
    <row collapsed="false" customFormat="false" customHeight="false" hidden="false" ht="12.85" outlineLevel="0" r="24">
      <c r="A24" s="0" t="n">
        <v>28</v>
      </c>
      <c r="B24" s="0" t="n">
        <f aca="false">(A24-24)/12</f>
        <v>0.333333333333333</v>
      </c>
      <c r="C24" s="0" t="n">
        <f aca="false">(B24/$B$17)*((2^$B$16)-1)</f>
        <v>68.2</v>
      </c>
      <c r="D24" s="0" t="n">
        <f aca="false">(C24/((2^$B$16)-1))*$B$17</f>
        <v>0.333333333333333</v>
      </c>
      <c r="E24" s="0" t="n">
        <f aca="false">$B$15*(2^D24)</f>
        <v>41.2034446141087</v>
      </c>
      <c r="F24" s="2" t="n">
        <f aca="false">1/E24</f>
        <v>0.0242698155303643</v>
      </c>
      <c r="G24" s="0" t="n">
        <f aca="false">1000000/(E24*2)</f>
        <v>12134.9077651821</v>
      </c>
      <c r="H24" s="0" t="n">
        <f aca="false">ROUND(G24*$E$5-1,0)</f>
        <v>24269</v>
      </c>
      <c r="I24" s="0" t="str">
        <f aca="false">_xlfn.BASE(H24,16)</f>
        <v>5ECD</v>
      </c>
      <c r="J24" s="2" t="n">
        <f aca="false">$E$11*$E$8*$E$9/F24</f>
        <v>0.049194440662569</v>
      </c>
      <c r="K24" s="0" t="n">
        <f aca="false">ROUND((J24/$E$10)*((2^$E$12)-1),0)</f>
        <v>40</v>
      </c>
    </row>
    <row collapsed="false" customFormat="false" customHeight="false" hidden="false" ht="12.85" outlineLevel="0" r="25">
      <c r="A25" s="0" t="n">
        <v>29</v>
      </c>
      <c r="B25" s="0" t="n">
        <f aca="false">(A25-24)/12</f>
        <v>0.416666666666667</v>
      </c>
      <c r="C25" s="0" t="n">
        <f aca="false">(B25/$B$17)*((2^$B$16)-1)</f>
        <v>85.25</v>
      </c>
      <c r="D25" s="0" t="n">
        <f aca="false">(C25/((2^$B$16)-1))*$B$17</f>
        <v>0.416666666666667</v>
      </c>
      <c r="E25" s="0" t="n">
        <f aca="false">$B$15*(2^D25)</f>
        <v>43.6535289291255</v>
      </c>
      <c r="F25" s="2" t="n">
        <f aca="false">1/E25</f>
        <v>0.0229076554526341</v>
      </c>
      <c r="G25" s="0" t="n">
        <f aca="false">1000000/(E25*2)</f>
        <v>11453.827726317</v>
      </c>
      <c r="H25" s="0" t="n">
        <f aca="false">ROUND(G25*$E$5-1,0)</f>
        <v>22907</v>
      </c>
      <c r="I25" s="0" t="str">
        <f aca="false">_xlfn.BASE(H25,16)</f>
        <v>597B</v>
      </c>
      <c r="J25" s="2" t="n">
        <f aca="false">$E$11*$E$8*$E$9/F25</f>
        <v>0.0521196943296401</v>
      </c>
      <c r="K25" s="0" t="n">
        <f aca="false">ROUND((J25/$E$10)*((2^$E$12)-1),0)</f>
        <v>43</v>
      </c>
    </row>
    <row collapsed="false" customFormat="false" customHeight="false" hidden="false" ht="12.85" outlineLevel="0" r="26">
      <c r="A26" s="0" t="n">
        <v>30</v>
      </c>
      <c r="B26" s="0" t="n">
        <f aca="false">(A26-24)/12</f>
        <v>0.5</v>
      </c>
      <c r="C26" s="0" t="n">
        <f aca="false">(B26/$B$17)*((2^$B$16)-1)</f>
        <v>102.3</v>
      </c>
      <c r="D26" s="0" t="n">
        <f aca="false">(C26/((2^$B$16)-1))*$B$17</f>
        <v>0.5</v>
      </c>
      <c r="E26" s="0" t="n">
        <f aca="false">$B$15*(2^D26)</f>
        <v>46.2493028389543</v>
      </c>
      <c r="F26" s="2" t="n">
        <f aca="false">1/E26</f>
        <v>0.021621947545504</v>
      </c>
      <c r="G26" s="0" t="n">
        <f aca="false">1000000/(E26*2)</f>
        <v>10810.973772752</v>
      </c>
      <c r="H26" s="0" t="n">
        <f aca="false">ROUND(G26*$E$5-1,0)</f>
        <v>21621</v>
      </c>
      <c r="I26" s="0" t="str">
        <f aca="false">_xlfn.BASE(H26,16)</f>
        <v>5475</v>
      </c>
      <c r="J26" s="2" t="n">
        <f aca="false">$E$11*$E$8*$E$9/F26</f>
        <v>0.0552188926315411</v>
      </c>
      <c r="K26" s="0" t="n">
        <f aca="false">ROUND((J26/$E$10)*((2^$E$12)-1),0)</f>
        <v>45</v>
      </c>
    </row>
    <row collapsed="false" customFormat="false" customHeight="false" hidden="false" ht="12.85" outlineLevel="0" r="27">
      <c r="A27" s="0" t="n">
        <v>31</v>
      </c>
      <c r="B27" s="0" t="n">
        <f aca="false">(A27-24)/12</f>
        <v>0.583333333333333</v>
      </c>
      <c r="C27" s="0" t="n">
        <f aca="false">(B27/$B$17)*((2^$B$16)-1)</f>
        <v>119.35</v>
      </c>
      <c r="D27" s="0" t="n">
        <f aca="false">(C27/((2^$B$16)-1))*$B$17</f>
        <v>0.583333333333333</v>
      </c>
      <c r="E27" s="0" t="n">
        <f aca="false">$B$15*(2^D27)</f>
        <v>48.9994294977187</v>
      </c>
      <c r="F27" s="2" t="n">
        <f aca="false">1/E27</f>
        <v>0.0204084008783522</v>
      </c>
      <c r="G27" s="0" t="n">
        <f aca="false">1000000/(E27*2)</f>
        <v>10204.2004391761</v>
      </c>
      <c r="H27" s="0" t="n">
        <f aca="false">ROUND(G27*$E$5-1,0)</f>
        <v>20407</v>
      </c>
      <c r="I27" s="0" t="str">
        <f aca="false">_xlfn.BASE(H27,16)</f>
        <v>4FB7</v>
      </c>
      <c r="J27" s="2" t="n">
        <f aca="false">$E$11*$E$8*$E$9/F27</f>
        <v>0.0585023788545062</v>
      </c>
      <c r="K27" s="0" t="n">
        <f aca="false">ROUND((J27/$E$10)*((2^$E$12)-1),0)</f>
        <v>48</v>
      </c>
    </row>
    <row collapsed="false" customFormat="false" customHeight="false" hidden="false" ht="12.85" outlineLevel="0" r="28">
      <c r="A28" s="0" t="n">
        <v>32</v>
      </c>
      <c r="B28" s="0" t="n">
        <f aca="false">(A28-24)/12</f>
        <v>0.666666666666667</v>
      </c>
      <c r="C28" s="0" t="n">
        <f aca="false">(B28/$B$17)*((2^$B$16)-1)</f>
        <v>136.4</v>
      </c>
      <c r="D28" s="0" t="n">
        <f aca="false">(C28/((2^$B$16)-1))*$B$17</f>
        <v>0.666666666666667</v>
      </c>
      <c r="E28" s="0" t="n">
        <f aca="false">$B$15*(2^D28)</f>
        <v>51.9130871974931</v>
      </c>
      <c r="F28" s="2" t="n">
        <f aca="false">1/E28</f>
        <v>0.0192629653519872</v>
      </c>
      <c r="G28" s="0" t="n">
        <f aca="false">1000000/(E28*2)</f>
        <v>9631.4826759936</v>
      </c>
      <c r="H28" s="0" t="n">
        <f aca="false">ROUND(G28*$E$5-1,0)</f>
        <v>19262</v>
      </c>
      <c r="I28" s="0" t="str">
        <f aca="false">_xlfn.BASE(H28,16)</f>
        <v>4B3E</v>
      </c>
      <c r="J28" s="2" t="n">
        <f aca="false">$E$11*$E$8*$E$9/F28</f>
        <v>0.061981111328575</v>
      </c>
      <c r="K28" s="0" t="n">
        <f aca="false">ROUND((J28/$E$10)*((2^$E$12)-1),0)</f>
        <v>51</v>
      </c>
    </row>
    <row collapsed="false" customFormat="false" customHeight="false" hidden="false" ht="12.85" outlineLevel="0" r="29">
      <c r="A29" s="0" t="n">
        <v>33</v>
      </c>
      <c r="B29" s="0" t="n">
        <f aca="false">(A29-24)/12</f>
        <v>0.75</v>
      </c>
      <c r="C29" s="0" t="n">
        <f aca="false">(B29/$B$17)*((2^$B$16)-1)</f>
        <v>153.45</v>
      </c>
      <c r="D29" s="0" t="n">
        <f aca="false">(C29/((2^$B$16)-1))*$B$17</f>
        <v>0.75</v>
      </c>
      <c r="E29" s="0" t="n">
        <f aca="false">$B$15*(2^D29)</f>
        <v>55</v>
      </c>
      <c r="F29" s="2" t="n">
        <f aca="false">1/E29</f>
        <v>0.0181818181818182</v>
      </c>
      <c r="G29" s="0" t="n">
        <f aca="false">1000000/(E29*2)</f>
        <v>9090.90909090909</v>
      </c>
      <c r="H29" s="0" t="n">
        <f aca="false">ROUND(G29*$E$5-1,0)</f>
        <v>18181</v>
      </c>
      <c r="I29" s="0" t="str">
        <f aca="false">_xlfn.BASE(H29,16)</f>
        <v>4705</v>
      </c>
      <c r="J29" s="2" t="n">
        <f aca="false">$E$11*$E$8*$E$9/F29</f>
        <v>0.0656667</v>
      </c>
      <c r="K29" s="0" t="n">
        <f aca="false">ROUND((J29/$E$10)*((2^$E$12)-1),0)</f>
        <v>54</v>
      </c>
    </row>
    <row collapsed="false" customFormat="false" customHeight="false" hidden="false" ht="12.85" outlineLevel="0" r="30">
      <c r="A30" s="0" t="n">
        <v>34</v>
      </c>
      <c r="B30" s="0" t="n">
        <f aca="false">(A30-24)/12</f>
        <v>0.833333333333333</v>
      </c>
      <c r="C30" s="0" t="n">
        <f aca="false">(B30/$B$17)*((2^$B$16)-1)</f>
        <v>170.5</v>
      </c>
      <c r="D30" s="0" t="n">
        <f aca="false">(C30/((2^$B$16)-1))*$B$17</f>
        <v>0.833333333333333</v>
      </c>
      <c r="E30" s="0" t="n">
        <f aca="false">$B$15*(2^D30)</f>
        <v>58.2704701897612</v>
      </c>
      <c r="F30" s="2" t="n">
        <f aca="false">1/E30</f>
        <v>0.0171613511396672</v>
      </c>
      <c r="G30" s="0" t="n">
        <f aca="false">1000000/(E30*2)</f>
        <v>8580.67556983358</v>
      </c>
      <c r="H30" s="0" t="n">
        <f aca="false">ROUND(G30*$E$5-1,0)</f>
        <v>17160</v>
      </c>
      <c r="I30" s="0" t="str">
        <f aca="false">_xlfn.BASE(H30,16)</f>
        <v>4308</v>
      </c>
      <c r="J30" s="2" t="n">
        <f aca="false">$E$11*$E$8*$E$9/F30</f>
        <v>0.0695714451783635</v>
      </c>
      <c r="K30" s="0" t="n">
        <f aca="false">ROUND((J30/$E$10)*((2^$E$12)-1),0)</f>
        <v>57</v>
      </c>
    </row>
    <row collapsed="false" customFormat="false" customHeight="false" hidden="false" ht="12.85" outlineLevel="0" r="31">
      <c r="A31" s="0" t="n">
        <v>35</v>
      </c>
      <c r="B31" s="0" t="n">
        <f aca="false">(A31-24)/12</f>
        <v>0.916666666666667</v>
      </c>
      <c r="C31" s="0" t="n">
        <f aca="false">(B31/$B$17)*((2^$B$16)-1)</f>
        <v>187.55</v>
      </c>
      <c r="D31" s="0" t="n">
        <f aca="false">(C31/((2^$B$16)-1))*$B$17</f>
        <v>0.916666666666667</v>
      </c>
      <c r="E31" s="0" t="n">
        <f aca="false">$B$15*(2^D31)</f>
        <v>61.7354126570155</v>
      </c>
      <c r="F31" s="2" t="n">
        <f aca="false">1/E31</f>
        <v>0.0161981585116425</v>
      </c>
      <c r="G31" s="0" t="n">
        <f aca="false">1000000/(E31*2)</f>
        <v>8099.07925582127</v>
      </c>
      <c r="H31" s="0" t="n">
        <f aca="false">ROUND(G31*$E$5-1,0)</f>
        <v>16197</v>
      </c>
      <c r="I31" s="0" t="str">
        <f aca="false">_xlfn.BASE(H31,16)</f>
        <v>3F45</v>
      </c>
      <c r="J31" s="2" t="n">
        <f aca="false">$E$11*$E$8*$E$9/F31</f>
        <v>0.0737083785877171</v>
      </c>
      <c r="K31" s="0" t="n">
        <f aca="false">ROUND((J31/$E$10)*((2^$E$12)-1),0)</f>
        <v>60</v>
      </c>
    </row>
    <row collapsed="false" customFormat="false" customHeight="false" hidden="false" ht="12.85" outlineLevel="0" r="32">
      <c r="A32" s="3" t="n">
        <v>36</v>
      </c>
      <c r="B32" s="3" t="n">
        <f aca="false">(A32-24)/12</f>
        <v>1</v>
      </c>
      <c r="C32" s="3" t="n">
        <f aca="false">(B32/$B$17)*((2^$B$16)-1)</f>
        <v>204.6</v>
      </c>
      <c r="D32" s="3" t="n">
        <f aca="false">(C32/((2^$B$16)-1))*$B$17</f>
        <v>1</v>
      </c>
      <c r="E32" s="3" t="n">
        <f aca="false">$B$15*(2^D32)</f>
        <v>65.4063913251497</v>
      </c>
      <c r="F32" s="4" t="n">
        <f aca="false">1/E32</f>
        <v>0.0152890257318857</v>
      </c>
      <c r="G32" s="3" t="n">
        <f aca="false">1000000/(E32*2)</f>
        <v>7644.51286594286</v>
      </c>
      <c r="H32" s="3" t="n">
        <f aca="false">ROUND(G32*$E$5-1,0)</f>
        <v>15288</v>
      </c>
      <c r="I32" s="3" t="str">
        <f aca="false">_xlfn.BASE(H32,16)</f>
        <v>3BB8</v>
      </c>
      <c r="J32" s="4" t="n">
        <f aca="false">$E$11*$E$8*$E$9/F32</f>
        <v>0.0780913068587492</v>
      </c>
      <c r="K32" s="3" t="n">
        <f aca="false">ROUND((J32/$E$10)*((2^$E$12)-1),0)</f>
        <v>64</v>
      </c>
    </row>
    <row collapsed="false" customFormat="false" customHeight="false" hidden="false" ht="12.85" outlineLevel="0" r="33">
      <c r="A33" s="0" t="n">
        <v>37</v>
      </c>
      <c r="B33" s="0" t="n">
        <f aca="false">(A33-24)/12</f>
        <v>1.08333333333333</v>
      </c>
      <c r="C33" s="0" t="n">
        <f aca="false">(B33/$B$17)*((2^$B$16)-1)</f>
        <v>221.65</v>
      </c>
      <c r="D33" s="0" t="n">
        <f aca="false">(C33/((2^$B$16)-1))*$B$17</f>
        <v>1.08333333333333</v>
      </c>
      <c r="E33" s="0" t="n">
        <f aca="false">$B$15*(2^D33)</f>
        <v>69.295657744218</v>
      </c>
      <c r="F33" s="2" t="n">
        <f aca="false">1/E33</f>
        <v>0.0144309186542564</v>
      </c>
      <c r="G33" s="0" t="n">
        <f aca="false">1000000/(E33*2)</f>
        <v>7215.45932712818</v>
      </c>
      <c r="H33" s="0" t="n">
        <f aca="false">ROUND(G33*$E$5-1,0)</f>
        <v>14430</v>
      </c>
      <c r="I33" s="0" t="str">
        <f aca="false">_xlfn.BASE(H33,16)</f>
        <v>385E</v>
      </c>
      <c r="J33" s="2" t="n">
        <f aca="false">$E$11*$E$8*$E$9/F33</f>
        <v>0.0827348576071317</v>
      </c>
      <c r="K33" s="0" t="n">
        <f aca="false">ROUND((J33/$E$10)*((2^$E$12)-1),0)</f>
        <v>68</v>
      </c>
    </row>
    <row collapsed="false" customFormat="false" customHeight="false" hidden="false" ht="12.85" outlineLevel="0" r="34">
      <c r="A34" s="0" t="n">
        <v>38</v>
      </c>
      <c r="B34" s="0" t="n">
        <f aca="false">(A34-24)/12</f>
        <v>1.16666666666667</v>
      </c>
      <c r="C34" s="0" t="n">
        <f aca="false">(B34/$B$17)*((2^$B$16)-1)</f>
        <v>238.7</v>
      </c>
      <c r="D34" s="0" t="n">
        <f aca="false">(C34/((2^$B$16)-1))*$B$17</f>
        <v>1.16666666666667</v>
      </c>
      <c r="E34" s="0" t="n">
        <f aca="false">$B$15*(2^D34)</f>
        <v>73.4161919793519</v>
      </c>
      <c r="F34" s="2" t="n">
        <f aca="false">1/E34</f>
        <v>0.0136209734261517</v>
      </c>
      <c r="G34" s="0" t="n">
        <f aca="false">1000000/(E34*2)</f>
        <v>6810.48671307583</v>
      </c>
      <c r="H34" s="0" t="n">
        <f aca="false">ROUND(G34*$E$5-1,0)</f>
        <v>13620</v>
      </c>
      <c r="I34" s="0" t="str">
        <f aca="false">_xlfn.BASE(H34,16)</f>
        <v>3534</v>
      </c>
      <c r="J34" s="2" t="n">
        <f aca="false">$E$11*$E$8*$E$9/F34</f>
        <v>0.0876545282518274</v>
      </c>
      <c r="K34" s="0" t="n">
        <f aca="false">ROUND((J34/$E$10)*((2^$E$12)-1),0)</f>
        <v>72</v>
      </c>
    </row>
    <row collapsed="false" customFormat="false" customHeight="false" hidden="false" ht="12.85" outlineLevel="0" r="35">
      <c r="A35" s="0" t="n">
        <v>39</v>
      </c>
      <c r="B35" s="0" t="n">
        <f aca="false">(A35-24)/12</f>
        <v>1.25</v>
      </c>
      <c r="C35" s="0" t="n">
        <f aca="false">(B35/$B$17)*((2^$B$16)-1)</f>
        <v>255.75</v>
      </c>
      <c r="D35" s="0" t="n">
        <f aca="false">(C35/((2^$B$16)-1))*$B$17</f>
        <v>1.25</v>
      </c>
      <c r="E35" s="0" t="n">
        <f aca="false">$B$15*(2^D35)</f>
        <v>77.7817459305202</v>
      </c>
      <c r="F35" s="2" t="n">
        <f aca="false">1/E35</f>
        <v>0.0128564869306645</v>
      </c>
      <c r="G35" s="0" t="n">
        <f aca="false">1000000/(E35*2)</f>
        <v>6428.24346533225</v>
      </c>
      <c r="H35" s="0" t="n">
        <f aca="false">ROUND(G35*$E$5-1,0)</f>
        <v>12855</v>
      </c>
      <c r="I35" s="0" t="str">
        <f aca="false">_xlfn.BASE(H35,16)</f>
        <v>3237</v>
      </c>
      <c r="J35" s="2" t="n">
        <f aca="false">$E$11*$E$8*$E$9/F35</f>
        <v>0.0928667377362853</v>
      </c>
      <c r="K35" s="0" t="n">
        <f aca="false">ROUND((J35/$E$10)*((2^$E$12)-1),0)</f>
        <v>76</v>
      </c>
    </row>
    <row collapsed="false" customFormat="false" customHeight="false" hidden="false" ht="12.85" outlineLevel="0" r="36">
      <c r="A36" s="0" t="n">
        <v>40</v>
      </c>
      <c r="B36" s="0" t="n">
        <f aca="false">(A36-24)/12</f>
        <v>1.33333333333333</v>
      </c>
      <c r="C36" s="0" t="n">
        <f aca="false">(B36/$B$17)*((2^$B$16)-1)</f>
        <v>272.8</v>
      </c>
      <c r="D36" s="0" t="n">
        <f aca="false">(C36/((2^$B$16)-1))*$B$17</f>
        <v>1.33333333333333</v>
      </c>
      <c r="E36" s="0" t="n">
        <f aca="false">$B$15*(2^D36)</f>
        <v>82.4068892282175</v>
      </c>
      <c r="F36" s="2" t="n">
        <f aca="false">1/E36</f>
        <v>0.0121349077651821</v>
      </c>
      <c r="G36" s="0" t="n">
        <f aca="false">1000000/(E36*2)</f>
        <v>6067.45388259107</v>
      </c>
      <c r="H36" s="0" t="n">
        <f aca="false">ROUND(G36*$E$5-1,0)</f>
        <v>12134</v>
      </c>
      <c r="I36" s="0" t="str">
        <f aca="false">_xlfn.BASE(H36,16)</f>
        <v>2F66</v>
      </c>
      <c r="J36" s="2" t="n">
        <f aca="false">$E$11*$E$8*$E$9/F36</f>
        <v>0.098388881325138</v>
      </c>
      <c r="K36" s="0" t="n">
        <f aca="false">ROUND((J36/$E$10)*((2^$E$12)-1),0)</f>
        <v>81</v>
      </c>
    </row>
    <row collapsed="false" customFormat="false" customHeight="false" hidden="false" ht="12.85" outlineLevel="0" r="37">
      <c r="A37" s="0" t="n">
        <v>41</v>
      </c>
      <c r="B37" s="0" t="n">
        <f aca="false">(A37-24)/12</f>
        <v>1.41666666666667</v>
      </c>
      <c r="C37" s="0" t="n">
        <f aca="false">(B37/$B$17)*((2^$B$16)-1)</f>
        <v>289.85</v>
      </c>
      <c r="D37" s="0" t="n">
        <f aca="false">(C37/((2^$B$16)-1))*$B$17</f>
        <v>1.41666666666667</v>
      </c>
      <c r="E37" s="0" t="n">
        <f aca="false">$B$15*(2^D37)</f>
        <v>87.307057858251</v>
      </c>
      <c r="F37" s="2" t="n">
        <f aca="false">1/E37</f>
        <v>0.011453827726317</v>
      </c>
      <c r="G37" s="0" t="n">
        <f aca="false">1000000/(E37*2)</f>
        <v>5726.91386315852</v>
      </c>
      <c r="H37" s="0" t="n">
        <f aca="false">ROUND(G37*$E$5-1,0)</f>
        <v>11453</v>
      </c>
      <c r="I37" s="0" t="str">
        <f aca="false">_xlfn.BASE(H37,16)</f>
        <v>2CBD</v>
      </c>
      <c r="J37" s="2" t="n">
        <f aca="false">$E$11*$E$8*$E$9/F37</f>
        <v>0.10423938865928</v>
      </c>
      <c r="K37" s="0" t="n">
        <f aca="false">ROUND((J37/$E$10)*((2^$E$12)-1),0)</f>
        <v>85</v>
      </c>
    </row>
    <row collapsed="false" customFormat="false" customHeight="false" hidden="false" ht="12.85" outlineLevel="0" r="38">
      <c r="A38" s="0" t="n">
        <v>42</v>
      </c>
      <c r="B38" s="0" t="n">
        <f aca="false">(A38-24)/12</f>
        <v>1.5</v>
      </c>
      <c r="C38" s="0" t="n">
        <f aca="false">(B38/$B$17)*((2^$B$16)-1)</f>
        <v>306.9</v>
      </c>
      <c r="D38" s="0" t="n">
        <f aca="false">(C38/((2^$B$16)-1))*$B$17</f>
        <v>1.5</v>
      </c>
      <c r="E38" s="0" t="n">
        <f aca="false">$B$15*(2^D38)</f>
        <v>92.4986056779086</v>
      </c>
      <c r="F38" s="2" t="n">
        <f aca="false">1/E38</f>
        <v>0.010810973772752</v>
      </c>
      <c r="G38" s="0" t="n">
        <f aca="false">1000000/(E38*2)</f>
        <v>5405.486886376</v>
      </c>
      <c r="H38" s="0" t="n">
        <f aca="false">ROUND(G38*$E$5-1,0)</f>
        <v>10810</v>
      </c>
      <c r="I38" s="0" t="str">
        <f aca="false">_xlfn.BASE(H38,16)</f>
        <v>2A3A</v>
      </c>
      <c r="J38" s="2" t="n">
        <f aca="false">$E$11*$E$8*$E$9/F38</f>
        <v>0.110437785263082</v>
      </c>
      <c r="K38" s="0" t="n">
        <f aca="false">ROUND((J38/$E$10)*((2^$E$12)-1),0)</f>
        <v>90</v>
      </c>
    </row>
    <row collapsed="false" customFormat="false" customHeight="false" hidden="false" ht="12.85" outlineLevel="0" r="39">
      <c r="A39" s="0" t="n">
        <v>43</v>
      </c>
      <c r="B39" s="0" t="n">
        <f aca="false">(A39-24)/12</f>
        <v>1.58333333333333</v>
      </c>
      <c r="C39" s="0" t="n">
        <f aca="false">(B39/$B$17)*((2^$B$16)-1)</f>
        <v>323.95</v>
      </c>
      <c r="D39" s="0" t="n">
        <f aca="false">(C39/((2^$B$16)-1))*$B$17</f>
        <v>1.58333333333333</v>
      </c>
      <c r="E39" s="0" t="n">
        <f aca="false">$B$15*(2^D39)</f>
        <v>97.9988589954373</v>
      </c>
      <c r="F39" s="2" t="n">
        <f aca="false">1/E39</f>
        <v>0.0102042004391761</v>
      </c>
      <c r="G39" s="0" t="n">
        <f aca="false">1000000/(E39*2)</f>
        <v>5102.10021958806</v>
      </c>
      <c r="H39" s="0" t="n">
        <f aca="false">ROUND(G39*$E$5-1,0)</f>
        <v>10203</v>
      </c>
      <c r="I39" s="0" t="str">
        <f aca="false">_xlfn.BASE(H39,16)</f>
        <v>27DB</v>
      </c>
      <c r="J39" s="2" t="n">
        <f aca="false">$E$11*$E$8*$E$9/F39</f>
        <v>0.117004757709012</v>
      </c>
      <c r="K39" s="0" t="n">
        <f aca="false">ROUND((J39/$E$10)*((2^$E$12)-1),0)</f>
        <v>96</v>
      </c>
    </row>
    <row collapsed="false" customFormat="false" customHeight="false" hidden="false" ht="12.85" outlineLevel="0" r="40">
      <c r="A40" s="0" t="n">
        <v>44</v>
      </c>
      <c r="B40" s="0" t="n">
        <f aca="false">(A40-24)/12</f>
        <v>1.66666666666667</v>
      </c>
      <c r="C40" s="0" t="n">
        <f aca="false">(B40/$B$17)*((2^$B$16)-1)</f>
        <v>341</v>
      </c>
      <c r="D40" s="0" t="n">
        <f aca="false">(C40/((2^$B$16)-1))*$B$17</f>
        <v>1.66666666666667</v>
      </c>
      <c r="E40" s="0" t="n">
        <f aca="false">$B$15*(2^D40)</f>
        <v>103.826174394986</v>
      </c>
      <c r="F40" s="2" t="n">
        <f aca="false">1/E40</f>
        <v>0.00963148267599359</v>
      </c>
      <c r="G40" s="0" t="n">
        <f aca="false">1000000/(E40*2)</f>
        <v>4815.7413379968</v>
      </c>
      <c r="H40" s="0" t="n">
        <f aca="false">ROUND(G40*$E$5-1,0)</f>
        <v>9630</v>
      </c>
      <c r="I40" s="0" t="str">
        <f aca="false">_xlfn.BASE(H40,16)</f>
        <v>259E</v>
      </c>
      <c r="J40" s="2" t="n">
        <f aca="false">$E$11*$E$8*$E$9/F40</f>
        <v>0.12396222265715</v>
      </c>
      <c r="K40" s="0" t="n">
        <f aca="false">ROUND((J40/$E$10)*((2^$E$12)-1),0)</f>
        <v>102</v>
      </c>
    </row>
    <row collapsed="false" customFormat="false" customHeight="false" hidden="false" ht="12.85" outlineLevel="0" r="41">
      <c r="A41" s="0" t="n">
        <v>45</v>
      </c>
      <c r="B41" s="0" t="n">
        <f aca="false">(A41-24)/12</f>
        <v>1.75</v>
      </c>
      <c r="C41" s="0" t="n">
        <f aca="false">(B41/$B$17)*((2^$B$16)-1)</f>
        <v>358.05</v>
      </c>
      <c r="D41" s="0" t="n">
        <f aca="false">(C41/((2^$B$16)-1))*$B$17</f>
        <v>1.75</v>
      </c>
      <c r="E41" s="0" t="n">
        <f aca="false">$B$15*(2^D41)</f>
        <v>110</v>
      </c>
      <c r="F41" s="2" t="n">
        <f aca="false">1/E41</f>
        <v>0.00909090909090909</v>
      </c>
      <c r="G41" s="0" t="n">
        <f aca="false">1000000/(E41*2)</f>
        <v>4545.45454545455</v>
      </c>
      <c r="H41" s="0" t="n">
        <f aca="false">ROUND(G41*$E$5-1,0)</f>
        <v>9090</v>
      </c>
      <c r="I41" s="0" t="str">
        <f aca="false">_xlfn.BASE(H41,16)</f>
        <v>2382</v>
      </c>
      <c r="J41" s="2" t="n">
        <f aca="false">$E$11*$E$8*$E$9/F41</f>
        <v>0.1313334</v>
      </c>
      <c r="K41" s="0" t="n">
        <f aca="false">ROUND((J41/$E$10)*((2^$E$12)-1),0)</f>
        <v>108</v>
      </c>
    </row>
    <row collapsed="false" customFormat="false" customHeight="false" hidden="false" ht="12.85" outlineLevel="0" r="42">
      <c r="A42" s="0" t="n">
        <v>46</v>
      </c>
      <c r="B42" s="0" t="n">
        <f aca="false">(A42-24)/12</f>
        <v>1.83333333333333</v>
      </c>
      <c r="C42" s="0" t="n">
        <f aca="false">(B42/$B$17)*((2^$B$16)-1)</f>
        <v>375.1</v>
      </c>
      <c r="D42" s="0" t="n">
        <f aca="false">(C42/((2^$B$16)-1))*$B$17</f>
        <v>1.83333333333333</v>
      </c>
      <c r="E42" s="0" t="n">
        <f aca="false">$B$15*(2^D42)</f>
        <v>116.540940379522</v>
      </c>
      <c r="F42" s="2" t="n">
        <f aca="false">1/E42</f>
        <v>0.00858067556983358</v>
      </c>
      <c r="G42" s="0" t="n">
        <f aca="false">1000000/(E42*2)</f>
        <v>4290.33778491679</v>
      </c>
      <c r="H42" s="0" t="n">
        <f aca="false">ROUND(G42*$E$5-1,0)</f>
        <v>8580</v>
      </c>
      <c r="I42" s="0" t="str">
        <f aca="false">_xlfn.BASE(H42,16)</f>
        <v>2184</v>
      </c>
      <c r="J42" s="2" t="n">
        <f aca="false">$E$11*$E$8*$E$9/F42</f>
        <v>0.139142890356727</v>
      </c>
      <c r="K42" s="0" t="n">
        <f aca="false">ROUND((J42/$E$10)*((2^$E$12)-1),0)</f>
        <v>114</v>
      </c>
    </row>
    <row collapsed="false" customFormat="false" customHeight="false" hidden="false" ht="12.85" outlineLevel="0" r="43">
      <c r="A43" s="0" t="n">
        <v>47</v>
      </c>
      <c r="B43" s="0" t="n">
        <f aca="false">(A43-24)/12</f>
        <v>1.91666666666667</v>
      </c>
      <c r="C43" s="0" t="n">
        <f aca="false">(B43/$B$17)*((2^$B$16)-1)</f>
        <v>392.15</v>
      </c>
      <c r="D43" s="0" t="n">
        <f aca="false">(C43/((2^$B$16)-1))*$B$17</f>
        <v>1.91666666666667</v>
      </c>
      <c r="E43" s="0" t="n">
        <f aca="false">$B$15*(2^D43)</f>
        <v>123.470825314031</v>
      </c>
      <c r="F43" s="2" t="n">
        <f aca="false">1/E43</f>
        <v>0.00809907925582127</v>
      </c>
      <c r="G43" s="0" t="n">
        <f aca="false">1000000/(E43*2)</f>
        <v>4049.53962791063</v>
      </c>
      <c r="H43" s="0" t="n">
        <f aca="false">ROUND(G43*$E$5-1,0)</f>
        <v>8098</v>
      </c>
      <c r="I43" s="0" t="str">
        <f aca="false">_xlfn.BASE(H43,16)</f>
        <v>1FA2</v>
      </c>
      <c r="J43" s="2" t="n">
        <f aca="false">$E$11*$E$8*$E$9/F43</f>
        <v>0.147416757175434</v>
      </c>
      <c r="K43" s="0" t="n">
        <f aca="false">ROUND((J43/$E$10)*((2^$E$12)-1),0)</f>
        <v>121</v>
      </c>
    </row>
    <row collapsed="false" customFormat="false" customHeight="false" hidden="false" ht="12.85" outlineLevel="0" r="44">
      <c r="A44" s="3" t="n">
        <v>48</v>
      </c>
      <c r="B44" s="3" t="n">
        <f aca="false">(A44-24)/12</f>
        <v>2</v>
      </c>
      <c r="C44" s="3" t="n">
        <f aca="false">(B44/$B$17)*((2^$B$16)-1)</f>
        <v>409.2</v>
      </c>
      <c r="D44" s="3" t="n">
        <f aca="false">(C44/((2^$B$16)-1))*$B$17</f>
        <v>2</v>
      </c>
      <c r="E44" s="3" t="n">
        <f aca="false">$B$15*(2^D44)</f>
        <v>130.812782650299</v>
      </c>
      <c r="F44" s="4" t="n">
        <f aca="false">1/E44</f>
        <v>0.00764451286594286</v>
      </c>
      <c r="G44" s="3" t="n">
        <f aca="false">1000000/(E44*2)</f>
        <v>3822.25643297143</v>
      </c>
      <c r="H44" s="3" t="n">
        <f aca="false">ROUND(G44*$E$5-1,0)</f>
        <v>7644</v>
      </c>
      <c r="I44" s="3" t="str">
        <f aca="false">_xlfn.BASE(H44,16)</f>
        <v>1DDC</v>
      </c>
      <c r="J44" s="4" t="n">
        <f aca="false">$E$11*$E$8*$E$9/F44</f>
        <v>0.156182613717498</v>
      </c>
      <c r="K44" s="3" t="n">
        <f aca="false">ROUND((J44/$E$10)*((2^$E$12)-1),0)</f>
        <v>128</v>
      </c>
    </row>
    <row collapsed="false" customFormat="false" customHeight="false" hidden="false" ht="12.85" outlineLevel="0" r="45">
      <c r="A45" s="0" t="n">
        <v>49</v>
      </c>
      <c r="B45" s="0" t="n">
        <f aca="false">(A45-24)/12</f>
        <v>2.08333333333333</v>
      </c>
      <c r="C45" s="0" t="n">
        <f aca="false">(B45/$B$17)*((2^$B$16)-1)</f>
        <v>426.25</v>
      </c>
      <c r="D45" s="0" t="n">
        <f aca="false">(C45/((2^$B$16)-1))*$B$17</f>
        <v>2.08333333333333</v>
      </c>
      <c r="E45" s="0" t="n">
        <f aca="false">$B$15*(2^D45)</f>
        <v>138.591315488436</v>
      </c>
      <c r="F45" s="2" t="n">
        <f aca="false">1/E45</f>
        <v>0.00721545932712818</v>
      </c>
      <c r="G45" s="0" t="n">
        <f aca="false">1000000/(E45*2)</f>
        <v>3607.72966356409</v>
      </c>
      <c r="H45" s="0" t="n">
        <f aca="false">ROUND(G45*$E$5-1,0)</f>
        <v>7214</v>
      </c>
      <c r="I45" s="0" t="str">
        <f aca="false">_xlfn.BASE(H45,16)</f>
        <v>1C2E</v>
      </c>
      <c r="J45" s="2" t="n">
        <f aca="false">$E$11*$E$8*$E$9/F45</f>
        <v>0.165469715214263</v>
      </c>
      <c r="K45" s="0" t="n">
        <f aca="false">ROUND((J45/$E$10)*((2^$E$12)-1),0)</f>
        <v>136</v>
      </c>
    </row>
    <row collapsed="false" customFormat="false" customHeight="false" hidden="false" ht="12.85" outlineLevel="0" r="46">
      <c r="A46" s="0" t="n">
        <v>50</v>
      </c>
      <c r="B46" s="0" t="n">
        <f aca="false">(A46-24)/12</f>
        <v>2.16666666666667</v>
      </c>
      <c r="C46" s="0" t="n">
        <f aca="false">(B46/$B$17)*((2^$B$16)-1)</f>
        <v>443.3</v>
      </c>
      <c r="D46" s="0" t="n">
        <f aca="false">(C46/((2^$B$16)-1))*$B$17</f>
        <v>2.16666666666667</v>
      </c>
      <c r="E46" s="0" t="n">
        <f aca="false">$B$15*(2^D46)</f>
        <v>146.832383958704</v>
      </c>
      <c r="F46" s="2" t="n">
        <f aca="false">1/E46</f>
        <v>0.00681048671307583</v>
      </c>
      <c r="G46" s="0" t="n">
        <f aca="false">1000000/(E46*2)</f>
        <v>3405.24335653791</v>
      </c>
      <c r="H46" s="0" t="n">
        <f aca="false">ROUND(G46*$E$5-1,0)</f>
        <v>6809</v>
      </c>
      <c r="I46" s="0" t="str">
        <f aca="false">_xlfn.BASE(H46,16)</f>
        <v>1A99</v>
      </c>
      <c r="J46" s="2" t="n">
        <f aca="false">$E$11*$E$8*$E$9/F46</f>
        <v>0.175309056503655</v>
      </c>
      <c r="K46" s="0" t="n">
        <f aca="false">ROUND((J46/$E$10)*((2^$E$12)-1),0)</f>
        <v>144</v>
      </c>
    </row>
    <row collapsed="false" customFormat="false" customHeight="false" hidden="false" ht="12.85" outlineLevel="0" r="47">
      <c r="A47" s="0" t="n">
        <v>51</v>
      </c>
      <c r="B47" s="0" t="n">
        <f aca="false">(A47-24)/12</f>
        <v>2.25</v>
      </c>
      <c r="C47" s="0" t="n">
        <f aca="false">(B47/$B$17)*((2^$B$16)-1)</f>
        <v>460.35</v>
      </c>
      <c r="D47" s="0" t="n">
        <f aca="false">(C47/((2^$B$16)-1))*$B$17</f>
        <v>2.25</v>
      </c>
      <c r="E47" s="0" t="n">
        <f aca="false">$B$15*(2^D47)</f>
        <v>155.56349186104</v>
      </c>
      <c r="F47" s="2" t="n">
        <f aca="false">1/E47</f>
        <v>0.00642824346533225</v>
      </c>
      <c r="G47" s="0" t="n">
        <f aca="false">1000000/(E47*2)</f>
        <v>3214.12173266613</v>
      </c>
      <c r="H47" s="0" t="n">
        <f aca="false">ROUND(G47*$E$5-1,0)</f>
        <v>6427</v>
      </c>
      <c r="I47" s="0" t="str">
        <f aca="false">_xlfn.BASE(H47,16)</f>
        <v>191B</v>
      </c>
      <c r="J47" s="2" t="n">
        <f aca="false">$E$11*$E$8*$E$9/F47</f>
        <v>0.185733475472571</v>
      </c>
      <c r="K47" s="0" t="n">
        <f aca="false">ROUND((J47/$E$10)*((2^$E$12)-1),0)</f>
        <v>152</v>
      </c>
    </row>
    <row collapsed="false" customFormat="false" customHeight="false" hidden="false" ht="12.85" outlineLevel="0" r="48">
      <c r="A48" s="0" t="n">
        <v>52</v>
      </c>
      <c r="B48" s="0" t="n">
        <f aca="false">(A48-24)/12</f>
        <v>2.33333333333333</v>
      </c>
      <c r="C48" s="0" t="n">
        <f aca="false">(B48/$B$17)*((2^$B$16)-1)</f>
        <v>477.4</v>
      </c>
      <c r="D48" s="0" t="n">
        <f aca="false">(C48/((2^$B$16)-1))*$B$17</f>
        <v>2.33333333333333</v>
      </c>
      <c r="E48" s="0" t="n">
        <f aca="false">$B$15*(2^D48)</f>
        <v>164.813778456435</v>
      </c>
      <c r="F48" s="2" t="n">
        <f aca="false">1/E48</f>
        <v>0.00606745388259107</v>
      </c>
      <c r="G48" s="0" t="n">
        <f aca="false">1000000/(E48*2)</f>
        <v>3033.72694129553</v>
      </c>
      <c r="H48" s="0" t="n">
        <f aca="false">ROUND(G48*$E$5-1,0)</f>
        <v>6066</v>
      </c>
      <c r="I48" s="0" t="str">
        <f aca="false">_xlfn.BASE(H48,16)</f>
        <v>17B2</v>
      </c>
      <c r="J48" s="2" t="n">
        <f aca="false">$E$11*$E$8*$E$9/F48</f>
        <v>0.196777762650276</v>
      </c>
      <c r="K48" s="0" t="n">
        <f aca="false">ROUND((J48/$E$10)*((2^$E$12)-1),0)</f>
        <v>161</v>
      </c>
    </row>
    <row collapsed="false" customFormat="false" customHeight="false" hidden="false" ht="12.85" outlineLevel="0" r="49">
      <c r="A49" s="0" t="n">
        <v>53</v>
      </c>
      <c r="B49" s="0" t="n">
        <f aca="false">(A49-24)/12</f>
        <v>2.41666666666667</v>
      </c>
      <c r="C49" s="0" t="n">
        <f aca="false">(B49/$B$17)*((2^$B$16)-1)</f>
        <v>494.45</v>
      </c>
      <c r="D49" s="0" t="n">
        <f aca="false">(C49/((2^$B$16)-1))*$B$17</f>
        <v>2.41666666666667</v>
      </c>
      <c r="E49" s="0" t="n">
        <f aca="false">$B$15*(2^D49)</f>
        <v>174.614115716502</v>
      </c>
      <c r="F49" s="2" t="n">
        <f aca="false">1/E49</f>
        <v>0.00572691386315852</v>
      </c>
      <c r="G49" s="0" t="n">
        <f aca="false">1000000/(E49*2)</f>
        <v>2863.45693157926</v>
      </c>
      <c r="H49" s="0" t="n">
        <f aca="false">ROUND(G49*$E$5-1,0)</f>
        <v>5726</v>
      </c>
      <c r="I49" s="0" t="str">
        <f aca="false">_xlfn.BASE(H49,16)</f>
        <v>165E</v>
      </c>
      <c r="J49" s="2" t="n">
        <f aca="false">$E$11*$E$8*$E$9/F49</f>
        <v>0.20847877731856</v>
      </c>
      <c r="K49" s="0" t="n">
        <f aca="false">ROUND((J49/$E$10)*((2^$E$12)-1),0)</f>
        <v>171</v>
      </c>
    </row>
    <row collapsed="false" customFormat="false" customHeight="false" hidden="false" ht="12.85" outlineLevel="0" r="50">
      <c r="A50" s="0" t="n">
        <v>54</v>
      </c>
      <c r="B50" s="0" t="n">
        <f aca="false">(A50-24)/12</f>
        <v>2.5</v>
      </c>
      <c r="C50" s="0" t="n">
        <f aca="false">(B50/$B$17)*((2^$B$16)-1)</f>
        <v>511.5</v>
      </c>
      <c r="D50" s="0" t="n">
        <f aca="false">(C50/((2^$B$16)-1))*$B$17</f>
        <v>2.5</v>
      </c>
      <c r="E50" s="0" t="n">
        <f aca="false">$B$15*(2^D50)</f>
        <v>184.997211355817</v>
      </c>
      <c r="F50" s="2" t="n">
        <f aca="false">1/E50</f>
        <v>0.005405486886376</v>
      </c>
      <c r="G50" s="0" t="n">
        <f aca="false">1000000/(E50*2)</f>
        <v>2702.743443188</v>
      </c>
      <c r="H50" s="0" t="n">
        <f aca="false">ROUND(G50*$E$5-1,0)</f>
        <v>5404</v>
      </c>
      <c r="I50" s="0" t="str">
        <f aca="false">_xlfn.BASE(H50,16)</f>
        <v>151C</v>
      </c>
      <c r="J50" s="2" t="n">
        <f aca="false">$E$11*$E$8*$E$9/F50</f>
        <v>0.220875570526164</v>
      </c>
      <c r="K50" s="0" t="n">
        <f aca="false">ROUND((J50/$E$10)*((2^$E$12)-1),0)</f>
        <v>181</v>
      </c>
    </row>
    <row collapsed="false" customFormat="false" customHeight="false" hidden="false" ht="12.85" outlineLevel="0" r="51">
      <c r="A51" s="0" t="n">
        <v>55</v>
      </c>
      <c r="B51" s="0" t="n">
        <f aca="false">(A51-24)/12</f>
        <v>2.58333333333333</v>
      </c>
      <c r="C51" s="0" t="n">
        <f aca="false">(B51/$B$17)*((2^$B$16)-1)</f>
        <v>528.55</v>
      </c>
      <c r="D51" s="0" t="n">
        <f aca="false">(C51/((2^$B$16)-1))*$B$17</f>
        <v>2.58333333333333</v>
      </c>
      <c r="E51" s="0" t="n">
        <f aca="false">$B$15*(2^D51)</f>
        <v>195.997717990875</v>
      </c>
      <c r="F51" s="2" t="n">
        <f aca="false">1/E51</f>
        <v>0.00510210021958806</v>
      </c>
      <c r="G51" s="0" t="n">
        <f aca="false">1000000/(E51*2)</f>
        <v>2551.05010979403</v>
      </c>
      <c r="H51" s="0" t="n">
        <f aca="false">ROUND(G51*$E$5-1,0)</f>
        <v>5101</v>
      </c>
      <c r="I51" s="0" t="str">
        <f aca="false">_xlfn.BASE(H51,16)</f>
        <v>13ED</v>
      </c>
      <c r="J51" s="2" t="n">
        <f aca="false">$E$11*$E$8*$E$9/F51</f>
        <v>0.234009515418025</v>
      </c>
      <c r="K51" s="0" t="n">
        <f aca="false">ROUND((J51/$E$10)*((2^$E$12)-1),0)</f>
        <v>192</v>
      </c>
    </row>
    <row collapsed="false" customFormat="false" customHeight="false" hidden="false" ht="12.85" outlineLevel="0" r="52">
      <c r="A52" s="0" t="n">
        <v>56</v>
      </c>
      <c r="B52" s="0" t="n">
        <f aca="false">(A52-24)/12</f>
        <v>2.66666666666667</v>
      </c>
      <c r="C52" s="0" t="n">
        <f aca="false">(B52/$B$17)*((2^$B$16)-1)</f>
        <v>545.6</v>
      </c>
      <c r="D52" s="0" t="n">
        <f aca="false">(C52/((2^$B$16)-1))*$B$17</f>
        <v>2.66666666666667</v>
      </c>
      <c r="E52" s="0" t="n">
        <f aca="false">$B$15*(2^D52)</f>
        <v>207.652348789973</v>
      </c>
      <c r="F52" s="2" t="n">
        <f aca="false">1/E52</f>
        <v>0.0048157413379968</v>
      </c>
      <c r="G52" s="0" t="n">
        <f aca="false">1000000/(E52*2)</f>
        <v>2407.8706689984</v>
      </c>
      <c r="H52" s="0" t="n">
        <f aca="false">ROUND(G52*$E$5-1,0)</f>
        <v>4815</v>
      </c>
      <c r="I52" s="0" t="str">
        <f aca="false">_xlfn.BASE(H52,16)</f>
        <v>12CF</v>
      </c>
      <c r="J52" s="2" t="n">
        <f aca="false">$E$11*$E$8*$E$9/F52</f>
        <v>0.2479244453143</v>
      </c>
      <c r="K52" s="0" t="n">
        <f aca="false">ROUND((J52/$E$10)*((2^$E$12)-1),0)</f>
        <v>203</v>
      </c>
    </row>
    <row collapsed="false" customFormat="false" customHeight="false" hidden="false" ht="12.85" outlineLevel="0" r="53">
      <c r="A53" s="0" t="n">
        <v>57</v>
      </c>
      <c r="B53" s="0" t="n">
        <f aca="false">(A53-24)/12</f>
        <v>2.75</v>
      </c>
      <c r="C53" s="0" t="n">
        <f aca="false">(B53/$B$17)*((2^$B$16)-1)</f>
        <v>562.65</v>
      </c>
      <c r="D53" s="0" t="n">
        <f aca="false">(C53/((2^$B$16)-1))*$B$17</f>
        <v>2.75</v>
      </c>
      <c r="E53" s="0" t="n">
        <f aca="false">$B$15*(2^D53)</f>
        <v>220</v>
      </c>
      <c r="F53" s="2" t="n">
        <f aca="false">1/E53</f>
        <v>0.00454545454545455</v>
      </c>
      <c r="G53" s="0" t="n">
        <f aca="false">1000000/(E53*2)</f>
        <v>2272.72727272727</v>
      </c>
      <c r="H53" s="0" t="n">
        <f aca="false">ROUND(G53*$E$5-1,0)</f>
        <v>4544</v>
      </c>
      <c r="I53" s="0" t="str">
        <f aca="false">_xlfn.BASE(H53,16)</f>
        <v>11C0</v>
      </c>
      <c r="J53" s="2" t="n">
        <f aca="false">$E$11*$E$8*$E$9/F53</f>
        <v>0.2626668</v>
      </c>
      <c r="K53" s="0" t="n">
        <f aca="false">ROUND((J53/$E$10)*((2^$E$12)-1),0)</f>
        <v>215</v>
      </c>
    </row>
    <row collapsed="false" customFormat="false" customHeight="false" hidden="false" ht="12.85" outlineLevel="0" r="54">
      <c r="A54" s="0" t="n">
        <v>58</v>
      </c>
      <c r="B54" s="0" t="n">
        <f aca="false">(A54-24)/12</f>
        <v>2.83333333333333</v>
      </c>
      <c r="C54" s="0" t="n">
        <f aca="false">(B54/$B$17)*((2^$B$16)-1)</f>
        <v>579.7</v>
      </c>
      <c r="D54" s="0" t="n">
        <f aca="false">(C54/((2^$B$16)-1))*$B$17</f>
        <v>2.83333333333333</v>
      </c>
      <c r="E54" s="0" t="n">
        <f aca="false">$B$15*(2^D54)</f>
        <v>233.081880759045</v>
      </c>
      <c r="F54" s="2" t="n">
        <f aca="false">1/E54</f>
        <v>0.00429033778491679</v>
      </c>
      <c r="G54" s="0" t="n">
        <f aca="false">1000000/(E54*2)</f>
        <v>2145.16889245839</v>
      </c>
      <c r="H54" s="0" t="n">
        <f aca="false">ROUND(G54*$E$5-1,0)</f>
        <v>4289</v>
      </c>
      <c r="I54" s="0" t="str">
        <f aca="false">_xlfn.BASE(H54,16)</f>
        <v>10C1</v>
      </c>
      <c r="J54" s="2" t="n">
        <f aca="false">$E$11*$E$8*$E$9/F54</f>
        <v>0.278285780713454</v>
      </c>
      <c r="K54" s="0" t="n">
        <f aca="false">ROUND((J54/$E$10)*((2^$E$12)-1),0)</f>
        <v>228</v>
      </c>
    </row>
    <row collapsed="false" customFormat="false" customHeight="false" hidden="false" ht="12.85" outlineLevel="0" r="55">
      <c r="A55" s="0" t="n">
        <v>59</v>
      </c>
      <c r="B55" s="0" t="n">
        <f aca="false">(A55-24)/12</f>
        <v>2.91666666666667</v>
      </c>
      <c r="C55" s="0" t="n">
        <f aca="false">(B55/$B$17)*((2^$B$16)-1)</f>
        <v>596.75</v>
      </c>
      <c r="D55" s="0" t="n">
        <f aca="false">(C55/((2^$B$16)-1))*$B$17</f>
        <v>2.91666666666667</v>
      </c>
      <c r="E55" s="0" t="n">
        <f aca="false">$B$15*(2^D55)</f>
        <v>246.941650628062</v>
      </c>
      <c r="F55" s="2" t="n">
        <f aca="false">1/E55</f>
        <v>0.00404953962791064</v>
      </c>
      <c r="G55" s="0" t="n">
        <f aca="false">1000000/(E55*2)</f>
        <v>2024.76981395532</v>
      </c>
      <c r="H55" s="0" t="n">
        <f aca="false">ROUND(G55*$E$5-1,0)</f>
        <v>4049</v>
      </c>
      <c r="I55" s="0" t="str">
        <f aca="false">_xlfn.BASE(H55,16)</f>
        <v>FD1</v>
      </c>
      <c r="J55" s="2" t="n">
        <f aca="false">$E$11*$E$8*$E$9/F55</f>
        <v>0.294833514350868</v>
      </c>
      <c r="K55" s="0" t="n">
        <f aca="false">ROUND((J55/$E$10)*((2^$E$12)-1),0)</f>
        <v>241</v>
      </c>
    </row>
    <row collapsed="false" customFormat="false" customHeight="false" hidden="false" ht="12.85" outlineLevel="0" r="56">
      <c r="A56" s="3" t="n">
        <v>60</v>
      </c>
      <c r="B56" s="3" t="n">
        <f aca="false">(A56-24)/12</f>
        <v>3</v>
      </c>
      <c r="C56" s="3" t="n">
        <f aca="false">(B56/$B$17)*((2^$B$16)-1)</f>
        <v>613.8</v>
      </c>
      <c r="D56" s="3" t="n">
        <f aca="false">(C56/((2^$B$16)-1))*$B$17</f>
        <v>3</v>
      </c>
      <c r="E56" s="3" t="n">
        <f aca="false">$B$15*(2^D56)</f>
        <v>261.625565300599</v>
      </c>
      <c r="F56" s="4" t="n">
        <f aca="false">1/E56</f>
        <v>0.00382225643297143</v>
      </c>
      <c r="G56" s="3" t="n">
        <f aca="false">1000000/(E56*2)</f>
        <v>1911.12821648572</v>
      </c>
      <c r="H56" s="3" t="n">
        <f aca="false">ROUND(G56*$E$5-1,0)</f>
        <v>3821</v>
      </c>
      <c r="I56" s="3" t="str">
        <f aca="false">_xlfn.BASE(H56,16)</f>
        <v>EED</v>
      </c>
      <c r="J56" s="4" t="n">
        <f aca="false">$E$11*$E$8*$E$9/F56</f>
        <v>0.312365227434997</v>
      </c>
      <c r="K56" s="3" t="n">
        <f aca="false">ROUND((J56/$E$10)*((2^$E$12)-1),0)</f>
        <v>256</v>
      </c>
    </row>
    <row collapsed="false" customFormat="false" customHeight="false" hidden="false" ht="12.85" outlineLevel="0" r="57">
      <c r="A57" s="0" t="n">
        <v>61</v>
      </c>
      <c r="B57" s="0" t="n">
        <f aca="false">(A57-24)/12</f>
        <v>3.08333333333333</v>
      </c>
      <c r="C57" s="0" t="n">
        <f aca="false">(B57/$B$17)*((2^$B$16)-1)</f>
        <v>630.85</v>
      </c>
      <c r="D57" s="0" t="n">
        <f aca="false">(C57/((2^$B$16)-1))*$B$17</f>
        <v>3.08333333333333</v>
      </c>
      <c r="E57" s="0" t="n">
        <f aca="false">$B$15*(2^D57)</f>
        <v>277.182630976872</v>
      </c>
      <c r="F57" s="2" t="n">
        <f aca="false">1/E57</f>
        <v>0.00360772966356409</v>
      </c>
      <c r="G57" s="0" t="n">
        <f aca="false">1000000/(E57*2)</f>
        <v>1803.86483178205</v>
      </c>
      <c r="H57" s="0" t="n">
        <f aca="false">ROUND(G57*$E$5-1,0)</f>
        <v>3607</v>
      </c>
      <c r="I57" s="0" t="str">
        <f aca="false">_xlfn.BASE(H57,16)</f>
        <v>E17</v>
      </c>
      <c r="J57" s="2" t="n">
        <f aca="false">$E$11*$E$8*$E$9/F57</f>
        <v>0.330939430428527</v>
      </c>
      <c r="K57" s="0" t="n">
        <f aca="false">ROUND((J57/$E$10)*((2^$E$12)-1),0)</f>
        <v>271</v>
      </c>
    </row>
    <row collapsed="false" customFormat="false" customHeight="false" hidden="false" ht="12.85" outlineLevel="0" r="58">
      <c r="A58" s="0" t="n">
        <v>62</v>
      </c>
      <c r="B58" s="0" t="n">
        <f aca="false">(A58-24)/12</f>
        <v>3.16666666666667</v>
      </c>
      <c r="C58" s="0" t="n">
        <f aca="false">(B58/$B$17)*((2^$B$16)-1)</f>
        <v>647.9</v>
      </c>
      <c r="D58" s="0" t="n">
        <f aca="false">(C58/((2^$B$16)-1))*$B$17</f>
        <v>3.16666666666667</v>
      </c>
      <c r="E58" s="0" t="n">
        <f aca="false">$B$15*(2^D58)</f>
        <v>293.664767917407</v>
      </c>
      <c r="F58" s="2" t="n">
        <f aca="false">1/E58</f>
        <v>0.00340524335653791</v>
      </c>
      <c r="G58" s="0" t="n">
        <f aca="false">1000000/(E58*2)</f>
        <v>1702.62167826896</v>
      </c>
      <c r="H58" s="0" t="n">
        <f aca="false">ROUND(G58*$E$5-1,0)</f>
        <v>3404</v>
      </c>
      <c r="I58" s="0" t="str">
        <f aca="false">_xlfn.BASE(H58,16)</f>
        <v>D4C</v>
      </c>
      <c r="J58" s="2" t="n">
        <f aca="false">$E$11*$E$8*$E$9/F58</f>
        <v>0.35061811300731</v>
      </c>
      <c r="K58" s="0" t="n">
        <f aca="false">ROUND((J58/$E$10)*((2^$E$12)-1),0)</f>
        <v>287</v>
      </c>
    </row>
    <row collapsed="false" customFormat="false" customHeight="false" hidden="false" ht="12.85" outlineLevel="0" r="59">
      <c r="A59" s="0" t="n">
        <v>63</v>
      </c>
      <c r="B59" s="0" t="n">
        <f aca="false">(A59-24)/12</f>
        <v>3.25</v>
      </c>
      <c r="C59" s="0" t="n">
        <f aca="false">(B59/$B$17)*((2^$B$16)-1)</f>
        <v>664.95</v>
      </c>
      <c r="D59" s="0" t="n">
        <f aca="false">(C59/((2^$B$16)-1))*$B$17</f>
        <v>3.25</v>
      </c>
      <c r="E59" s="0" t="n">
        <f aca="false">$B$15*(2^D59)</f>
        <v>311.126983722081</v>
      </c>
      <c r="F59" s="2" t="n">
        <f aca="false">1/E59</f>
        <v>0.00321412173266613</v>
      </c>
      <c r="G59" s="0" t="n">
        <f aca="false">1000000/(E59*2)</f>
        <v>1607.06086633306</v>
      </c>
      <c r="H59" s="0" t="n">
        <f aca="false">ROUND(G59*$E$5-1,0)</f>
        <v>3213</v>
      </c>
      <c r="I59" s="0" t="str">
        <f aca="false">_xlfn.BASE(H59,16)</f>
        <v>C8D</v>
      </c>
      <c r="J59" s="2" t="n">
        <f aca="false">$E$11*$E$8*$E$9/F59</f>
        <v>0.371466950945141</v>
      </c>
      <c r="K59" s="0" t="n">
        <f aca="false">ROUND((J59/$E$10)*((2^$E$12)-1),0)</f>
        <v>304</v>
      </c>
    </row>
    <row collapsed="false" customFormat="false" customHeight="false" hidden="false" ht="12.85" outlineLevel="0" r="60">
      <c r="A60" s="0" t="n">
        <v>64</v>
      </c>
      <c r="B60" s="0" t="n">
        <f aca="false">(A60-24)/12</f>
        <v>3.33333333333333</v>
      </c>
      <c r="C60" s="0" t="n">
        <f aca="false">(B60/$B$17)*((2^$B$16)-1)</f>
        <v>682</v>
      </c>
      <c r="D60" s="0" t="n">
        <f aca="false">(C60/((2^$B$16)-1))*$B$17</f>
        <v>3.33333333333333</v>
      </c>
      <c r="E60" s="0" t="n">
        <f aca="false">$B$15*(2^D60)</f>
        <v>329.62755691287</v>
      </c>
      <c r="F60" s="2" t="n">
        <f aca="false">1/E60</f>
        <v>0.00303372694129553</v>
      </c>
      <c r="G60" s="0" t="n">
        <f aca="false">1000000/(E60*2)</f>
        <v>1516.86347064777</v>
      </c>
      <c r="H60" s="0" t="n">
        <f aca="false">ROUND(G60*$E$5-1,0)</f>
        <v>3033</v>
      </c>
      <c r="I60" s="0" t="str">
        <f aca="false">_xlfn.BASE(H60,16)</f>
        <v>BD9</v>
      </c>
      <c r="J60" s="2" t="n">
        <f aca="false">$E$11*$E$8*$E$9/F60</f>
        <v>0.393555525300552</v>
      </c>
      <c r="K60" s="0" t="n">
        <f aca="false">ROUND((J60/$E$10)*((2^$E$12)-1),0)</f>
        <v>322</v>
      </c>
    </row>
    <row collapsed="false" customFormat="false" customHeight="false" hidden="false" ht="12.85" outlineLevel="0" r="61">
      <c r="A61" s="0" t="n">
        <v>65</v>
      </c>
      <c r="B61" s="0" t="n">
        <f aca="false">(A61-24)/12</f>
        <v>3.41666666666667</v>
      </c>
      <c r="C61" s="0" t="n">
        <f aca="false">(B61/$B$17)*((2^$B$16)-1)</f>
        <v>699.05</v>
      </c>
      <c r="D61" s="0" t="n">
        <f aca="false">(C61/((2^$B$16)-1))*$B$17</f>
        <v>3.41666666666667</v>
      </c>
      <c r="E61" s="0" t="n">
        <f aca="false">$B$15*(2^D61)</f>
        <v>349.228231433004</v>
      </c>
      <c r="F61" s="2" t="n">
        <f aca="false">1/E61</f>
        <v>0.00286345693157926</v>
      </c>
      <c r="G61" s="0" t="n">
        <f aca="false">1000000/(E61*2)</f>
        <v>1431.72846578963</v>
      </c>
      <c r="H61" s="0" t="n">
        <f aca="false">ROUND(G61*$E$5-1,0)</f>
        <v>2862</v>
      </c>
      <c r="I61" s="0" t="str">
        <f aca="false">_xlfn.BASE(H61,16)</f>
        <v>B2E</v>
      </c>
      <c r="J61" s="2" t="n">
        <f aca="false">$E$11*$E$8*$E$9/F61</f>
        <v>0.416957554637121</v>
      </c>
      <c r="K61" s="0" t="n">
        <f aca="false">ROUND((J61/$E$10)*((2^$E$12)-1),0)</f>
        <v>341</v>
      </c>
    </row>
    <row collapsed="false" customFormat="false" customHeight="false" hidden="false" ht="12.85" outlineLevel="0" r="62">
      <c r="A62" s="0" t="n">
        <v>66</v>
      </c>
      <c r="B62" s="0" t="n">
        <f aca="false">(A62-24)/12</f>
        <v>3.5</v>
      </c>
      <c r="C62" s="0" t="n">
        <f aca="false">(B62/$B$17)*((2^$B$16)-1)</f>
        <v>716.1</v>
      </c>
      <c r="D62" s="0" t="n">
        <f aca="false">(C62/((2^$B$16)-1))*$B$17</f>
        <v>3.5</v>
      </c>
      <c r="E62" s="0" t="n">
        <f aca="false">$B$15*(2^D62)</f>
        <v>369.994422711634</v>
      </c>
      <c r="F62" s="2" t="n">
        <f aca="false">1/E62</f>
        <v>0.002702743443188</v>
      </c>
      <c r="G62" s="0" t="n">
        <f aca="false">1000000/(E62*2)</f>
        <v>1351.371721594</v>
      </c>
      <c r="H62" s="0" t="n">
        <f aca="false">ROUND(G62*$E$5-1,0)</f>
        <v>2702</v>
      </c>
      <c r="I62" s="0" t="str">
        <f aca="false">_xlfn.BASE(H62,16)</f>
        <v>A8E</v>
      </c>
      <c r="J62" s="2" t="n">
        <f aca="false">$E$11*$E$8*$E$9/F62</f>
        <v>0.441751141052329</v>
      </c>
      <c r="K62" s="0" t="n">
        <f aca="false">ROUND((J62/$E$10)*((2^$E$12)-1),0)</f>
        <v>362</v>
      </c>
    </row>
    <row collapsed="false" customFormat="false" customHeight="false" hidden="false" ht="12.85" outlineLevel="0" r="63">
      <c r="A63" s="0" t="n">
        <v>67</v>
      </c>
      <c r="B63" s="0" t="n">
        <f aca="false">(A63-24)/12</f>
        <v>3.58333333333333</v>
      </c>
      <c r="C63" s="0" t="n">
        <f aca="false">(B63/$B$17)*((2^$B$16)-1)</f>
        <v>733.15</v>
      </c>
      <c r="D63" s="0" t="n">
        <f aca="false">(C63/((2^$B$16)-1))*$B$17</f>
        <v>3.58333333333333</v>
      </c>
      <c r="E63" s="0" t="n">
        <f aca="false">$B$15*(2^D63)</f>
        <v>391.995435981749</v>
      </c>
      <c r="F63" s="2" t="n">
        <f aca="false">1/E63</f>
        <v>0.00255105010979403</v>
      </c>
      <c r="G63" s="0" t="n">
        <f aca="false">1000000/(E63*2)</f>
        <v>1275.52505489701</v>
      </c>
      <c r="H63" s="0" t="n">
        <f aca="false">ROUND(G63*$E$5-1,0)</f>
        <v>2550</v>
      </c>
      <c r="I63" s="0" t="str">
        <f aca="false">_xlfn.BASE(H63,16)</f>
        <v>9F6</v>
      </c>
      <c r="J63" s="2" t="n">
        <f aca="false">$E$11*$E$8*$E$9/F63</f>
        <v>0.46801903083605</v>
      </c>
      <c r="K63" s="0" t="n">
        <f aca="false">ROUND((J63/$E$10)*((2^$E$12)-1),0)</f>
        <v>383</v>
      </c>
    </row>
    <row collapsed="false" customFormat="false" customHeight="false" hidden="false" ht="12.85" outlineLevel="0" r="64">
      <c r="A64" s="0" t="n">
        <v>68</v>
      </c>
      <c r="B64" s="0" t="n">
        <f aca="false">(A64-24)/12</f>
        <v>3.66666666666667</v>
      </c>
      <c r="C64" s="0" t="n">
        <f aca="false">(B64/$B$17)*((2^$B$16)-1)</f>
        <v>750.2</v>
      </c>
      <c r="D64" s="0" t="n">
        <f aca="false">(C64/((2^$B$16)-1))*$B$17</f>
        <v>3.66666666666667</v>
      </c>
      <c r="E64" s="0" t="n">
        <f aca="false">$B$15*(2^D64)</f>
        <v>415.304697579945</v>
      </c>
      <c r="F64" s="2" t="n">
        <f aca="false">1/E64</f>
        <v>0.0024078706689984</v>
      </c>
      <c r="G64" s="0" t="n">
        <f aca="false">1000000/(E64*2)</f>
        <v>1203.9353344992</v>
      </c>
      <c r="H64" s="0" t="n">
        <f aca="false">ROUND(G64*$E$5-1,0)</f>
        <v>2407</v>
      </c>
      <c r="I64" s="0" t="str">
        <f aca="false">_xlfn.BASE(H64,16)</f>
        <v>967</v>
      </c>
      <c r="J64" s="2" t="n">
        <f aca="false">$E$11*$E$8*$E$9/F64</f>
        <v>0.4958488906286</v>
      </c>
      <c r="K64" s="0" t="n">
        <f aca="false">ROUND((J64/$E$10)*((2^$E$12)-1),0)</f>
        <v>406</v>
      </c>
    </row>
    <row collapsed="false" customFormat="false" customHeight="false" hidden="false" ht="12.85" outlineLevel="0" r="65">
      <c r="A65" s="0" t="n">
        <v>69</v>
      </c>
      <c r="B65" s="0" t="n">
        <f aca="false">(A65-24)/12</f>
        <v>3.75</v>
      </c>
      <c r="C65" s="0" t="n">
        <f aca="false">(B65/$B$17)*((2^$B$16)-1)</f>
        <v>767.25</v>
      </c>
      <c r="D65" s="0" t="n">
        <f aca="false">(C65/((2^$B$16)-1))*$B$17</f>
        <v>3.75</v>
      </c>
      <c r="E65" s="0" t="n">
        <f aca="false">$B$15*(2^D65)</f>
        <v>440</v>
      </c>
      <c r="F65" s="2" t="n">
        <f aca="false">1/E65</f>
        <v>0.00227272727272727</v>
      </c>
      <c r="G65" s="0" t="n">
        <f aca="false">1000000/(E65*2)</f>
        <v>1136.36363636364</v>
      </c>
      <c r="H65" s="0" t="n">
        <f aca="false">ROUND(G65*$E$5-1,0)</f>
        <v>2272</v>
      </c>
      <c r="I65" s="0" t="str">
        <f aca="false">_xlfn.BASE(H65,16)</f>
        <v>8E0</v>
      </c>
      <c r="J65" s="2" t="n">
        <f aca="false">$E$11*$E$8*$E$9/F65</f>
        <v>0.5253336</v>
      </c>
      <c r="K65" s="0" t="n">
        <f aca="false">ROUND((J65/$E$10)*((2^$E$12)-1),0)</f>
        <v>430</v>
      </c>
    </row>
    <row collapsed="false" customFormat="false" customHeight="false" hidden="false" ht="12.85" outlineLevel="0" r="66">
      <c r="A66" s="0" t="n">
        <v>70</v>
      </c>
      <c r="B66" s="0" t="n">
        <f aca="false">(A66-24)/12</f>
        <v>3.83333333333333</v>
      </c>
      <c r="C66" s="0" t="n">
        <f aca="false">(B66/$B$17)*((2^$B$16)-1)</f>
        <v>784.3</v>
      </c>
      <c r="D66" s="0" t="n">
        <f aca="false">(C66/((2^$B$16)-1))*$B$17</f>
        <v>3.83333333333333</v>
      </c>
      <c r="E66" s="0" t="n">
        <f aca="false">$B$15*(2^D66)</f>
        <v>466.16376151809</v>
      </c>
      <c r="F66" s="2" t="n">
        <f aca="false">1/E66</f>
        <v>0.00214516889245839</v>
      </c>
      <c r="G66" s="0" t="n">
        <f aca="false">1000000/(E66*2)</f>
        <v>1072.5844462292</v>
      </c>
      <c r="H66" s="0" t="n">
        <f aca="false">ROUND(G66*$E$5-1,0)</f>
        <v>2144</v>
      </c>
      <c r="I66" s="0" t="str">
        <f aca="false">_xlfn.BASE(H66,16)</f>
        <v>860</v>
      </c>
      <c r="J66" s="2" t="n">
        <f aca="false">$E$11*$E$8*$E$9/F66</f>
        <v>0.556571561426908</v>
      </c>
      <c r="K66" s="0" t="n">
        <f aca="false">ROUND((J66/$E$10)*((2^$E$12)-1),0)</f>
        <v>456</v>
      </c>
    </row>
    <row collapsed="false" customFormat="false" customHeight="false" hidden="false" ht="12.85" outlineLevel="0" r="67">
      <c r="A67" s="0" t="n">
        <v>71</v>
      </c>
      <c r="B67" s="0" t="n">
        <f aca="false">(A67-24)/12</f>
        <v>3.91666666666667</v>
      </c>
      <c r="C67" s="0" t="n">
        <f aca="false">(B67/$B$17)*((2^$B$16)-1)</f>
        <v>801.35</v>
      </c>
      <c r="D67" s="0" t="n">
        <f aca="false">(C67/((2^$B$16)-1))*$B$17</f>
        <v>3.91666666666667</v>
      </c>
      <c r="E67" s="0" t="n">
        <f aca="false">$B$15*(2^D67)</f>
        <v>493.883301256124</v>
      </c>
      <c r="F67" s="2" t="n">
        <f aca="false">1/E67</f>
        <v>0.00202476981395532</v>
      </c>
      <c r="G67" s="0" t="n">
        <f aca="false">1000000/(E67*2)</f>
        <v>1012.38490697766</v>
      </c>
      <c r="H67" s="0" t="n">
        <f aca="false">ROUND(G67*$E$5-1,0)</f>
        <v>2024</v>
      </c>
      <c r="I67" s="0" t="str">
        <f aca="false">_xlfn.BASE(H67,16)</f>
        <v>7E8</v>
      </c>
      <c r="J67" s="2" t="n">
        <f aca="false">$E$11*$E$8*$E$9/F67</f>
        <v>0.589667028701737</v>
      </c>
      <c r="K67" s="0" t="n">
        <f aca="false">ROUND((J67/$E$10)*((2^$E$12)-1),0)</f>
        <v>483</v>
      </c>
    </row>
    <row collapsed="false" customFormat="false" customHeight="false" hidden="false" ht="12.85" outlineLevel="0" r="68">
      <c r="A68" s="3" t="n">
        <v>72</v>
      </c>
      <c r="B68" s="3" t="n">
        <f aca="false">(A68-24)/12</f>
        <v>4</v>
      </c>
      <c r="C68" s="3" t="n">
        <f aca="false">(B68/$B$17)*((2^$B$16)-1)</f>
        <v>818.4</v>
      </c>
      <c r="D68" s="3" t="n">
        <f aca="false">(C68/((2^$B$16)-1))*$B$17</f>
        <v>4</v>
      </c>
      <c r="E68" s="3" t="n">
        <f aca="false">$B$15*(2^D68)</f>
        <v>523.251130601197</v>
      </c>
      <c r="F68" s="4" t="n">
        <f aca="false">1/E68</f>
        <v>0.00191112821648571</v>
      </c>
      <c r="G68" s="3" t="n">
        <f aca="false">1000000/(E68*2)</f>
        <v>955.564108242858</v>
      </c>
      <c r="H68" s="3" t="n">
        <f aca="false">ROUND(G68*$E$5-1,0)</f>
        <v>1910</v>
      </c>
      <c r="I68" s="3" t="str">
        <f aca="false">_xlfn.BASE(H68,16)</f>
        <v>776</v>
      </c>
      <c r="J68" s="4" t="n">
        <f aca="false">$E$11*$E$8*$E$9/F68</f>
        <v>0.624730454869993</v>
      </c>
      <c r="K68" s="3" t="n">
        <f aca="false">ROUND((J68/$E$10)*((2^$E$12)-1),0)</f>
        <v>512</v>
      </c>
    </row>
    <row collapsed="false" customFormat="false" customHeight="false" hidden="false" ht="12.85" outlineLevel="0" r="69">
      <c r="A69" s="0" t="n">
        <v>73</v>
      </c>
      <c r="B69" s="0" t="n">
        <f aca="false">(A69-24)/12</f>
        <v>4.08333333333333</v>
      </c>
      <c r="C69" s="0" t="n">
        <f aca="false">(B69/$B$17)*((2^$B$16)-1)</f>
        <v>835.45</v>
      </c>
      <c r="D69" s="0" t="n">
        <f aca="false">(C69/((2^$B$16)-1))*$B$17</f>
        <v>4.08333333333333</v>
      </c>
      <c r="E69" s="0" t="n">
        <f aca="false">$B$15*(2^D69)</f>
        <v>554.365261953744</v>
      </c>
      <c r="F69" s="2" t="n">
        <f aca="false">1/E69</f>
        <v>0.00180386483178205</v>
      </c>
      <c r="G69" s="0" t="n">
        <f aca="false">1000000/(E69*2)</f>
        <v>901.932415891023</v>
      </c>
      <c r="H69" s="0" t="n">
        <f aca="false">ROUND(G69*$E$5-1,0)</f>
        <v>1803</v>
      </c>
      <c r="I69" s="0" t="str">
        <f aca="false">_xlfn.BASE(H69,16)</f>
        <v>70B</v>
      </c>
      <c r="J69" s="2" t="n">
        <f aca="false">$E$11*$E$8*$E$9/F69</f>
        <v>0.661878860857053</v>
      </c>
      <c r="K69" s="0" t="n">
        <f aca="false">ROUND((J69/$E$10)*((2^$E$12)-1),0)</f>
        <v>542</v>
      </c>
    </row>
    <row collapsed="false" customFormat="false" customHeight="false" hidden="false" ht="12.85" outlineLevel="0" r="70">
      <c r="A70" s="0" t="n">
        <v>74</v>
      </c>
      <c r="B70" s="0" t="n">
        <f aca="false">(A70-24)/12</f>
        <v>4.16666666666667</v>
      </c>
      <c r="C70" s="0" t="n">
        <f aca="false">(B70/$B$17)*((2^$B$16)-1)</f>
        <v>852.5</v>
      </c>
      <c r="D70" s="0" t="n">
        <f aca="false">(C70/((2^$B$16)-1))*$B$17</f>
        <v>4.16666666666667</v>
      </c>
      <c r="E70" s="0" t="n">
        <f aca="false">$B$15*(2^D70)</f>
        <v>587.329535834815</v>
      </c>
      <c r="F70" s="2" t="n">
        <f aca="false">1/E70</f>
        <v>0.00170262167826896</v>
      </c>
      <c r="G70" s="0" t="n">
        <f aca="false">1000000/(E70*2)</f>
        <v>851.310839134478</v>
      </c>
      <c r="H70" s="0" t="n">
        <f aca="false">ROUND(G70*$E$5-1,0)</f>
        <v>1702</v>
      </c>
      <c r="I70" s="0" t="str">
        <f aca="false">_xlfn.BASE(H70,16)</f>
        <v>6A6</v>
      </c>
      <c r="J70" s="2" t="n">
        <f aca="false">$E$11*$E$8*$E$9/F70</f>
        <v>0.701236226014619</v>
      </c>
      <c r="K70" s="0" t="n">
        <f aca="false">ROUND((J70/$E$10)*((2^$E$12)-1),0)</f>
        <v>574</v>
      </c>
    </row>
    <row collapsed="false" customFormat="false" customHeight="false" hidden="false" ht="12.85" outlineLevel="0" r="71">
      <c r="A71" s="0" t="n">
        <v>75</v>
      </c>
      <c r="B71" s="0" t="n">
        <f aca="false">(A71-24)/12</f>
        <v>4.25</v>
      </c>
      <c r="C71" s="0" t="n">
        <f aca="false">(B71/$B$17)*((2^$B$16)-1)</f>
        <v>869.55</v>
      </c>
      <c r="D71" s="0" t="n">
        <f aca="false">(C71/((2^$B$16)-1))*$B$17</f>
        <v>4.25</v>
      </c>
      <c r="E71" s="0" t="n">
        <f aca="false">$B$15*(2^D71)</f>
        <v>622.253967444162</v>
      </c>
      <c r="F71" s="2" t="n">
        <f aca="false">1/E71</f>
        <v>0.00160706086633306</v>
      </c>
      <c r="G71" s="0" t="n">
        <f aca="false">1000000/(E71*2)</f>
        <v>803.530433166531</v>
      </c>
      <c r="H71" s="0" t="n">
        <f aca="false">ROUND(G71*$E$5-1,0)</f>
        <v>1606</v>
      </c>
      <c r="I71" s="0" t="str">
        <f aca="false">_xlfn.BASE(H71,16)</f>
        <v>646</v>
      </c>
      <c r="J71" s="2" t="n">
        <f aca="false">$E$11*$E$8*$E$9/F71</f>
        <v>0.742933901890283</v>
      </c>
      <c r="K71" s="0" t="n">
        <f aca="false">ROUND((J71/$E$10)*((2^$E$12)-1),0)</f>
        <v>608</v>
      </c>
    </row>
    <row collapsed="false" customFormat="false" customHeight="false" hidden="false" ht="12.85" outlineLevel="0" r="72">
      <c r="A72" s="0" t="n">
        <v>76</v>
      </c>
      <c r="B72" s="0" t="n">
        <f aca="false">(A72-24)/12</f>
        <v>4.33333333333333</v>
      </c>
      <c r="C72" s="0" t="n">
        <f aca="false">(B72/$B$17)*((2^$B$16)-1)</f>
        <v>886.6</v>
      </c>
      <c r="D72" s="0" t="n">
        <f aca="false">(C72/((2^$B$16)-1))*$B$17</f>
        <v>4.33333333333333</v>
      </c>
      <c r="E72" s="0" t="n">
        <f aca="false">$B$15*(2^D72)</f>
        <v>659.25511382574</v>
      </c>
      <c r="F72" s="2" t="n">
        <f aca="false">1/E72</f>
        <v>0.00151686347064777</v>
      </c>
      <c r="G72" s="0" t="n">
        <f aca="false">1000000/(E72*2)</f>
        <v>758.431735323883</v>
      </c>
      <c r="H72" s="0" t="n">
        <f aca="false">ROUND(G72*$E$5-1,0)</f>
        <v>1516</v>
      </c>
      <c r="I72" s="0" t="str">
        <f aca="false">_xlfn.BASE(H72,16)</f>
        <v>5EC</v>
      </c>
      <c r="J72" s="2" t="n">
        <f aca="false">$E$11*$E$8*$E$9/F72</f>
        <v>0.787111050601104</v>
      </c>
      <c r="K72" s="0" t="n">
        <f aca="false">ROUND((J72/$E$10)*((2^$E$12)-1),0)</f>
        <v>645</v>
      </c>
    </row>
    <row collapsed="false" customFormat="false" customHeight="false" hidden="false" ht="12.85" outlineLevel="0" r="73">
      <c r="A73" s="0" t="n">
        <v>77</v>
      </c>
      <c r="B73" s="0" t="n">
        <f aca="false">(A73-24)/12</f>
        <v>4.41666666666667</v>
      </c>
      <c r="C73" s="0" t="n">
        <f aca="false">(B73/$B$17)*((2^$B$16)-1)</f>
        <v>903.65</v>
      </c>
      <c r="D73" s="0" t="n">
        <f aca="false">(C73/((2^$B$16)-1))*$B$17</f>
        <v>4.41666666666667</v>
      </c>
      <c r="E73" s="0" t="n">
        <f aca="false">$B$15*(2^D73)</f>
        <v>698.456462866008</v>
      </c>
      <c r="F73" s="2" t="n">
        <f aca="false">1/E73</f>
        <v>0.00143172846578963</v>
      </c>
      <c r="G73" s="0" t="n">
        <f aca="false">1000000/(E73*2)</f>
        <v>715.864232894814</v>
      </c>
      <c r="H73" s="0" t="n">
        <f aca="false">ROUND(G73*$E$5-1,0)</f>
        <v>1431</v>
      </c>
      <c r="I73" s="0" t="str">
        <f aca="false">_xlfn.BASE(H73,16)</f>
        <v>597</v>
      </c>
      <c r="J73" s="2" t="n">
        <f aca="false">$E$11*$E$8*$E$9/F73</f>
        <v>0.833915109274241</v>
      </c>
      <c r="K73" s="0" t="n">
        <f aca="false">ROUND((J73/$E$10)*((2^$E$12)-1),0)</f>
        <v>683</v>
      </c>
    </row>
    <row collapsed="false" customFormat="false" customHeight="false" hidden="false" ht="12.85" outlineLevel="0" r="74">
      <c r="A74" s="0" t="n">
        <v>78</v>
      </c>
      <c r="B74" s="0" t="n">
        <f aca="false">(A74-24)/12</f>
        <v>4.5</v>
      </c>
      <c r="C74" s="0" t="n">
        <f aca="false">(B74/$B$17)*((2^$B$16)-1)</f>
        <v>920.7</v>
      </c>
      <c r="D74" s="0" t="n">
        <f aca="false">(C74/((2^$B$16)-1))*$B$17</f>
        <v>4.5</v>
      </c>
      <c r="E74" s="0" t="n">
        <f aca="false">$B$15*(2^D74)</f>
        <v>739.988845423269</v>
      </c>
      <c r="F74" s="2" t="n">
        <f aca="false">1/E74</f>
        <v>0.001351371721594</v>
      </c>
      <c r="G74" s="0" t="n">
        <f aca="false">1000000/(E74*2)</f>
        <v>675.685860797001</v>
      </c>
      <c r="H74" s="0" t="n">
        <f aca="false">ROUND(G74*$E$5-1,0)</f>
        <v>1350</v>
      </c>
      <c r="I74" s="0" t="str">
        <f aca="false">_xlfn.BASE(H74,16)</f>
        <v>546</v>
      </c>
      <c r="J74" s="2" t="n">
        <f aca="false">$E$11*$E$8*$E$9/F74</f>
        <v>0.883502282104658</v>
      </c>
      <c r="K74" s="0" t="n">
        <f aca="false">ROUND((J74/$E$10)*((2^$E$12)-1),0)</f>
        <v>724</v>
      </c>
    </row>
    <row collapsed="false" customFormat="false" customHeight="false" hidden="false" ht="12.85" outlineLevel="0" r="75">
      <c r="A75" s="0" t="n">
        <v>79</v>
      </c>
      <c r="B75" s="0" t="n">
        <f aca="false">(A75-24)/12</f>
        <v>4.58333333333333</v>
      </c>
      <c r="C75" s="0" t="n">
        <f aca="false">(B75/$B$17)*((2^$B$16)-1)</f>
        <v>937.75</v>
      </c>
      <c r="D75" s="0" t="n">
        <f aca="false">(C75/((2^$B$16)-1))*$B$17</f>
        <v>4.58333333333333</v>
      </c>
      <c r="E75" s="0" t="n">
        <f aca="false">$B$15*(2^D75)</f>
        <v>783.990871963498</v>
      </c>
      <c r="F75" s="2" t="n">
        <f aca="false">1/E75</f>
        <v>0.00127552505489702</v>
      </c>
      <c r="G75" s="0" t="n">
        <f aca="false">1000000/(E75*2)</f>
        <v>637.762527448508</v>
      </c>
      <c r="H75" s="0" t="n">
        <f aca="false">ROUND(G75*$E$5-1,0)</f>
        <v>1275</v>
      </c>
      <c r="I75" s="0" t="str">
        <f aca="false">_xlfn.BASE(H75,16)</f>
        <v>4FB</v>
      </c>
      <c r="J75" s="2" t="n">
        <f aca="false">$E$11*$E$8*$E$9/F75</f>
        <v>0.936038061672099</v>
      </c>
      <c r="K75" s="0" t="n">
        <f aca="false">ROUND((J75/$E$10)*((2^$E$12)-1),0)</f>
        <v>767</v>
      </c>
    </row>
    <row collapsed="false" customFormat="false" customHeight="false" hidden="false" ht="12.85" outlineLevel="0" r="76">
      <c r="A76" s="0" t="n">
        <v>80</v>
      </c>
      <c r="B76" s="0" t="n">
        <f aca="false">(A76-24)/12</f>
        <v>4.66666666666667</v>
      </c>
      <c r="C76" s="0" t="n">
        <f aca="false">(B76/$B$17)*((2^$B$16)-1)</f>
        <v>954.8</v>
      </c>
      <c r="D76" s="0" t="n">
        <f aca="false">(C76/((2^$B$16)-1))*$B$17</f>
        <v>4.66666666666667</v>
      </c>
      <c r="E76" s="0" t="n">
        <f aca="false">$B$15*(2^D76)</f>
        <v>830.60939515989</v>
      </c>
      <c r="F76" s="2" t="n">
        <f aca="false">1/E76</f>
        <v>0.0012039353344992</v>
      </c>
      <c r="G76" s="0" t="n">
        <f aca="false">1000000/(E76*2)</f>
        <v>601.9676672496</v>
      </c>
      <c r="H76" s="0" t="n">
        <f aca="false">ROUND(G76*$E$5-1,0)</f>
        <v>1203</v>
      </c>
      <c r="I76" s="0" t="str">
        <f aca="false">_xlfn.BASE(H76,16)</f>
        <v>4B3</v>
      </c>
      <c r="J76" s="2" t="n">
        <f aca="false">$E$11*$E$8*$E$9/F76</f>
        <v>0.9916977812572</v>
      </c>
      <c r="K76" s="0" t="n">
        <f aca="false">ROUND((J76/$E$10)*((2^$E$12)-1),0)</f>
        <v>812</v>
      </c>
    </row>
    <row collapsed="false" customFormat="false" customHeight="false" hidden="false" ht="12.85" outlineLevel="0" r="77">
      <c r="A77" s="0" t="n">
        <v>81</v>
      </c>
      <c r="B77" s="0" t="n">
        <f aca="false">(A77-24)/12</f>
        <v>4.75</v>
      </c>
      <c r="C77" s="0" t="n">
        <f aca="false">(B77/$B$17)*((2^$B$16)-1)</f>
        <v>971.85</v>
      </c>
      <c r="D77" s="0" t="n">
        <f aca="false">(C77/((2^$B$16)-1))*$B$17</f>
        <v>4.75</v>
      </c>
      <c r="E77" s="0" t="n">
        <f aca="false">$B$15*(2^D77)</f>
        <v>880</v>
      </c>
      <c r="F77" s="2" t="n">
        <f aca="false">1/E77</f>
        <v>0.00113636363636364</v>
      </c>
      <c r="G77" s="0" t="n">
        <f aca="false">1000000/(E77*2)</f>
        <v>568.181818181818</v>
      </c>
      <c r="H77" s="0" t="n">
        <f aca="false">ROUND(G77*$E$5-1,0)</f>
        <v>1135</v>
      </c>
      <c r="I77" s="0" t="str">
        <f aca="false">_xlfn.BASE(H77,16)</f>
        <v>46F</v>
      </c>
      <c r="J77" s="2" t="n">
        <f aca="false">$E$11*$E$8*$E$9/F77</f>
        <v>1.0506672</v>
      </c>
      <c r="K77" s="0" t="n">
        <f aca="false">ROUND((J77/$E$10)*((2^$E$12)-1),0)</f>
        <v>860</v>
      </c>
    </row>
    <row collapsed="false" customFormat="false" customHeight="false" hidden="false" ht="12.85" outlineLevel="0" r="78">
      <c r="A78" s="0" t="n">
        <v>82</v>
      </c>
      <c r="B78" s="0" t="n">
        <f aca="false">(A78-24)/12</f>
        <v>4.83333333333333</v>
      </c>
      <c r="C78" s="0" t="n">
        <f aca="false">(B78/$B$17)*((2^$B$16)-1)</f>
        <v>988.9</v>
      </c>
      <c r="D78" s="0" t="n">
        <f aca="false">(C78/((2^$B$16)-1))*$B$17</f>
        <v>4.83333333333333</v>
      </c>
      <c r="E78" s="0" t="n">
        <f aca="false">$B$15*(2^D78)</f>
        <v>932.32752303618</v>
      </c>
      <c r="F78" s="2" t="n">
        <f aca="false">1/E78</f>
        <v>0.0010725844462292</v>
      </c>
      <c r="G78" s="0" t="n">
        <f aca="false">1000000/(E78*2)</f>
        <v>536.292223114599</v>
      </c>
      <c r="H78" s="0" t="n">
        <f aca="false">ROUND(G78*$E$5-1,0)</f>
        <v>1072</v>
      </c>
      <c r="I78" s="0" t="str">
        <f aca="false">_xlfn.BASE(H78,16)</f>
        <v>430</v>
      </c>
      <c r="J78" s="2" t="n">
        <f aca="false">$E$11*$E$8*$E$9/F78</f>
        <v>1.11314312285382</v>
      </c>
      <c r="K78" s="0" t="n">
        <f aca="false">ROUND((J78/$E$10)*((2^$E$12)-1),0)</f>
        <v>912</v>
      </c>
    </row>
    <row collapsed="false" customFormat="false" customHeight="false" hidden="false" ht="12.85" outlineLevel="0" r="79">
      <c r="A79" s="0" t="n">
        <v>83</v>
      </c>
      <c r="B79" s="0" t="n">
        <f aca="false">(A79-24)/12</f>
        <v>4.91666666666667</v>
      </c>
      <c r="C79" s="0" t="n">
        <f aca="false">(B79/$B$17)*((2^$B$16)-1)</f>
        <v>1005.95</v>
      </c>
      <c r="D79" s="0" t="n">
        <f aca="false">(C79/((2^$B$16)-1))*$B$17</f>
        <v>4.91666666666667</v>
      </c>
      <c r="E79" s="0" t="n">
        <f aca="false">$B$15*(2^D79)</f>
        <v>987.766602512248</v>
      </c>
      <c r="F79" s="2" t="n">
        <f aca="false">1/E79</f>
        <v>0.00101238490697766</v>
      </c>
      <c r="G79" s="0" t="n">
        <f aca="false">1000000/(E79*2)</f>
        <v>506.192453488829</v>
      </c>
      <c r="H79" s="0" t="n">
        <f aca="false">ROUND(G79*$E$5-1,0)</f>
        <v>1011</v>
      </c>
      <c r="I79" s="0" t="str">
        <f aca="false">_xlfn.BASE(H79,16)</f>
        <v>3F3</v>
      </c>
      <c r="J79" s="2" t="n">
        <f aca="false">$E$11*$E$8*$E$9/F79</f>
        <v>1.17933405740347</v>
      </c>
      <c r="K79" s="0" t="n">
        <f aca="false">ROUND((J79/$E$10)*((2^$E$12)-1),0)</f>
        <v>966</v>
      </c>
    </row>
    <row collapsed="false" customFormat="false" customHeight="false" hidden="false" ht="12.85" outlineLevel="0" r="80">
      <c r="A80" s="0" t="n">
        <v>84</v>
      </c>
      <c r="B80" s="0" t="n">
        <f aca="false">(A80-24)/12</f>
        <v>5</v>
      </c>
      <c r="C80" s="0" t="n">
        <f aca="false">(B80/$B$17)*((2^$B$16)-1)</f>
        <v>1023</v>
      </c>
      <c r="D80" s="0" t="n">
        <f aca="false">(C80/((2^$B$16)-1))*$B$17</f>
        <v>5</v>
      </c>
      <c r="E80" s="0" t="n">
        <f aca="false">$B$15*(2^D80)</f>
        <v>1046.50226120239</v>
      </c>
      <c r="F80" s="2" t="n">
        <f aca="false">1/E80</f>
        <v>0.000955564108242857</v>
      </c>
      <c r="G80" s="0" t="n">
        <f aca="false">1000000/(E80*2)</f>
        <v>477.782054121429</v>
      </c>
      <c r="H80" s="0" t="n">
        <f aca="false">ROUND(G80*$E$5-1,0)</f>
        <v>955</v>
      </c>
      <c r="I80" s="0" t="str">
        <f aca="false">_xlfn.BASE(H80,16)</f>
        <v>3BB</v>
      </c>
      <c r="J80" s="2" t="n">
        <f aca="false">$E$11*$E$8*$E$9/F80</f>
        <v>1.24946090973999</v>
      </c>
      <c r="K80" s="0" t="n">
        <f aca="false">ROUND((J80/$E$10)*((2^$E$12)-1),0)</f>
        <v>1023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260441</TotalTime>
  <Application>LibreOffice/4.1.4.2$Windows_x86 LibreOffice_project/0a0440ccc0227ad9829de5f46be37cfb6edcf72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2009-04-16T11:32:48Z</dcterms:created>
  <dcterms:modified xsi:type="dcterms:W3CDTF">2018-02-14T18:02:42Z</dcterms:modified>
  <cp:revision>22</cp:revision>
</cp:coreProperties>
</file>