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SHEETS\EXCEL\"/>
    </mc:Choice>
  </mc:AlternateContent>
  <bookViews>
    <workbookView xWindow="0" yWindow="0" windowWidth="20490" windowHeight="7050"/>
  </bookViews>
  <sheets>
    <sheet name="Questions" sheetId="1" r:id="rId1"/>
    <sheet name="Sheet2" sheetId="6" r:id="rId2"/>
    <sheet name="Sheet1" sheetId="5" r:id="rId3"/>
    <sheet name="Manufacturing country" sheetId="2" r:id="rId4"/>
    <sheet name="Solution" sheetId="4" r:id="rId5"/>
    <sheet name="Sheet3" sheetId="7" r:id="rId6"/>
  </sheets>
  <definedNames>
    <definedName name="_xlnm._FilterDatabase" localSheetId="0" hidden="1">Questions!$A$7:$K$25</definedName>
    <definedName name="_xlnm._FilterDatabase" localSheetId="2" hidden="1">Sheet1!$K$3:$L$3</definedName>
    <definedName name="_xlnm._FilterDatabase" localSheetId="5" hidden="1">Sheet3!$E$2:$E$19</definedName>
    <definedName name="_xlnm._FilterDatabase" localSheetId="4" hidden="1">Solution!$B$301:$K$319</definedName>
    <definedName name="_xlnm.Criteria" localSheetId="2">Sheet1!$A$1:$A$19</definedName>
    <definedName name="_xlnm.Criteria" localSheetId="5">Sheet3!$E$2:$E$19</definedName>
    <definedName name="_xlnm.Extract" localSheetId="2">Sheet1!$K$3:$K$10</definedName>
    <definedName name="_xlnm.Extract" localSheetId="5">Sheet3!$N$6:$N$15</definedName>
  </definedNames>
  <calcPr calcId="162913"/>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4" i="1" l="1"/>
  <c r="P12" i="1"/>
  <c r="P8" i="1"/>
  <c r="P9" i="1"/>
  <c r="P10" i="1"/>
  <c r="P11" i="1"/>
  <c r="P13" i="1"/>
  <c r="P15" i="1"/>
  <c r="P16" i="1"/>
  <c r="P17" i="1"/>
  <c r="P18" i="1"/>
  <c r="P19" i="1"/>
  <c r="P20" i="1"/>
  <c r="P21" i="1"/>
  <c r="P22" i="1"/>
  <c r="P23" i="1"/>
  <c r="P24" i="1"/>
  <c r="P25" i="1"/>
  <c r="L8" i="1"/>
  <c r="L17" i="1"/>
  <c r="O14" i="1"/>
  <c r="O13" i="1"/>
  <c r="O9" i="1"/>
  <c r="O10" i="1"/>
  <c r="O11" i="1"/>
  <c r="O12" i="1"/>
  <c r="O15" i="1"/>
  <c r="O16" i="1"/>
  <c r="O17" i="1"/>
  <c r="O18" i="1"/>
  <c r="O19" i="1"/>
  <c r="O20" i="1"/>
  <c r="O21" i="1"/>
  <c r="O22" i="1"/>
  <c r="O23" i="1"/>
  <c r="O24" i="1"/>
  <c r="O25" i="1"/>
  <c r="O8" i="1"/>
  <c r="M8" i="1"/>
  <c r="N14" i="1"/>
  <c r="N9" i="1"/>
  <c r="N10" i="1"/>
  <c r="N11" i="1"/>
  <c r="N12" i="1"/>
  <c r="N13" i="1"/>
  <c r="N15" i="1"/>
  <c r="N16" i="1"/>
  <c r="N17" i="1"/>
  <c r="N18" i="1"/>
  <c r="N19" i="1"/>
  <c r="N20" i="1"/>
  <c r="N21" i="1"/>
  <c r="N22" i="1"/>
  <c r="N23" i="1"/>
  <c r="N24" i="1"/>
  <c r="N25" i="1"/>
  <c r="N8" i="1"/>
  <c r="K8" i="1"/>
  <c r="M9" i="1"/>
  <c r="M10" i="1"/>
  <c r="M11" i="1"/>
  <c r="M12" i="1"/>
  <c r="M13" i="1"/>
  <c r="M14" i="1"/>
  <c r="M15" i="1"/>
  <c r="M16" i="1"/>
  <c r="M17" i="1"/>
  <c r="M18" i="1"/>
  <c r="M19" i="1"/>
  <c r="M20" i="1"/>
  <c r="M21" i="1"/>
  <c r="M22" i="1"/>
  <c r="M23" i="1"/>
  <c r="M24" i="1"/>
  <c r="M25" i="1"/>
  <c r="J8" i="1"/>
  <c r="K17" i="1"/>
  <c r="L9" i="1" l="1"/>
  <c r="L10" i="1"/>
  <c r="L11" i="1"/>
  <c r="L12" i="1"/>
  <c r="L13" i="1"/>
  <c r="L14" i="1"/>
  <c r="L15" i="1"/>
  <c r="L16" i="1"/>
  <c r="L18" i="1"/>
  <c r="L19" i="1"/>
  <c r="L20" i="1"/>
  <c r="L21" i="1"/>
  <c r="L22" i="1"/>
  <c r="L23" i="1"/>
  <c r="L24" i="1"/>
  <c r="L25" i="1"/>
  <c r="K18" i="1"/>
  <c r="J9" i="1"/>
  <c r="J10" i="1"/>
  <c r="J11" i="1"/>
  <c r="J12" i="1"/>
  <c r="J13" i="1"/>
  <c r="J14" i="1"/>
  <c r="J15" i="1"/>
  <c r="J16" i="1"/>
  <c r="J17" i="1"/>
  <c r="J18" i="1"/>
  <c r="J19" i="1"/>
  <c r="J20" i="1"/>
  <c r="J21" i="1"/>
  <c r="J22" i="1"/>
  <c r="J23" i="1"/>
  <c r="J24" i="1"/>
  <c r="J25" i="1"/>
  <c r="K9" i="1"/>
  <c r="K10" i="1"/>
  <c r="K11" i="1"/>
  <c r="K12" i="1"/>
  <c r="K13" i="1"/>
  <c r="K14" i="1"/>
  <c r="K15" i="1"/>
  <c r="K16" i="1"/>
  <c r="K19" i="1"/>
  <c r="K20" i="1"/>
  <c r="K21" i="1"/>
  <c r="K22" i="1"/>
  <c r="K23" i="1"/>
  <c r="K24" i="1"/>
  <c r="K25" i="1"/>
  <c r="D2" i="7"/>
  <c r="C2" i="7"/>
  <c r="F2" i="7" l="1"/>
  <c r="F11" i="7"/>
  <c r="I3" i="7"/>
  <c r="F3" i="7"/>
  <c r="F4" i="7"/>
  <c r="F5" i="7"/>
  <c r="F6" i="7"/>
  <c r="F7" i="7"/>
  <c r="F8" i="7"/>
  <c r="F9" i="7"/>
  <c r="F10" i="7"/>
  <c r="F12" i="7"/>
  <c r="F13" i="7"/>
  <c r="F14" i="7"/>
  <c r="F15" i="7"/>
  <c r="F16" i="7"/>
  <c r="F17" i="7"/>
  <c r="F18" i="7"/>
  <c r="F19" i="7"/>
  <c r="D3" i="7"/>
  <c r="D4" i="7"/>
  <c r="D5" i="7"/>
  <c r="D6" i="7"/>
  <c r="D7" i="7"/>
  <c r="D8" i="7"/>
  <c r="D9" i="7"/>
  <c r="D10" i="7"/>
  <c r="D11" i="7"/>
  <c r="D12" i="7"/>
  <c r="D13" i="7"/>
  <c r="D14" i="7"/>
  <c r="D15" i="7"/>
  <c r="D16" i="7"/>
  <c r="D17" i="7"/>
  <c r="D18" i="7"/>
  <c r="D19" i="7"/>
  <c r="C3" i="7"/>
  <c r="C4" i="7"/>
  <c r="C5" i="7"/>
  <c r="C6" i="7"/>
  <c r="C7" i="7"/>
  <c r="C8" i="7"/>
  <c r="C9" i="7"/>
  <c r="C10" i="7"/>
  <c r="C11" i="7"/>
  <c r="C12" i="7"/>
  <c r="C13" i="7"/>
  <c r="C14" i="7"/>
  <c r="C15" i="7"/>
  <c r="C16" i="7"/>
  <c r="C17" i="7"/>
  <c r="C18" i="7"/>
  <c r="C19" i="7"/>
  <c r="B2" i="7"/>
  <c r="B3" i="7"/>
  <c r="B4" i="7"/>
  <c r="B5" i="7"/>
  <c r="B6" i="7"/>
  <c r="B7" i="7"/>
  <c r="B8" i="7"/>
  <c r="B9" i="7"/>
  <c r="B10" i="7"/>
  <c r="B11" i="7"/>
  <c r="B12" i="7"/>
  <c r="B13" i="7"/>
  <c r="B14" i="7"/>
  <c r="B15" i="7"/>
  <c r="B16" i="7"/>
  <c r="B17" i="7"/>
  <c r="B18" i="7"/>
  <c r="B19" i="7"/>
  <c r="F70" i="4" l="1"/>
  <c r="J7" i="5" l="1"/>
  <c r="J3" i="5"/>
  <c r="J16" i="5"/>
  <c r="C3" i="2"/>
  <c r="C4" i="2"/>
  <c r="C5" i="2"/>
  <c r="C6" i="2"/>
  <c r="C7" i="2"/>
  <c r="C8" i="2"/>
  <c r="C9" i="2"/>
  <c r="C2" i="2"/>
  <c r="I15" i="5"/>
  <c r="I19" i="5"/>
  <c r="H3" i="5"/>
  <c r="H4" i="5"/>
  <c r="J4" i="5" s="1"/>
  <c r="H5" i="5"/>
  <c r="J5" i="5" s="1"/>
  <c r="H6" i="5"/>
  <c r="I3" i="5" s="1"/>
  <c r="H7" i="5"/>
  <c r="H8" i="5"/>
  <c r="I8" i="5" s="1"/>
  <c r="H9" i="5"/>
  <c r="I9" i="5" s="1"/>
  <c r="H10" i="5"/>
  <c r="J10" i="5" s="1"/>
  <c r="H11" i="5"/>
  <c r="J11" i="5" s="1"/>
  <c r="H12" i="5"/>
  <c r="I12" i="5" s="1"/>
  <c r="H13" i="5"/>
  <c r="J13" i="5" s="1"/>
  <c r="H14" i="5"/>
  <c r="J14" i="5" s="1"/>
  <c r="H15" i="5"/>
  <c r="J15" i="5" s="1"/>
  <c r="H16" i="5"/>
  <c r="I16" i="5" s="1"/>
  <c r="H17" i="5"/>
  <c r="J17" i="5" s="1"/>
  <c r="H18" i="5"/>
  <c r="J18" i="5" s="1"/>
  <c r="H19" i="5"/>
  <c r="J19" i="5" s="1"/>
  <c r="H2" i="5"/>
  <c r="J2" i="5" s="1"/>
  <c r="L5" i="5"/>
  <c r="L6" i="5"/>
  <c r="L7" i="5"/>
  <c r="L8" i="5"/>
  <c r="L9" i="5"/>
  <c r="L10" i="5"/>
  <c r="L11" i="5"/>
  <c r="L12" i="5"/>
  <c r="L13" i="5"/>
  <c r="L14" i="5"/>
  <c r="L15" i="5"/>
  <c r="L4" i="5"/>
  <c r="J29" i="4"/>
  <c r="C70" i="4"/>
  <c r="I11" i="5" l="1"/>
  <c r="I18" i="5"/>
  <c r="I14" i="5"/>
  <c r="I10" i="5"/>
  <c r="I6" i="5"/>
  <c r="J9" i="5"/>
  <c r="I2" i="5"/>
  <c r="J8" i="5"/>
  <c r="I7" i="5"/>
  <c r="I17" i="5"/>
  <c r="I13" i="5"/>
  <c r="I5" i="5"/>
  <c r="J6" i="5"/>
  <c r="J12" i="5"/>
  <c r="I4" i="5"/>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J207" i="4"/>
  <c r="J208" i="4"/>
  <c r="J209" i="4"/>
  <c r="J210" i="4"/>
  <c r="J211" i="4"/>
  <c r="J212" i="4"/>
  <c r="J213" i="4"/>
  <c r="J214" i="4"/>
  <c r="J215" i="4"/>
  <c r="J216" i="4"/>
  <c r="J217" i="4"/>
  <c r="J218" i="4"/>
  <c r="J219" i="4"/>
  <c r="J220" i="4"/>
  <c r="J221" i="4"/>
  <c r="J222" i="4"/>
  <c r="J223" i="4"/>
  <c r="J206" i="4"/>
  <c r="I223" i="4"/>
  <c r="I222" i="4"/>
  <c r="I221" i="4"/>
  <c r="I220" i="4"/>
  <c r="I219" i="4"/>
  <c r="I218" i="4"/>
  <c r="I217" i="4"/>
  <c r="I216" i="4"/>
  <c r="I215" i="4"/>
  <c r="I214" i="4"/>
  <c r="I213" i="4"/>
  <c r="I212" i="4"/>
  <c r="I211" i="4"/>
  <c r="I210" i="4"/>
  <c r="I209" i="4"/>
  <c r="I208" i="4"/>
  <c r="I207" i="4"/>
  <c r="I206" i="4"/>
  <c r="I128" i="4"/>
  <c r="I127" i="4"/>
  <c r="I126" i="4"/>
  <c r="I125" i="4"/>
  <c r="I124" i="4"/>
  <c r="I123" i="4"/>
  <c r="I122" i="4"/>
  <c r="I121" i="4"/>
  <c r="I120" i="4"/>
  <c r="I119" i="4"/>
  <c r="I118" i="4"/>
  <c r="I117" i="4"/>
  <c r="I116" i="4"/>
  <c r="I115" i="4"/>
  <c r="I114" i="4"/>
  <c r="I113" i="4"/>
  <c r="I112" i="4"/>
  <c r="I111" i="4"/>
  <c r="I30" i="4"/>
  <c r="I31" i="4"/>
  <c r="I32" i="4"/>
  <c r="I33" i="4"/>
  <c r="I34" i="4"/>
  <c r="I35" i="4"/>
  <c r="I36" i="4"/>
  <c r="I37" i="4"/>
  <c r="I38" i="4"/>
  <c r="I39" i="4"/>
  <c r="I40" i="4"/>
  <c r="I41" i="4"/>
  <c r="I42" i="4"/>
  <c r="I43" i="4"/>
  <c r="I44" i="4"/>
  <c r="I45" i="4"/>
  <c r="I46" i="4"/>
  <c r="I29" i="4"/>
  <c r="B228" i="4" a="1"/>
  <c r="J126" i="4"/>
  <c r="J122" i="4"/>
  <c r="J118" i="4"/>
  <c r="J114" i="4"/>
  <c r="K302" i="4"/>
  <c r="K314" i="4"/>
  <c r="K218" i="4"/>
  <c r="K312" i="4"/>
  <c r="D165" i="4"/>
  <c r="D326" i="4"/>
  <c r="D294" i="4"/>
  <c r="J41" i="4"/>
  <c r="D97" i="4"/>
  <c r="D327" i="4"/>
  <c r="K117" i="4"/>
  <c r="K316" i="4"/>
  <c r="K209" i="4"/>
  <c r="D164" i="4"/>
  <c r="D293" i="4"/>
  <c r="K145" i="4"/>
  <c r="D246" i="4"/>
  <c r="K310" i="4"/>
  <c r="J39" i="4"/>
  <c r="D166" i="4"/>
  <c r="K220" i="4"/>
  <c r="K213" i="4"/>
  <c r="D90" i="4"/>
  <c r="K149" i="4"/>
  <c r="K305" i="4"/>
  <c r="D94" i="4"/>
  <c r="K113" i="4"/>
  <c r="K118" i="4"/>
  <c r="K139" i="4"/>
  <c r="K152" i="4"/>
  <c r="K215" i="4"/>
  <c r="K223" i="4"/>
  <c r="J38" i="4"/>
  <c r="J124" i="4"/>
  <c r="J116" i="4"/>
  <c r="K143" i="4"/>
  <c r="K153" i="4"/>
  <c r="K112" i="4"/>
  <c r="D291" i="4"/>
  <c r="J33" i="4"/>
  <c r="K318" i="4"/>
  <c r="K267" i="4"/>
  <c r="K123" i="4"/>
  <c r="K311" i="4"/>
  <c r="K116" i="4"/>
  <c r="K124" i="4"/>
  <c r="K122" i="4"/>
  <c r="D95" i="4"/>
  <c r="B175" i="4" a="1"/>
  <c r="J127" i="4"/>
  <c r="J119" i="4"/>
  <c r="K140" i="4"/>
  <c r="J30" i="4"/>
  <c r="K127" i="4"/>
  <c r="K281" i="4"/>
  <c r="K307" i="4"/>
  <c r="K114" i="4"/>
  <c r="D245" i="4"/>
  <c r="K306" i="4"/>
  <c r="D243" i="4"/>
  <c r="K303" i="4"/>
  <c r="K272" i="4"/>
  <c r="K206" i="4"/>
  <c r="K278" i="4"/>
  <c r="J40" i="4"/>
  <c r="B326" i="4" a="1"/>
  <c r="B291" i="4" a="1"/>
  <c r="B243" i="4" a="1"/>
  <c r="J125" i="4"/>
  <c r="J121" i="4"/>
  <c r="J117" i="4"/>
  <c r="J113" i="4"/>
  <c r="B90" i="4" a="1"/>
  <c r="K219" i="4"/>
  <c r="K280" i="4"/>
  <c r="D292" i="4"/>
  <c r="K148" i="4"/>
  <c r="K119" i="4"/>
  <c r="K282" i="4"/>
  <c r="K151" i="4"/>
  <c r="J31" i="4"/>
  <c r="K317" i="4"/>
  <c r="J45" i="4"/>
  <c r="K208" i="4"/>
  <c r="K274" i="4"/>
  <c r="K120" i="4"/>
  <c r="K313" i="4"/>
  <c r="K144" i="4"/>
  <c r="D244" i="4"/>
  <c r="J34" i="4"/>
  <c r="K210" i="4"/>
  <c r="K214" i="4"/>
  <c r="K216" i="4"/>
  <c r="K277" i="4"/>
  <c r="D162" i="4"/>
  <c r="K275" i="4"/>
  <c r="K279" i="4"/>
  <c r="K276" i="4"/>
  <c r="J32" i="4"/>
  <c r="D96" i="4"/>
  <c r="K207" i="4"/>
  <c r="K115" i="4"/>
  <c r="K308" i="4"/>
  <c r="K284" i="4"/>
  <c r="K212" i="4"/>
  <c r="J46" i="4"/>
  <c r="J120" i="4"/>
  <c r="J112" i="4"/>
  <c r="K217" i="4"/>
  <c r="K125" i="4"/>
  <c r="K136" i="4"/>
  <c r="J43" i="4"/>
  <c r="K141" i="4"/>
  <c r="D92" i="4"/>
  <c r="K146" i="4"/>
  <c r="K147" i="4"/>
  <c r="K211" i="4"/>
  <c r="D93" i="4"/>
  <c r="K268" i="4"/>
  <c r="K270" i="4"/>
  <c r="K269" i="4"/>
  <c r="J36" i="4"/>
  <c r="K315" i="4"/>
  <c r="K283" i="4"/>
  <c r="D163" i="4"/>
  <c r="D328" i="4"/>
  <c r="K319" i="4"/>
  <c r="J123" i="4"/>
  <c r="J115" i="4"/>
  <c r="K304" i="4"/>
  <c r="K121" i="4"/>
  <c r="J42" i="4"/>
  <c r="K137" i="4"/>
  <c r="K126" i="4"/>
  <c r="K271" i="4"/>
  <c r="K111" i="4"/>
  <c r="D329" i="4"/>
  <c r="K273" i="4"/>
  <c r="D91" i="4"/>
  <c r="J37" i="4"/>
  <c r="K138" i="4"/>
  <c r="K221" i="4"/>
  <c r="J128" i="4"/>
  <c r="K128" i="4"/>
  <c r="J111" i="4"/>
  <c r="K142" i="4"/>
  <c r="J44" i="4"/>
  <c r="K309" i="4"/>
  <c r="K222" i="4"/>
  <c r="K150" i="4"/>
  <c r="J35" i="4"/>
  <c r="B243" i="4" l="1"/>
  <c r="C243" i="4" s="1"/>
  <c r="B291" i="4"/>
  <c r="C291" i="4" s="1"/>
  <c r="B326" i="4"/>
  <c r="C326" i="4" s="1"/>
  <c r="B175" i="4"/>
  <c r="C175" i="4" s="1"/>
  <c r="B228" i="4"/>
  <c r="C228" i="4" s="1"/>
  <c r="B90" i="4"/>
  <c r="C90" i="4" s="1"/>
  <c r="B162" i="4" a="1"/>
  <c r="B58" i="4" a="1"/>
  <c r="B70" i="4" a="1"/>
  <c r="B70" i="4" l="1"/>
  <c r="B58" i="4"/>
  <c r="C58" i="4" s="1"/>
  <c r="B162" i="4"/>
  <c r="C162" i="4" s="1"/>
  <c r="B329" i="4"/>
  <c r="C329" i="4" s="1"/>
  <c r="B328" i="4"/>
  <c r="C328" i="4" s="1"/>
  <c r="B327" i="4"/>
  <c r="C327" i="4" s="1"/>
  <c r="B294" i="4"/>
  <c r="C294" i="4" s="1"/>
  <c r="B293" i="4"/>
  <c r="C293" i="4" s="1"/>
  <c r="B292" i="4"/>
  <c r="C292" i="4" s="1"/>
  <c r="B246" i="4"/>
  <c r="C246" i="4" s="1"/>
  <c r="B245" i="4"/>
  <c r="C245" i="4" s="1"/>
  <c r="B244" i="4"/>
  <c r="C244" i="4" s="1"/>
  <c r="B232" i="4"/>
  <c r="C232" i="4" s="1"/>
  <c r="B231" i="4"/>
  <c r="C231" i="4" s="1"/>
  <c r="B230" i="4"/>
  <c r="C230" i="4" s="1"/>
  <c r="B229" i="4"/>
  <c r="C229" i="4" s="1"/>
  <c r="B181" i="4"/>
  <c r="C181" i="4" s="1"/>
  <c r="B180" i="4"/>
  <c r="C180" i="4" s="1"/>
  <c r="B179" i="4"/>
  <c r="C179" i="4" s="1"/>
  <c r="B178" i="4"/>
  <c r="C178" i="4" s="1"/>
  <c r="B177" i="4"/>
  <c r="C177" i="4" s="1"/>
  <c r="B176" i="4"/>
  <c r="C176" i="4" s="1"/>
  <c r="B166" i="4"/>
  <c r="C166" i="4" s="1"/>
  <c r="B165" i="4"/>
  <c r="C165" i="4" s="1"/>
  <c r="B164" i="4"/>
  <c r="C164" i="4" s="1"/>
  <c r="B163" i="4"/>
  <c r="C163" i="4" s="1"/>
  <c r="B97" i="4"/>
  <c r="C97" i="4" s="1"/>
  <c r="B96" i="4"/>
  <c r="C96" i="4" s="1"/>
  <c r="B95" i="4"/>
  <c r="C95" i="4" s="1"/>
  <c r="B94" i="4"/>
  <c r="C94" i="4" s="1"/>
  <c r="B93" i="4"/>
  <c r="C93" i="4" s="1"/>
  <c r="B92" i="4"/>
  <c r="C92" i="4" s="1"/>
  <c r="B91" i="4"/>
  <c r="C91" i="4" s="1"/>
  <c r="B77" i="4"/>
  <c r="B76" i="4"/>
  <c r="B75" i="4"/>
  <c r="B74" i="4"/>
  <c r="B73" i="4"/>
  <c r="B72" i="4"/>
  <c r="B71" i="4"/>
  <c r="B65" i="4"/>
  <c r="C65" i="4" s="1"/>
  <c r="B64" i="4"/>
  <c r="C64" i="4" s="1"/>
  <c r="B63" i="4"/>
  <c r="C63" i="4" s="1"/>
  <c r="B62" i="4"/>
  <c r="C62" i="4" s="1"/>
  <c r="B61" i="4"/>
  <c r="C61" i="4" s="1"/>
  <c r="B60" i="4"/>
  <c r="C60" i="4" s="1"/>
  <c r="B59" i="4"/>
  <c r="C59" i="4"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<sst xmlns="http://schemas.openxmlformats.org/spreadsheetml/2006/main" count="1057" uniqueCount="155">
  <si>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</si>
  <si>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</si>
  <si>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</si>
  <si>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</si>
  <si>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</si>
  <si>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</si>
  <si>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</si>
  <si>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</si>
  <si>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</si>
  <si>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</si>
  <si>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</si>
  <si>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</si>
  <si>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</si>
  <si>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</si>
  <si>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</si>
  <si>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</si>
  <si>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</si>
  <si>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</si>
  <si>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</si>
  <si>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</si>
  <si>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</si>
  <si>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</si>
  <si>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</si>
  <si>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</si>
  <si>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</si>
  <si>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</si>
  <si>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</si>
  <si>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</si>
  <si>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</si>
  <si>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</si>
  <si>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</si>
  <si>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</si>
  <si>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</si>
  <si>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</si>
  <si>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</si>
  <si>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</si>
  <si>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</si>
  <si>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</si>
  <si>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</si>
  <si>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</si>
  <si>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</si>
  <si>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</si>
  <si>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</si>
  <si>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</si>
  <si>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</si>
  <si>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</si>
  <si>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</si>
  <si>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</si>
  <si>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</si>
  <si>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</si>
  <si>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</si>
  <si>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</si>
  <si>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</si>
  <si>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</si>
  <si>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</si>
  <si>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</si>
  <si>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</si>
  <si>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</si>
  <si>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</si>
  <si>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</si>
  <si>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</si>
  <si>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</si>
  <si>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</si>
  <si>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</si>
  <si>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</si>
  <si>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</si>
  <si>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</si>
  <si>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</si>
  <si>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</si>
  <si>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</si>
  <si>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</si>
  <si>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</si>
  <si>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</si>
  <si>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</si>
  <si>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</si>
  <si>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</si>
  <si>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</si>
  <si>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</si>
  <si>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</si>
  <si>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</si>
  <si>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</si>
  <si>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</si>
  <si>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</si>
  <si>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</si>
  <si>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</si>
  <si>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</si>
  <si>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</si>
  <si>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</si>
  <si>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</si>
  <si>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</si>
  <si>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</si>
  <si>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</si>
  <si>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</si>
  <si>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</si>
  <si>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</si>
  <si>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</si>
  <si>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</si>
  <si>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</si>
  <si>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</si>
  <si>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</si>
  <si>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</si>
  <si>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</si>
  <si>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</si>
  <si>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</si>
  <si>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</si>
  <si>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</si>
  <si>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</si>
  <si>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</si>
  <si>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</si>
  <si>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</si>
  <si>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</si>
  <si>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</si>
  <si>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</si>
  <si>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</si>
  <si>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</si>
  <si>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</si>
  <si>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</si>
  <si>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</si>
  <si>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</si>
  <si>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</si>
  <si>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</si>
  <si>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</si>
  <si>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</si>
  <si>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</si>
  <si>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</si>
  <si>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</si>
  <si>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</si>
  <si>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</si>
  <si>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</si>
  <si>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</si>
  <si>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</si>
  <si>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</si>
  <si>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</si>
  <si>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</si>
  <si>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</si>
  <si>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</si>
  <si>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</si>
  <si>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Count of Price (USD)</t>
  </si>
  <si>
    <t>price</t>
  </si>
  <si>
    <t>manufacture</t>
  </si>
  <si>
    <t>popular manufature</t>
  </si>
  <si>
    <t>country</t>
  </si>
  <si>
    <t>owener</t>
  </si>
  <si>
    <t xml:space="preserve">BMW </t>
  </si>
  <si>
    <t xml:space="preserve">Audi </t>
  </si>
  <si>
    <t xml:space="preserve">Mercedes </t>
  </si>
  <si>
    <t xml:space="preserve">Lexus </t>
  </si>
  <si>
    <t xml:space="preserve">Tesla </t>
  </si>
  <si>
    <t xml:space="preserve">Volvo </t>
  </si>
  <si>
    <t xml:space="preserve">Cadillac </t>
  </si>
  <si>
    <t xml:space="preserve">Jaguar </t>
  </si>
  <si>
    <t>total sales brand wise</t>
  </si>
  <si>
    <t>count of car</t>
  </si>
  <si>
    <t>how many time owner name is appering</t>
  </si>
  <si>
    <t>filter owner name and do not repeate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</si>
</sst>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44" formatCode="_(&quot;$&quot;* #,##0.00_);_(&quot;$&quot;* \(#,##0.00\);_(&quot;$&quot;* &quot;-&quot;??_);_(@_)"/>
  </numFmts>
  <fonts count="9"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4" fontId="8" fillId="0" borderId="0" applyFont="0" applyFill="0" applyBorder="0" applyAlignment="0" applyProtection="0"/>
  </cellStyleXfs>
  <cellXfs count="14">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0" fillId="0" borderId="0" xfId="0" pivotButton="1"/>
    <xf numFmtId="0" fontId="0" fillId="0" borderId="0" xfId="0" applyNumberFormat="1"/>
    <xf numFmtId="3" fontId="0" fillId="0" borderId="0" xfId="0" applyNumberFormat="1"/>
    <xf numFmtId="38" fontId="0" fillId="0" borderId="0" xfId="0" applyNumberFormat="1"/>
    <xf numFmtId="6" fontId="0" fillId="0" borderId="0" xfId="2" applyNumberFormat="1" applyFont="1"/>
  </cellXfs>
  <cellStyles count="3">
    <cellStyle name="Currency" xfId="2" builtinId="4"/>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[Data-Analyst-Exam-1.xlsx]Sheet2!PivotTable3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Price (USD) by Car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Sheet2!$A$4:$A$15</c:f>
              <c:strCache>
                <c:ptCount val="12"/>
                <c:pt idx="0">
                  <c:v>Audi A3</c:v>
                </c:pt>
                <c:pt idx="1">
                  <c:v>Audi Q7</c:v>
                </c:pt>
                <c:pt idx="2">
                  <c:v>BMW 3 Series</c:v>
                </c:pt>
                <c:pt idx="3">
                  <c:v>BMW 428i</c:v>
                </c:pt>
                <c:pt idx="4">
                  <c:v>BMW X3</c:v>
                </c:pt>
                <c:pt idx="5">
                  <c:v>BMW X5</c:v>
                </c:pt>
                <c:pt idx="6">
                  <c:v>Cadillac XT5</c:v>
                </c:pt>
                <c:pt idx="7">
                  <c:v>Jaguar XF</c:v>
                </c:pt>
                <c:pt idx="8">
                  <c:v>Lexus RX350</c:v>
                </c:pt>
                <c:pt idx="9">
                  <c:v>Mercedes S-Class</c:v>
                </c:pt>
                <c:pt idx="10">
                  <c:v>Tesla Model 3</c:v>
                </c:pt>
                <c:pt idx="11">
                  <c:v>Volvo XC90</c:v>
                </c:pt>
              </c:strCache>
            </c:strRef>
          </c:cat>
          <c:val>
            <c:numRef>
              <c:f>Sheet2!$B$4:$B$15</c:f>
              <c:numCache>
                <c:formatCode>General</c:formatCode>
                <c:ptCount val="12"/>
                <c:pt idx="0">
                  <c:v>1</c:v>
                </c:pt>
                <c:pt idx="1">
                  <c:v>1</c:v>
                </c:pt>
                <c:pt idx="2">
                  <c:v>1</c:v>
                </c:pt>
                <c:pt idx="3">
                  <c:v>1</c:v>
                </c:pt>
                <c:pt idx="4">
                  <c:v>2</c:v>
                </c:pt>
                <c:pt idx="5">
                  <c:v>3</c:v>
                </c:pt>
                <c:pt idx="6">
                  <c:v>1</c:v>
                </c:pt>
                <c:pt idx="7">
                  <c:v>1</c:v>
                </c:pt>
                <c:pt idx="8">
                  <c:v>3</c:v>
                </c:pt>
                <c:pt idx="9">
                  <c:v>2</c:v>
                </c:pt>
                <c:pt idx="10">
                  <c:v>1</c:v>
                </c:pt>
                <c:pt idx="11">
                  <c:v>1</c:v>
                </c:pt>
              </c:numCache>
            </c:numRef>
          </c:val>
          <c:extLst>
            <c:ext xmlns:c16="http://schemas.microsoft.com/office/drawing/2014/chart" uri="{C3380CC4-5D6E-409C-BE32-E72D297353CC}">
              <c16:uniqueId val="{00000000-0E77-4005-B96E-8B0CD8DA57F3}"/>
            </c:ext>
          </c:extLst>
        </c:ser>
        <c:dLbls>
          <c:showLegendKey val="0"/>
          <c:showVal val="0"/>
          <c:showCatName val="0"/>
          <c:showSerName val="0"/>
          <c:showPercent val="0"/>
          <c:showBubbleSize val="0"/>
        </c:dLbls>
        <c:gapWidth val="182"/>
        <c:axId val="119919096"/>
        <c:axId val="215864224"/>
      </c:barChart>
      <c:catAx>
        <c:axId val="119919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864224"/>
        <c:crosses val="autoZero"/>
        <c:auto val="1"/>
        <c:lblAlgn val="ctr"/>
        <c:lblOffset val="100"/>
        <c:noMultiLvlLbl val="0"/>
      </c:catAx>
      <c:valAx>
        <c:axId val="215864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19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Sheet1!$L$3</c:f>
              <c:strCache>
                <c:ptCount val="1"/>
                <c:pt idx="0">
                  <c:v>price</c:v>
                </c:pt>
              </c:strCache>
            </c:strRef>
          </c:tx>
          <c:spPr>
            <a:solidFill>
              <a:schemeClr val="accent1"/>
            </a:solidFill>
            <a:ln>
              <a:noFill/>
            </a:ln>
            <a:effectLst/>
          </c:spPr>
          <c:invertIfNegative val="0"/>
          <c:cat>
            <c:strRef>
              <c:f>Sheet1!$K$4:$K$15</c:f>
              <c:strCache>
                <c:ptCount val="12"/>
                <c:pt idx="0">
                  <c:v>BMW X5</c:v>
                </c:pt>
                <c:pt idx="1">
                  <c:v>Audi A3</c:v>
                </c:pt>
                <c:pt idx="2">
                  <c:v>Mercedes S-Class</c:v>
                </c:pt>
                <c:pt idx="3">
                  <c:v>BMW X3</c:v>
                </c:pt>
                <c:pt idx="4">
                  <c:v>Lexus RX350</c:v>
                </c:pt>
                <c:pt idx="5">
                  <c:v>BMW 3 Series</c:v>
                </c:pt>
                <c:pt idx="6">
                  <c:v>Tesla Model 3</c:v>
                </c:pt>
                <c:pt idx="7">
                  <c:v>Volvo XC90</c:v>
                </c:pt>
                <c:pt idx="8">
                  <c:v>Audi Q7</c:v>
                </c:pt>
                <c:pt idx="9">
                  <c:v>Cadillac XT5</c:v>
                </c:pt>
                <c:pt idx="10">
                  <c:v>Jaguar XF</c:v>
                </c:pt>
                <c:pt idx="11">
                  <c:v>BMW 428i</c:v>
                </c:pt>
              </c:strCache>
            </c:strRef>
          </c:cat>
          <c:val>
            <c:numRef>
              <c:f>Sheet1!$L$4:$L$15</c:f>
              <c:numCache>
                <c:formatCode>#,##0</c:formatCode>
                <c:ptCount val="12"/>
                <c:pt idx="0">
                  <c:v>115672</c:v>
                </c:pt>
                <c:pt idx="1">
                  <c:v>24321</c:v>
                </c:pt>
                <c:pt idx="2">
                  <c:v>151686</c:v>
                </c:pt>
                <c:pt idx="3">
                  <c:v>79605</c:v>
                </c:pt>
                <c:pt idx="4">
                  <c:v>114812</c:v>
                </c:pt>
                <c:pt idx="5">
                  <c:v>13241</c:v>
                </c:pt>
                <c:pt idx="6">
                  <c:v>52432</c:v>
                </c:pt>
                <c:pt idx="7">
                  <c:v>17452</c:v>
                </c:pt>
                <c:pt idx="8">
                  <c:v>23250</c:v>
                </c:pt>
                <c:pt idx="9">
                  <c:v>32420</c:v>
                </c:pt>
                <c:pt idx="10">
                  <c:v>18454</c:v>
                </c:pt>
                <c:pt idx="11">
                  <c:v>35240</c:v>
                </c:pt>
              </c:numCache>
            </c:numRef>
          </c:val>
          <c:extLst>
            <c:ext xmlns:c16="http://schemas.microsoft.com/office/drawing/2014/chart" uri="{C3380CC4-5D6E-409C-BE32-E72D297353CC}">
              <c16:uniqueId val="{00000000-E995-4528-B7A6-8BA776497A6E}"/>
            </c:ext>
          </c:extLst>
        </c:ser>
        <c:dLbls>
          <c:showLegendKey val="0"/>
          <c:showVal val="0"/>
          <c:showCatName val="0"/>
          <c:showSerName val="0"/>
          <c:showPercent val="0"/>
          <c:showBubbleSize val="0"/>
        </c:dLbls>
        <c:gapWidth val="219"/>
        <c:overlap val="-27"/>
        <c:axId val="266362440"/>
        <c:axId val="216554824"/>
      </c:barChart>
      <c:catAx>
        <c:axId val="266362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554824"/>
        <c:crosses val="autoZero"/>
        <c:auto val="1"/>
        <c:lblAlgn val="ctr"/>
        <c:lblOffset val="100"/>
        <c:noMultiLvlLbl val="0"/>
      </c:catAx>
      <c:valAx>
        <c:axId val="2165548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62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371475</xdr:colOff>
      <xdr:row>0</xdr:row>
      <xdr:rowOff>0</xdr:rowOff>
    </xdr:from>
    <xdr:to>
      <xdr:col>11</xdr:col>
      <xdr:colOff>66675</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323850</xdr:colOff>
      <xdr:row>0</xdr:row>
      <xdr:rowOff>61912</xdr:rowOff>
    </xdr:from>
    <xdr:to>
      <xdr:col>20</xdr:col>
      <xdr:colOff>19050</xdr:colOff>
      <xdr:row>14</xdr:row>
      <xdr:rowOff>138112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352.901169907411" createdVersion="5" refreshedVersion="5" minRefreshableVersion="3" recordCount="18">
  <cacheSource type="worksheet">
    <worksheetSource ref="A1:B19" sheet="Sheet1"/>
  </cacheSource>
  <cacheFields count="2">
    <cacheField name="Car" numFmtId="0">
      <sharedItems count="12">
        <s v="BMW X5"/>
        <s v="Audi A3"/>
        <s v="Mercedes S-Class"/>
        <s v="BMW X3"/>
        <s v="Lexus RX350"/>
        <s v="BMW 3 Series"/>
        <s v="Tesla Model 3"/>
        <s v="Volvo XC90"/>
        <s v="Audi Q7"/>
        <s v="Cadillac XT5"/>
        <s v="Jaguar XF"/>
        <s v="BMW 428i"/>
      </sharedItems>
    </cacheField>
    <cacheField name="Price (US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
  <r>
    <x v="0"/>
    <s v="$15400"/>
  </r>
  <r>
    <x v="1"/>
    <s v="$24321"/>
  </r>
  <r>
    <x v="2"/>
    <s v="$102342"/>
  </r>
  <r>
    <x v="0"/>
    <s v="$55272"/>
  </r>
  <r>
    <x v="3"/>
    <s v="$42000"/>
  </r>
  <r>
    <x v="4"/>
    <s v="$51292"/>
  </r>
  <r>
    <x v="3"/>
    <s v="$37605"/>
  </r>
  <r>
    <x v="0"/>
    <s v="$45000"/>
  </r>
  <r>
    <x v="5"/>
    <s v="$13241"/>
  </r>
  <r>
    <x v="2"/>
    <s v="$49344"/>
  </r>
  <r>
    <x v="6"/>
    <s v="$52432"/>
  </r>
  <r>
    <x v="7"/>
    <s v="$17452"/>
  </r>
  <r>
    <x v="8"/>
    <s v="$23250"/>
  </r>
  <r>
    <x v="9"/>
    <s v="$32420"/>
  </r>
  <r>
    <x v="10"/>
    <s v="$18454"/>
  </r>
  <r>
    <x v="4"/>
    <s v="$41000"/>
  </r>
  <r>
    <x v="11"/>
    <s v="$35240"/>
  </r>
  <r>
    <x v="4"/>
    <s v="$225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
  <location ref="A3:B15" firstHeaderRow="1" firstDataRow="1" firstDataCol="1"/>
  <pivotFields count="2">
    <pivotField axis="axisRow" compact="0" outline="0" showAll="0" defaultSubtotal="0">
      <items count="12">
        <item x="1"/>
        <item x="8"/>
        <item x="5"/>
        <item x="11"/>
        <item x="3"/>
        <item x="0"/>
        <item x="9"/>
        <item x="10"/>
        <item x="4"/>
        <item x="2"/>
        <item x="6"/>
        <item x="7"/>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0"/>
  </rowFields>
  <rowItems count="12">
    <i>
      <x/>
    </i>
    <i>
      <x v="1"/>
    </i>
    <i>
      <x v="2"/>
    </i>
    <i>
      <x v="3"/>
    </i>
    <i>
      <x v="4"/>
    </i>
    <i>
      <x v="5"/>
    </i>
    <i>
      <x v="6"/>
    </i>
    <i>
      <x v="7"/>
    </i>
    <i>
      <x v="8"/>
    </i>
    <i>
      <x v="9"/>
    </i>
    <i>
      <x v="10"/>
    </i>
    <i>
      <x v="11"/>
    </i>
  </rowItems>
  <colItems count="1">
    <i/>
  </colItems>
  <dataFields count="1">
    <dataField name="Count of Price (USD)"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xcel-practice-onlin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3.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topLeftCell="C8" workbookViewId="0">
      <selection activeCell="P20" sqref="P20"/>
    </sheetView>
  </sheetViews>
  <sheetFormatPr defaultRowHeight="15" x14ac:dyDescent="0.25"/>
  <cols>
    <col min="1" max="1" width="3.85546875" customWidth="1"/>
    <col min="2" max="2" width="16.42578125" bestFit="1" customWidth="1"/>
    <col min="4" max="4" width="12.5703125" customWidth="1"/>
    <col min="6" max="6" width="13" bestFit="1" customWidth="1"/>
    <col min="7" max="7" width="10.5703125" bestFit="1" customWidth="1"/>
    <col min="8" max="8" width="15" customWidth="1"/>
    <col min="9" max="9" width="12.7109375" customWidth="1"/>
    <col min="10" max="10" width="10" customWidth="1"/>
  </cols>
  <sheetData>
    <row r="1" spans="1:16" x14ac:dyDescent="0.25">
      <c r="B1" s="1" t="s">
        <v>0</v>
      </c>
      <c r="K1" t="s">
        <v>1</v>
      </c>
    </row>
    <row r="2" spans="1:16" x14ac:dyDescent="0.25">
      <c r="A2">
        <v>1</v>
      </c>
      <c r="B2" t="s">
        <v>2</v>
      </c>
      <c r="K2" s="4" t="s">
        <v>3</v>
      </c>
      <c r="N2" t="s">
        <v>153</v>
      </c>
    </row>
    <row r="3" spans="1:16" x14ac:dyDescent="0.25">
      <c r="A3">
        <v>2</v>
      </c>
      <c r="B3" t="s">
        <v>4</v>
      </c>
      <c r="N3" t="s">
        <v>154</v>
      </c>
    </row>
    <row r="4" spans="1:16" x14ac:dyDescent="0.25">
      <c r="A4">
        <v>3</v>
      </c>
      <c r="B4" t="s">
        <v>5</v>
      </c>
    </row>
    <row r="5" spans="1:16" x14ac:dyDescent="0.25">
      <c r="A5">
        <v>4</v>
      </c>
      <c r="B5" t="s">
        <v>6</v>
      </c>
    </row>
    <row r="7" spans="1:16" x14ac:dyDescent="0.25">
      <c r="B7" s="1" t="s">
        <v>7</v>
      </c>
      <c r="C7" s="1" t="s">
        <v>8</v>
      </c>
      <c r="D7" s="1" t="s">
        <v>9</v>
      </c>
      <c r="E7" s="1" t="s">
        <v>10</v>
      </c>
      <c r="F7" s="1" t="s">
        <v>11</v>
      </c>
      <c r="G7" s="1" t="s">
        <v>12</v>
      </c>
      <c r="H7" s="1" t="s">
        <v>13</v>
      </c>
      <c r="I7" s="1" t="s">
        <v>142</v>
      </c>
      <c r="J7" s="1" t="s">
        <v>151</v>
      </c>
      <c r="K7" s="1" t="s">
        <v>152</v>
      </c>
      <c r="M7">
        <v>1</v>
      </c>
      <c r="N7">
        <v>2</v>
      </c>
    </row>
    <row r="8" spans="1:16" x14ac:dyDescent="0.25">
      <c r="B8" t="s">
        <v>14</v>
      </c>
      <c r="C8">
        <v>2012</v>
      </c>
      <c r="D8">
        <v>342358</v>
      </c>
      <c r="E8" t="s">
        <v>15</v>
      </c>
      <c r="F8" t="s">
        <v>16</v>
      </c>
      <c r="G8" t="s">
        <v>17</v>
      </c>
      <c r="H8" s="13">
        <v>15400</v>
      </c>
      <c r="I8" t="s">
        <v>143</v>
      </c>
      <c r="J8">
        <f>IF(COUNTIF(I8:I25,I8:I25)&gt;1,SUMIF(I8:I25,I8,H8:H25),"")</f>
        <v>243758</v>
      </c>
      <c r="K8" t="str">
        <f>IF(COUNTIF(I8:I25,I8:I25)=1,I8,"")</f>
        <v/>
      </c>
      <c r="L8" t="str">
        <f>IFERROR(SUMPRODUCT(--IF(COUNTIF(I8:I25,I8:I25)=1,SUMIF(I8:I25,I8,H8:H25),"")),"")</f>
        <v/>
      </c>
      <c r="M8">
        <f>COUNTIF($I$8:$I$25,I8)</f>
        <v>7</v>
      </c>
      <c r="N8" t="str">
        <f>IF(COUNTIF(I8:I25,I8:I25)=1,I8,"")</f>
        <v/>
      </c>
      <c r="O8">
        <f>COUNTIF(I8:I25,I8:I25)</f>
        <v>7</v>
      </c>
      <c r="P8" t="str">
        <f>IFERROR(SUMPRODUCT(--IF(COUNTIF(I8:I25,I8:I25)=1,SUMIF(I8:I25,I8,H8:H25),"")),"")</f>
        <v/>
      </c>
    </row>
    <row r="9" spans="1:16" x14ac:dyDescent="0.25">
      <c r="B9" t="s">
        <v>19</v>
      </c>
      <c r="C9">
        <v>2017</v>
      </c>
      <c r="D9">
        <v>130000</v>
      </c>
      <c r="E9" t="s">
        <v>20</v>
      </c>
      <c r="F9" t="s">
        <v>21</v>
      </c>
      <c r="G9" t="s">
        <v>22</v>
      </c>
      <c r="H9" s="13">
        <v>24321</v>
      </c>
      <c r="I9" t="s">
        <v>144</v>
      </c>
      <c r="J9">
        <f t="shared" ref="J9:J25" si="0">IF(COUNTIF(I9:I26,I9:I26)&gt;1,SUMIF(I9:I26,I9,H9:H26),"")</f>
        <v>47571</v>
      </c>
      <c r="K9" t="str">
        <f t="shared" ref="K9:K25" si="1">IF(COUNTIF(I9:I26,I9:I26)=1,I9,"")</f>
        <v/>
      </c>
      <c r="L9" t="str">
        <f t="shared" ref="L9:L25" si="2">IFERROR(SUMPRODUCT(--IF(COUNTIF(I9:I26,I9:I26)=1,SUMIF(I9:I26,I9,H9:H26),"")),"")</f>
        <v/>
      </c>
      <c r="M9">
        <f t="shared" ref="M9:M25" si="3">COUNTIF($I$8:$I$25,I9)</f>
        <v>2</v>
      </c>
      <c r="N9" t="str">
        <f t="shared" ref="N9:N25" si="4">IF(COUNTIF(I9:I26,I9:I26)=1,I9,"")</f>
        <v/>
      </c>
      <c r="O9">
        <f t="shared" ref="O9:O25" si="5">COUNTIF(I9:I26,I9:I26)</f>
        <v>2</v>
      </c>
      <c r="P9" t="str">
        <f t="shared" ref="P9:P25" si="6">IFERROR(SUMPRODUCT(--IF(COUNTIF(I9:I26,I9:I26)=1,SUMIF(I9:I26,I9,H9:H26),"")),"")</f>
        <v/>
      </c>
    </row>
    <row r="10" spans="1:16" x14ac:dyDescent="0.25">
      <c r="B10" t="s">
        <v>24</v>
      </c>
      <c r="C10">
        <v>2020</v>
      </c>
      <c r="D10">
        <v>92450</v>
      </c>
      <c r="E10" t="s">
        <v>25</v>
      </c>
      <c r="F10" t="s">
        <v>16</v>
      </c>
      <c r="G10" t="s">
        <v>26</v>
      </c>
      <c r="H10" s="13">
        <v>102342</v>
      </c>
      <c r="I10" t="s">
        <v>145</v>
      </c>
      <c r="J10">
        <f t="shared" si="0"/>
        <v>151686</v>
      </c>
      <c r="K10" t="str">
        <f t="shared" si="1"/>
        <v/>
      </c>
      <c r="L10" t="str">
        <f t="shared" si="2"/>
        <v/>
      </c>
      <c r="M10">
        <f t="shared" si="3"/>
        <v>2</v>
      </c>
      <c r="N10" t="str">
        <f t="shared" si="4"/>
        <v/>
      </c>
      <c r="O10">
        <f t="shared" si="5"/>
        <v>2</v>
      </c>
      <c r="P10" t="str">
        <f t="shared" si="6"/>
        <v/>
      </c>
    </row>
    <row r="11" spans="1:16" x14ac:dyDescent="0.25">
      <c r="B11" t="s">
        <v>14</v>
      </c>
      <c r="C11">
        <v>2020</v>
      </c>
      <c r="D11">
        <v>76240</v>
      </c>
      <c r="E11" t="s">
        <v>15</v>
      </c>
      <c r="F11" t="s">
        <v>16</v>
      </c>
      <c r="G11" t="s">
        <v>22</v>
      </c>
      <c r="H11" s="13">
        <v>55272</v>
      </c>
      <c r="I11" t="s">
        <v>143</v>
      </c>
      <c r="J11">
        <f t="shared" si="0"/>
        <v>228358</v>
      </c>
      <c r="K11" t="str">
        <f t="shared" si="1"/>
        <v/>
      </c>
      <c r="L11" t="str">
        <f t="shared" si="2"/>
        <v/>
      </c>
      <c r="M11">
        <f t="shared" si="3"/>
        <v>7</v>
      </c>
      <c r="N11" t="str">
        <f t="shared" si="4"/>
        <v/>
      </c>
      <c r="O11">
        <f t="shared" si="5"/>
        <v>6</v>
      </c>
      <c r="P11" t="str">
        <f t="shared" si="6"/>
        <v/>
      </c>
    </row>
    <row r="12" spans="1:16" x14ac:dyDescent="0.25">
      <c r="B12" t="s">
        <v>29</v>
      </c>
      <c r="C12">
        <v>2021</v>
      </c>
      <c r="D12">
        <v>17283</v>
      </c>
      <c r="E12" t="s">
        <v>15</v>
      </c>
      <c r="F12" t="s">
        <v>21</v>
      </c>
      <c r="G12" t="s">
        <v>17</v>
      </c>
      <c r="H12" s="13">
        <v>42000</v>
      </c>
      <c r="I12" t="s">
        <v>143</v>
      </c>
      <c r="J12">
        <f t="shared" si="0"/>
        <v>173086</v>
      </c>
      <c r="K12" t="str">
        <f t="shared" si="1"/>
        <v/>
      </c>
      <c r="L12" t="str">
        <f t="shared" si="2"/>
        <v/>
      </c>
      <c r="M12">
        <f t="shared" si="3"/>
        <v>7</v>
      </c>
      <c r="N12" t="str">
        <f t="shared" si="4"/>
        <v/>
      </c>
      <c r="O12">
        <f t="shared" si="5"/>
        <v>5</v>
      </c>
      <c r="P12" t="str">
        <f>IFERROR(SUMPRODUCT(--IF(COUNTIF(I12:I29,I12:I29)=1,SUMIF(I12:I29,I12,H12:H29),"")),"")</f>
        <v/>
      </c>
    </row>
    <row r="13" spans="1:16" x14ac:dyDescent="0.25">
      <c r="B13" t="s">
        <v>31</v>
      </c>
      <c r="C13">
        <v>2020</v>
      </c>
      <c r="D13">
        <v>98312</v>
      </c>
      <c r="E13" t="s">
        <v>20</v>
      </c>
      <c r="F13" t="s">
        <v>16</v>
      </c>
      <c r="G13" t="s">
        <v>26</v>
      </c>
      <c r="H13" s="13">
        <v>51292</v>
      </c>
      <c r="I13" t="s">
        <v>146</v>
      </c>
      <c r="J13">
        <f t="shared" si="0"/>
        <v>114812</v>
      </c>
      <c r="K13" t="str">
        <f t="shared" si="1"/>
        <v/>
      </c>
      <c r="L13" t="str">
        <f t="shared" si="2"/>
        <v/>
      </c>
      <c r="M13">
        <f t="shared" si="3"/>
        <v>3</v>
      </c>
      <c r="N13" t="str">
        <f t="shared" si="4"/>
        <v/>
      </c>
      <c r="O13">
        <f>COUNTIF(I13:I30,I13:I30)</f>
        <v>3</v>
      </c>
      <c r="P13" t="str">
        <f t="shared" si="6"/>
        <v/>
      </c>
    </row>
    <row r="14" spans="1:16" x14ac:dyDescent="0.25">
      <c r="B14" t="s">
        <v>29</v>
      </c>
      <c r="C14">
        <v>2018</v>
      </c>
      <c r="D14">
        <v>156784</v>
      </c>
      <c r="E14" t="s">
        <v>33</v>
      </c>
      <c r="F14" t="s">
        <v>21</v>
      </c>
      <c r="G14" t="s">
        <v>26</v>
      </c>
      <c r="H14" s="13">
        <v>37605</v>
      </c>
      <c r="I14" t="s">
        <v>143</v>
      </c>
      <c r="J14">
        <f t="shared" si="0"/>
        <v>131086</v>
      </c>
      <c r="K14" t="str">
        <f t="shared" si="1"/>
        <v/>
      </c>
      <c r="L14" t="str">
        <f t="shared" si="2"/>
        <v/>
      </c>
      <c r="M14">
        <f t="shared" si="3"/>
        <v>7</v>
      </c>
      <c r="N14" t="str">
        <f>IF(COUNTIF(I14:I31,I14:I31)=1,I14,"")</f>
        <v/>
      </c>
      <c r="O14">
        <f>COUNTIF(I14:I31,I14:I31)</f>
        <v>4</v>
      </c>
      <c r="P14" t="str">
        <f>IFERROR(SUMPRODUCT(--IF(COUNTIF(I14:I31,I14:I31)=1,SUMIF(I14:I31,I14,H14:H31),"")),"")</f>
        <v/>
      </c>
    </row>
    <row r="15" spans="1:16" x14ac:dyDescent="0.25">
      <c r="B15" t="s">
        <v>14</v>
      </c>
      <c r="C15">
        <v>2019</v>
      </c>
      <c r="D15">
        <v>52034</v>
      </c>
      <c r="E15" t="s">
        <v>35</v>
      </c>
      <c r="F15" t="s">
        <v>16</v>
      </c>
      <c r="G15" t="s">
        <v>17</v>
      </c>
      <c r="H15" s="13">
        <v>45000</v>
      </c>
      <c r="I15" t="s">
        <v>143</v>
      </c>
      <c r="J15">
        <f t="shared" si="0"/>
        <v>93481</v>
      </c>
      <c r="K15" t="str">
        <f t="shared" si="1"/>
        <v/>
      </c>
      <c r="L15" t="str">
        <f t="shared" si="2"/>
        <v/>
      </c>
      <c r="M15">
        <f t="shared" si="3"/>
        <v>7</v>
      </c>
      <c r="N15" t="str">
        <f t="shared" si="4"/>
        <v/>
      </c>
      <c r="O15">
        <f t="shared" si="5"/>
        <v>3</v>
      </c>
      <c r="P15" t="str">
        <f t="shared" si="6"/>
        <v/>
      </c>
    </row>
    <row r="16" spans="1:16" x14ac:dyDescent="0.25">
      <c r="B16" t="s">
        <v>37</v>
      </c>
      <c r="C16">
        <v>2011</v>
      </c>
      <c r="D16">
        <v>205204</v>
      </c>
      <c r="E16" t="s">
        <v>20</v>
      </c>
      <c r="F16" t="s">
        <v>16</v>
      </c>
      <c r="G16" t="s">
        <v>22</v>
      </c>
      <c r="H16" s="13">
        <v>13241</v>
      </c>
      <c r="I16" t="s">
        <v>143</v>
      </c>
      <c r="J16">
        <f t="shared" si="0"/>
        <v>48481</v>
      </c>
      <c r="K16" t="str">
        <f t="shared" si="1"/>
        <v/>
      </c>
      <c r="L16" t="str">
        <f t="shared" si="2"/>
        <v/>
      </c>
      <c r="M16">
        <f t="shared" si="3"/>
        <v>7</v>
      </c>
      <c r="N16" t="str">
        <f t="shared" si="4"/>
        <v/>
      </c>
      <c r="O16">
        <f t="shared" si="5"/>
        <v>2</v>
      </c>
      <c r="P16" t="str">
        <f t="shared" si="6"/>
        <v/>
      </c>
    </row>
    <row r="17" spans="2:16" x14ac:dyDescent="0.25">
      <c r="B17" t="s">
        <v>24</v>
      </c>
      <c r="C17">
        <v>2014</v>
      </c>
      <c r="D17">
        <v>152985</v>
      </c>
      <c r="E17" t="s">
        <v>25</v>
      </c>
      <c r="F17" t="s">
        <v>16</v>
      </c>
      <c r="G17" t="s">
        <v>22</v>
      </c>
      <c r="H17" s="13">
        <v>49344</v>
      </c>
      <c r="I17" t="s">
        <v>145</v>
      </c>
      <c r="J17" t="str">
        <f t="shared" si="0"/>
        <v/>
      </c>
      <c r="K17" t="str">
        <f>IF(COUNTIF(I17:I34,I17:I34)=1,I17,"")</f>
        <v xml:space="preserve">Mercedes </v>
      </c>
      <c r="L17">
        <f>IFERROR(SUMPRODUCT(--IF(COUNTIF(I17:I34,I17:I34)=1,SUMIF(I17:I34,I17,H17:H34),"")),"")</f>
        <v>49344</v>
      </c>
      <c r="M17">
        <f t="shared" si="3"/>
        <v>2</v>
      </c>
      <c r="N17" t="str">
        <f t="shared" si="4"/>
        <v xml:space="preserve">Mercedes </v>
      </c>
      <c r="O17">
        <f t="shared" si="5"/>
        <v>1</v>
      </c>
      <c r="P17">
        <f t="shared" si="6"/>
        <v>49344</v>
      </c>
    </row>
    <row r="18" spans="2:16" x14ac:dyDescent="0.25">
      <c r="B18" t="s">
        <v>40</v>
      </c>
      <c r="C18">
        <v>2018</v>
      </c>
      <c r="D18">
        <v>76429</v>
      </c>
      <c r="E18" t="s">
        <v>41</v>
      </c>
      <c r="F18" t="s">
        <v>16</v>
      </c>
      <c r="G18" t="s">
        <v>17</v>
      </c>
      <c r="H18" s="13">
        <v>52432</v>
      </c>
      <c r="I18" t="s">
        <v>147</v>
      </c>
      <c r="J18" t="str">
        <f t="shared" si="0"/>
        <v/>
      </c>
      <c r="K18" t="str">
        <f>IF(COUNTIF(I18:I35,I18:I35)=1,I18,"")</f>
        <v xml:space="preserve">Tesla </v>
      </c>
      <c r="L18">
        <f t="shared" si="2"/>
        <v>52432</v>
      </c>
      <c r="M18">
        <f t="shared" si="3"/>
        <v>1</v>
      </c>
      <c r="N18" t="str">
        <f t="shared" si="4"/>
        <v xml:space="preserve">Tesla </v>
      </c>
      <c r="O18">
        <f t="shared" si="5"/>
        <v>1</v>
      </c>
      <c r="P18">
        <f t="shared" si="6"/>
        <v>52432</v>
      </c>
    </row>
    <row r="19" spans="2:16" x14ac:dyDescent="0.25">
      <c r="B19" t="s">
        <v>43</v>
      </c>
      <c r="C19">
        <v>2013</v>
      </c>
      <c r="D19">
        <v>254028</v>
      </c>
      <c r="E19" t="s">
        <v>44</v>
      </c>
      <c r="F19" t="s">
        <v>21</v>
      </c>
      <c r="G19" t="s">
        <v>22</v>
      </c>
      <c r="H19" s="13">
        <v>17452</v>
      </c>
      <c r="I19" t="s">
        <v>148</v>
      </c>
      <c r="J19" t="str">
        <f t="shared" si="0"/>
        <v/>
      </c>
      <c r="K19" t="str">
        <f t="shared" si="1"/>
        <v xml:space="preserve">Volvo </v>
      </c>
      <c r="L19">
        <f t="shared" si="2"/>
        <v>17452</v>
      </c>
      <c r="M19">
        <f t="shared" si="3"/>
        <v>1</v>
      </c>
      <c r="N19" t="str">
        <f t="shared" si="4"/>
        <v xml:space="preserve">Volvo </v>
      </c>
      <c r="O19">
        <f t="shared" si="5"/>
        <v>1</v>
      </c>
      <c r="P19">
        <f t="shared" si="6"/>
        <v>17452</v>
      </c>
    </row>
    <row r="20" spans="2:16" x14ac:dyDescent="0.25">
      <c r="B20" t="s">
        <v>46</v>
      </c>
      <c r="C20">
        <v>2014</v>
      </c>
      <c r="D20">
        <v>45832</v>
      </c>
      <c r="E20" t="s">
        <v>15</v>
      </c>
      <c r="F20" t="s">
        <v>21</v>
      </c>
      <c r="G20" t="s">
        <v>17</v>
      </c>
      <c r="H20" s="13">
        <v>23250</v>
      </c>
      <c r="I20" t="s">
        <v>144</v>
      </c>
      <c r="J20" t="str">
        <f t="shared" si="0"/>
        <v/>
      </c>
      <c r="K20" t="str">
        <f t="shared" si="1"/>
        <v xml:space="preserve">Audi </v>
      </c>
      <c r="L20">
        <f t="shared" si="2"/>
        <v>23250</v>
      </c>
      <c r="M20">
        <f t="shared" si="3"/>
        <v>2</v>
      </c>
      <c r="N20" t="str">
        <f t="shared" si="4"/>
        <v xml:space="preserve">Audi </v>
      </c>
      <c r="O20">
        <f t="shared" si="5"/>
        <v>1</v>
      </c>
      <c r="P20">
        <f t="shared" si="6"/>
        <v>23250</v>
      </c>
    </row>
    <row r="21" spans="2:16" x14ac:dyDescent="0.25">
      <c r="B21" t="s">
        <v>48</v>
      </c>
      <c r="C21">
        <v>2018</v>
      </c>
      <c r="D21">
        <v>67591</v>
      </c>
      <c r="E21" t="s">
        <v>33</v>
      </c>
      <c r="F21" t="s">
        <v>16</v>
      </c>
      <c r="G21" t="s">
        <v>22</v>
      </c>
      <c r="H21" s="13">
        <v>32420</v>
      </c>
      <c r="I21" t="s">
        <v>149</v>
      </c>
      <c r="J21" t="str">
        <f t="shared" si="0"/>
        <v/>
      </c>
      <c r="K21" t="str">
        <f t="shared" si="1"/>
        <v xml:space="preserve">Cadillac </v>
      </c>
      <c r="L21">
        <f t="shared" si="2"/>
        <v>32420</v>
      </c>
      <c r="M21">
        <f t="shared" si="3"/>
        <v>1</v>
      </c>
      <c r="N21" t="str">
        <f t="shared" si="4"/>
        <v xml:space="preserve">Cadillac </v>
      </c>
      <c r="O21">
        <f t="shared" si="5"/>
        <v>1</v>
      </c>
      <c r="P21">
        <f t="shared" si="6"/>
        <v>32420</v>
      </c>
    </row>
    <row r="22" spans="2:16" x14ac:dyDescent="0.25">
      <c r="B22" t="s">
        <v>50</v>
      </c>
      <c r="C22">
        <v>2013</v>
      </c>
      <c r="D22">
        <v>85320</v>
      </c>
      <c r="E22" t="s">
        <v>15</v>
      </c>
      <c r="F22" t="s">
        <v>16</v>
      </c>
      <c r="G22" t="s">
        <v>22</v>
      </c>
      <c r="H22" s="13">
        <v>18454</v>
      </c>
      <c r="I22" t="s">
        <v>150</v>
      </c>
      <c r="J22" t="str">
        <f t="shared" si="0"/>
        <v/>
      </c>
      <c r="K22" t="str">
        <f t="shared" si="1"/>
        <v xml:space="preserve">Jaguar </v>
      </c>
      <c r="L22">
        <f t="shared" si="2"/>
        <v>18454</v>
      </c>
      <c r="M22">
        <f t="shared" si="3"/>
        <v>1</v>
      </c>
      <c r="N22" t="str">
        <f t="shared" si="4"/>
        <v xml:space="preserve">Jaguar </v>
      </c>
      <c r="O22">
        <f t="shared" si="5"/>
        <v>1</v>
      </c>
      <c r="P22">
        <f t="shared" si="6"/>
        <v>18454</v>
      </c>
    </row>
    <row r="23" spans="2:16" x14ac:dyDescent="0.25">
      <c r="B23" t="s">
        <v>31</v>
      </c>
      <c r="C23">
        <v>2016</v>
      </c>
      <c r="D23">
        <v>5000</v>
      </c>
      <c r="E23" t="s">
        <v>15</v>
      </c>
      <c r="F23" t="s">
        <v>16</v>
      </c>
      <c r="G23" t="s">
        <v>17</v>
      </c>
      <c r="H23" s="13">
        <v>41000</v>
      </c>
      <c r="I23" t="s">
        <v>146</v>
      </c>
      <c r="J23">
        <f t="shared" si="0"/>
        <v>63520</v>
      </c>
      <c r="K23" t="str">
        <f t="shared" si="1"/>
        <v/>
      </c>
      <c r="L23" t="str">
        <f t="shared" si="2"/>
        <v/>
      </c>
      <c r="M23">
        <f t="shared" si="3"/>
        <v>3</v>
      </c>
      <c r="N23" t="str">
        <f t="shared" si="4"/>
        <v/>
      </c>
      <c r="O23">
        <f t="shared" si="5"/>
        <v>2</v>
      </c>
      <c r="P23" t="str">
        <f t="shared" si="6"/>
        <v/>
      </c>
    </row>
    <row r="24" spans="2:16" x14ac:dyDescent="0.25">
      <c r="B24" t="s">
        <v>53</v>
      </c>
      <c r="C24">
        <v>2017</v>
      </c>
      <c r="D24">
        <v>92450</v>
      </c>
      <c r="E24" t="s">
        <v>20</v>
      </c>
      <c r="F24" t="s">
        <v>21</v>
      </c>
      <c r="G24" t="s">
        <v>22</v>
      </c>
      <c r="H24" s="13">
        <v>35240</v>
      </c>
      <c r="I24" t="s">
        <v>143</v>
      </c>
      <c r="J24" t="str">
        <f t="shared" si="0"/>
        <v/>
      </c>
      <c r="K24" t="str">
        <f t="shared" si="1"/>
        <v xml:space="preserve">BMW </v>
      </c>
      <c r="L24">
        <f t="shared" si="2"/>
        <v>35240</v>
      </c>
      <c r="M24">
        <f t="shared" si="3"/>
        <v>7</v>
      </c>
      <c r="N24" t="str">
        <f t="shared" si="4"/>
        <v xml:space="preserve">BMW </v>
      </c>
      <c r="O24">
        <f t="shared" si="5"/>
        <v>1</v>
      </c>
      <c r="P24">
        <f t="shared" si="6"/>
        <v>35240</v>
      </c>
    </row>
    <row r="25" spans="2:16" x14ac:dyDescent="0.25">
      <c r="B25" t="s">
        <v>31</v>
      </c>
      <c r="C25">
        <v>2015</v>
      </c>
      <c r="D25">
        <v>130000</v>
      </c>
      <c r="E25" t="s">
        <v>25</v>
      </c>
      <c r="F25" t="s">
        <v>16</v>
      </c>
      <c r="G25" t="s">
        <v>55</v>
      </c>
      <c r="H25" s="13">
        <v>22520</v>
      </c>
      <c r="I25" t="s">
        <v>146</v>
      </c>
      <c r="J25" t="str">
        <f t="shared" si="0"/>
        <v/>
      </c>
      <c r="K25" t="str">
        <f t="shared" si="1"/>
        <v xml:space="preserve">Lexus </v>
      </c>
      <c r="L25">
        <f t="shared" si="2"/>
        <v>22520</v>
      </c>
      <c r="M25">
        <f t="shared" si="3"/>
        <v>3</v>
      </c>
      <c r="N25" t="str">
        <f t="shared" si="4"/>
        <v xml:space="preserve">Lexus </v>
      </c>
      <c r="O25">
        <f t="shared" si="5"/>
        <v>1</v>
      </c>
      <c r="P25">
        <f t="shared" si="6"/>
        <v>22520</v>
      </c>
    </row>
  </sheetData>
  <hyperlinks>
    <hyperlink ref="K2"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5" sqref="B15"/>
    </sheetView>
  </sheetViews>
  <sheetFormatPr defaultRowHeight="15" x14ac:dyDescent="0.25"/>
  <cols>
    <col min="1" max="1" width="16.42578125" bestFit="1" customWidth="1"/>
    <col min="2" max="2" width="19.28515625" customWidth="1"/>
  </cols>
  <sheetData>
    <row r="3" spans="1:2" x14ac:dyDescent="0.25">
      <c r="A3" s="9" t="s">
        <v>7</v>
      </c>
      <c r="B3" t="s">
        <v>137</v>
      </c>
    </row>
    <row r="4" spans="1:2" x14ac:dyDescent="0.25">
      <c r="A4" t="s">
        <v>19</v>
      </c>
      <c r="B4" s="10">
        <v>1</v>
      </c>
    </row>
    <row r="5" spans="1:2" x14ac:dyDescent="0.25">
      <c r="A5" t="s">
        <v>46</v>
      </c>
      <c r="B5" s="10">
        <v>1</v>
      </c>
    </row>
    <row r="6" spans="1:2" x14ac:dyDescent="0.25">
      <c r="A6" t="s">
        <v>37</v>
      </c>
      <c r="B6" s="10">
        <v>1</v>
      </c>
    </row>
    <row r="7" spans="1:2" x14ac:dyDescent="0.25">
      <c r="A7" t="s">
        <v>53</v>
      </c>
      <c r="B7" s="10">
        <v>1</v>
      </c>
    </row>
    <row r="8" spans="1:2" x14ac:dyDescent="0.25">
      <c r="A8" t="s">
        <v>29</v>
      </c>
      <c r="B8" s="10">
        <v>2</v>
      </c>
    </row>
    <row r="9" spans="1:2" x14ac:dyDescent="0.25">
      <c r="A9" t="s">
        <v>14</v>
      </c>
      <c r="B9" s="10">
        <v>3</v>
      </c>
    </row>
    <row r="10" spans="1:2" x14ac:dyDescent="0.25">
      <c r="A10" t="s">
        <v>48</v>
      </c>
      <c r="B10" s="10">
        <v>1</v>
      </c>
    </row>
    <row r="11" spans="1:2" x14ac:dyDescent="0.25">
      <c r="A11" t="s">
        <v>50</v>
      </c>
      <c r="B11" s="10">
        <v>1</v>
      </c>
    </row>
    <row r="12" spans="1:2" x14ac:dyDescent="0.25">
      <c r="A12" t="s">
        <v>31</v>
      </c>
      <c r="B12" s="10">
        <v>3</v>
      </c>
    </row>
    <row r="13" spans="1:2" x14ac:dyDescent="0.25">
      <c r="A13" t="s">
        <v>24</v>
      </c>
      <c r="B13" s="10">
        <v>2</v>
      </c>
    </row>
    <row r="14" spans="1:2" x14ac:dyDescent="0.25">
      <c r="A14" t="s">
        <v>40</v>
      </c>
      <c r="B14" s="10">
        <v>1</v>
      </c>
    </row>
    <row r="15" spans="1:2" x14ac:dyDescent="0.25">
      <c r="A15" t="s">
        <v>43</v>
      </c>
      <c r="B15" s="10">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I6" sqref="I6"/>
    </sheetView>
  </sheetViews>
  <sheetFormatPr defaultRowHeight="15" x14ac:dyDescent="0.25"/>
  <cols>
    <col min="1" max="1" width="16.42578125" bestFit="1" customWidth="1"/>
    <col min="2" max="2" width="13.85546875" customWidth="1"/>
    <col min="5" max="5" width="13.28515625" bestFit="1" customWidth="1"/>
    <col min="6" max="6" width="10.42578125" bestFit="1" customWidth="1"/>
    <col min="7" max="7" width="11" bestFit="1" customWidth="1"/>
    <col min="8" max="8" width="12.28515625" bestFit="1" customWidth="1"/>
    <col min="9" max="9" width="7.7109375" customWidth="1"/>
    <col min="10" max="10" width="12" customWidth="1"/>
    <col min="11" max="11" width="16.42578125" bestFit="1" customWidth="1"/>
    <col min="12" max="12" width="12" customWidth="1"/>
  </cols>
  <sheetData>
    <row r="1" spans="1:12" x14ac:dyDescent="0.25">
      <c r="A1" s="1" t="s">
        <v>7</v>
      </c>
      <c r="B1" s="1" t="s">
        <v>8</v>
      </c>
      <c r="C1" s="1" t="s">
        <v>9</v>
      </c>
      <c r="D1" s="1" t="s">
        <v>10</v>
      </c>
      <c r="E1" s="1" t="s">
        <v>11</v>
      </c>
      <c r="F1" s="1" t="s">
        <v>12</v>
      </c>
      <c r="G1" s="1" t="s">
        <v>13</v>
      </c>
      <c r="H1" s="1" t="s">
        <v>139</v>
      </c>
      <c r="I1" s="1" t="s">
        <v>140</v>
      </c>
      <c r="J1" s="1" t="s">
        <v>141</v>
      </c>
    </row>
    <row r="2" spans="1:12" x14ac:dyDescent="0.25">
      <c r="A2" t="s">
        <v>14</v>
      </c>
      <c r="B2">
        <v>2012</v>
      </c>
      <c r="C2">
        <v>342358</v>
      </c>
      <c r="D2" t="s">
        <v>15</v>
      </c>
      <c r="E2" t="s">
        <v>16</v>
      </c>
      <c r="F2" t="s">
        <v>17</v>
      </c>
      <c r="G2" s="12">
        <v>15400</v>
      </c>
      <c r="H2" s="12" t="str">
        <f>LEFT(A2,FIND(" ",A2,1)-1)</f>
        <v>BMW</v>
      </c>
      <c r="I2">
        <f>COUNTIF(H2:H19,H2)</f>
        <v>7</v>
      </c>
      <c r="J2" t="str">
        <f>VLOOKUP(H2,'Manufacturing country'!$A$2:$B$9,2,0)</f>
        <v>Germany</v>
      </c>
    </row>
    <row r="3" spans="1:12" x14ac:dyDescent="0.25">
      <c r="A3" t="s">
        <v>19</v>
      </c>
      <c r="B3">
        <v>2017</v>
      </c>
      <c r="C3">
        <v>130000</v>
      </c>
      <c r="D3" t="s">
        <v>20</v>
      </c>
      <c r="E3" t="s">
        <v>21</v>
      </c>
      <c r="F3" t="s">
        <v>22</v>
      </c>
      <c r="G3" s="12">
        <v>24321</v>
      </c>
      <c r="H3" s="12" t="str">
        <f t="shared" ref="H3:H19" si="0">LEFT(A3,FIND(" ",A3,1)-1)</f>
        <v>Audi</v>
      </c>
      <c r="I3">
        <f t="shared" ref="I3:I19" si="1">COUNTIF(H3:H20,H3)</f>
        <v>2</v>
      </c>
      <c r="J3" t="str">
        <f>VLOOKUP(H3,'Manufacturing country'!$A$2:$B$9,2,0)</f>
        <v>Germany</v>
      </c>
      <c r="K3" s="1" t="s">
        <v>7</v>
      </c>
      <c r="L3" t="s">
        <v>138</v>
      </c>
    </row>
    <row r="4" spans="1:12" x14ac:dyDescent="0.25">
      <c r="A4" t="s">
        <v>24</v>
      </c>
      <c r="B4">
        <v>2020</v>
      </c>
      <c r="C4">
        <v>92450</v>
      </c>
      <c r="D4" t="s">
        <v>25</v>
      </c>
      <c r="E4" t="s">
        <v>16</v>
      </c>
      <c r="F4" t="s">
        <v>26</v>
      </c>
      <c r="G4" s="12">
        <v>102342</v>
      </c>
      <c r="H4" s="12" t="str">
        <f t="shared" si="0"/>
        <v>Mercedes</v>
      </c>
      <c r="I4">
        <f t="shared" si="1"/>
        <v>2</v>
      </c>
      <c r="J4" t="str">
        <f>VLOOKUP(H4,'Manufacturing country'!$A$2:$B$9,2,0)</f>
        <v>Germany</v>
      </c>
      <c r="K4" t="s">
        <v>14</v>
      </c>
      <c r="L4" s="11">
        <f>SUMIF($A$2:$A$19,K4,$G$2:$G$19)</f>
        <v>115672</v>
      </c>
    </row>
    <row r="5" spans="1:12" x14ac:dyDescent="0.25">
      <c r="A5" t="s">
        <v>14</v>
      </c>
      <c r="B5">
        <v>2020</v>
      </c>
      <c r="C5">
        <v>76240</v>
      </c>
      <c r="D5" t="s">
        <v>15</v>
      </c>
      <c r="E5" t="s">
        <v>16</v>
      </c>
      <c r="F5" t="s">
        <v>22</v>
      </c>
      <c r="G5" s="12">
        <v>55272</v>
      </c>
      <c r="H5" s="12" t="str">
        <f t="shared" si="0"/>
        <v>BMW</v>
      </c>
      <c r="I5">
        <f t="shared" si="1"/>
        <v>6</v>
      </c>
      <c r="J5" t="str">
        <f>VLOOKUP(H5,'Manufacturing country'!$A$2:$B$9,2,0)</f>
        <v>Germany</v>
      </c>
      <c r="K5" t="s">
        <v>19</v>
      </c>
      <c r="L5" s="11">
        <f t="shared" ref="L5:L15" si="2">SUMIF($A$2:$A$19,K5,$G$2:$G$19)</f>
        <v>24321</v>
      </c>
    </row>
    <row r="6" spans="1:12" x14ac:dyDescent="0.25">
      <c r="A6" t="s">
        <v>29</v>
      </c>
      <c r="B6">
        <v>2021</v>
      </c>
      <c r="C6">
        <v>17283</v>
      </c>
      <c r="D6" t="s">
        <v>15</v>
      </c>
      <c r="E6" t="s">
        <v>21</v>
      </c>
      <c r="F6" t="s">
        <v>17</v>
      </c>
      <c r="G6" s="12">
        <v>42000</v>
      </c>
      <c r="H6" s="12" t="str">
        <f t="shared" si="0"/>
        <v>BMW</v>
      </c>
      <c r="I6">
        <f t="shared" si="1"/>
        <v>5</v>
      </c>
      <c r="J6" t="str">
        <f>VLOOKUP(H6,'Manufacturing country'!$A$2:$B$9,2,0)</f>
        <v>Germany</v>
      </c>
      <c r="K6" t="s">
        <v>24</v>
      </c>
      <c r="L6" s="11">
        <f t="shared" si="2"/>
        <v>151686</v>
      </c>
    </row>
    <row r="7" spans="1:12" x14ac:dyDescent="0.25">
      <c r="A7" t="s">
        <v>31</v>
      </c>
      <c r="B7">
        <v>2020</v>
      </c>
      <c r="C7">
        <v>98312</v>
      </c>
      <c r="D7" t="s">
        <v>20</v>
      </c>
      <c r="E7" t="s">
        <v>16</v>
      </c>
      <c r="F7" t="s">
        <v>26</v>
      </c>
      <c r="G7" s="12">
        <v>51292</v>
      </c>
      <c r="H7" s="12" t="str">
        <f t="shared" si="0"/>
        <v>Lexus</v>
      </c>
      <c r="I7">
        <f t="shared" si="1"/>
        <v>3</v>
      </c>
      <c r="J7" t="str">
        <f>VLOOKUP(H7,'Manufacturing country'!$A$2:$B$9,2,0)</f>
        <v>Japan</v>
      </c>
      <c r="K7" t="s">
        <v>29</v>
      </c>
      <c r="L7" s="11">
        <f t="shared" si="2"/>
        <v>79605</v>
      </c>
    </row>
    <row r="8" spans="1:12" x14ac:dyDescent="0.25">
      <c r="A8" t="s">
        <v>29</v>
      </c>
      <c r="B8">
        <v>2018</v>
      </c>
      <c r="C8">
        <v>156784</v>
      </c>
      <c r="D8" t="s">
        <v>33</v>
      </c>
      <c r="E8" t="s">
        <v>21</v>
      </c>
      <c r="F8" t="s">
        <v>26</v>
      </c>
      <c r="G8" s="12">
        <v>37605</v>
      </c>
      <c r="H8" s="12" t="str">
        <f t="shared" si="0"/>
        <v>BMW</v>
      </c>
      <c r="I8">
        <f t="shared" si="1"/>
        <v>4</v>
      </c>
      <c r="J8" t="str">
        <f>VLOOKUP(H8,'Manufacturing country'!$A$2:$B$9,2,0)</f>
        <v>Germany</v>
      </c>
      <c r="K8" t="s">
        <v>31</v>
      </c>
      <c r="L8" s="11">
        <f t="shared" si="2"/>
        <v>114812</v>
      </c>
    </row>
    <row r="9" spans="1:12" x14ac:dyDescent="0.25">
      <c r="A9" t="s">
        <v>14</v>
      </c>
      <c r="B9">
        <v>2019</v>
      </c>
      <c r="C9">
        <v>52034</v>
      </c>
      <c r="D9" t="s">
        <v>35</v>
      </c>
      <c r="E9" t="s">
        <v>16</v>
      </c>
      <c r="F9" t="s">
        <v>17</v>
      </c>
      <c r="G9" s="12">
        <v>45000</v>
      </c>
      <c r="H9" s="12" t="str">
        <f t="shared" si="0"/>
        <v>BMW</v>
      </c>
      <c r="I9">
        <f t="shared" si="1"/>
        <v>3</v>
      </c>
      <c r="J9" t="str">
        <f>VLOOKUP(H9,'Manufacturing country'!$A$2:$B$9,2,0)</f>
        <v>Germany</v>
      </c>
      <c r="K9" t="s">
        <v>37</v>
      </c>
      <c r="L9" s="11">
        <f t="shared" si="2"/>
        <v>13241</v>
      </c>
    </row>
    <row r="10" spans="1:12" x14ac:dyDescent="0.25">
      <c r="A10" t="s">
        <v>37</v>
      </c>
      <c r="B10">
        <v>2011</v>
      </c>
      <c r="C10">
        <v>205204</v>
      </c>
      <c r="D10" t="s">
        <v>20</v>
      </c>
      <c r="E10" t="s">
        <v>16</v>
      </c>
      <c r="F10" t="s">
        <v>22</v>
      </c>
      <c r="G10" s="12">
        <v>13241</v>
      </c>
      <c r="H10" s="12" t="str">
        <f t="shared" si="0"/>
        <v>BMW</v>
      </c>
      <c r="I10">
        <f t="shared" si="1"/>
        <v>2</v>
      </c>
      <c r="J10" t="str">
        <f>VLOOKUP(H10,'Manufacturing country'!$A$2:$B$9,2,0)</f>
        <v>Germany</v>
      </c>
      <c r="K10" t="s">
        <v>40</v>
      </c>
      <c r="L10" s="11">
        <f t="shared" si="2"/>
        <v>52432</v>
      </c>
    </row>
    <row r="11" spans="1:12" x14ac:dyDescent="0.25">
      <c r="A11" t="s">
        <v>24</v>
      </c>
      <c r="B11">
        <v>2014</v>
      </c>
      <c r="C11">
        <v>152985</v>
      </c>
      <c r="D11" t="s">
        <v>25</v>
      </c>
      <c r="E11" t="s">
        <v>16</v>
      </c>
      <c r="F11" t="s">
        <v>22</v>
      </c>
      <c r="G11" s="12">
        <v>49344</v>
      </c>
      <c r="H11" s="12" t="str">
        <f t="shared" si="0"/>
        <v>Mercedes</v>
      </c>
      <c r="I11">
        <f t="shared" si="1"/>
        <v>1</v>
      </c>
      <c r="J11" t="str">
        <f>VLOOKUP(H11,'Manufacturing country'!$A$2:$B$9,2,0)</f>
        <v>Germany</v>
      </c>
      <c r="K11" t="s">
        <v>43</v>
      </c>
      <c r="L11" s="11">
        <f t="shared" si="2"/>
        <v>17452</v>
      </c>
    </row>
    <row r="12" spans="1:12" x14ac:dyDescent="0.25">
      <c r="A12" t="s">
        <v>40</v>
      </c>
      <c r="B12">
        <v>2018</v>
      </c>
      <c r="C12">
        <v>76429</v>
      </c>
      <c r="D12" t="s">
        <v>41</v>
      </c>
      <c r="E12" t="s">
        <v>16</v>
      </c>
      <c r="F12" t="s">
        <v>17</v>
      </c>
      <c r="G12" s="12">
        <v>52432</v>
      </c>
      <c r="H12" s="12" t="str">
        <f t="shared" si="0"/>
        <v>Tesla</v>
      </c>
      <c r="I12">
        <f t="shared" si="1"/>
        <v>1</v>
      </c>
      <c r="J12" t="str">
        <f>VLOOKUP(H12,'Manufacturing country'!$A$2:$B$9,2,0)</f>
        <v>USA</v>
      </c>
      <c r="K12" t="s">
        <v>46</v>
      </c>
      <c r="L12" s="11">
        <f t="shared" si="2"/>
        <v>23250</v>
      </c>
    </row>
    <row r="13" spans="1:12" x14ac:dyDescent="0.25">
      <c r="A13" t="s">
        <v>43</v>
      </c>
      <c r="B13">
        <v>2013</v>
      </c>
      <c r="C13">
        <v>254028</v>
      </c>
      <c r="D13" t="s">
        <v>44</v>
      </c>
      <c r="E13" t="s">
        <v>21</v>
      </c>
      <c r="F13" t="s">
        <v>22</v>
      </c>
      <c r="G13" s="12">
        <v>17452</v>
      </c>
      <c r="H13" s="12" t="str">
        <f t="shared" si="0"/>
        <v>Volvo</v>
      </c>
      <c r="I13">
        <f t="shared" si="1"/>
        <v>1</v>
      </c>
      <c r="J13" t="str">
        <f>VLOOKUP(H13,'Manufacturing country'!$A$2:$B$9,2,0)</f>
        <v>Sweden</v>
      </c>
      <c r="K13" t="s">
        <v>48</v>
      </c>
      <c r="L13" s="11">
        <f t="shared" si="2"/>
        <v>32420</v>
      </c>
    </row>
    <row r="14" spans="1:12" x14ac:dyDescent="0.25">
      <c r="A14" t="s">
        <v>46</v>
      </c>
      <c r="B14">
        <v>2014</v>
      </c>
      <c r="C14">
        <v>45832</v>
      </c>
      <c r="D14" t="s">
        <v>15</v>
      </c>
      <c r="E14" t="s">
        <v>21</v>
      </c>
      <c r="F14" t="s">
        <v>17</v>
      </c>
      <c r="G14" s="12">
        <v>23250</v>
      </c>
      <c r="H14" s="12" t="str">
        <f t="shared" si="0"/>
        <v>Audi</v>
      </c>
      <c r="I14">
        <f t="shared" si="1"/>
        <v>1</v>
      </c>
      <c r="J14" t="str">
        <f>VLOOKUP(H14,'Manufacturing country'!$A$2:$B$9,2,0)</f>
        <v>Germany</v>
      </c>
      <c r="K14" t="s">
        <v>50</v>
      </c>
      <c r="L14" s="11">
        <f t="shared" si="2"/>
        <v>18454</v>
      </c>
    </row>
    <row r="15" spans="1:12" x14ac:dyDescent="0.25">
      <c r="A15" t="s">
        <v>48</v>
      </c>
      <c r="B15">
        <v>2018</v>
      </c>
      <c r="C15">
        <v>67591</v>
      </c>
      <c r="D15" t="s">
        <v>33</v>
      </c>
      <c r="E15" t="s">
        <v>16</v>
      </c>
      <c r="F15" t="s">
        <v>22</v>
      </c>
      <c r="G15" s="12">
        <v>32420</v>
      </c>
      <c r="H15" s="12" t="str">
        <f t="shared" si="0"/>
        <v>Cadillac</v>
      </c>
      <c r="I15">
        <f t="shared" si="1"/>
        <v>1</v>
      </c>
      <c r="J15" t="str">
        <f>VLOOKUP(H15,'Manufacturing country'!$A$2:$B$9,2,0)</f>
        <v>USA</v>
      </c>
      <c r="K15" t="s">
        <v>53</v>
      </c>
      <c r="L15" s="11">
        <f t="shared" si="2"/>
        <v>35240</v>
      </c>
    </row>
    <row r="16" spans="1:12" x14ac:dyDescent="0.25">
      <c r="A16" t="s">
        <v>50</v>
      </c>
      <c r="B16">
        <v>2013</v>
      </c>
      <c r="C16">
        <v>85320</v>
      </c>
      <c r="D16" t="s">
        <v>15</v>
      </c>
      <c r="E16" t="s">
        <v>16</v>
      </c>
      <c r="F16" t="s">
        <v>22</v>
      </c>
      <c r="G16" s="12">
        <v>18454</v>
      </c>
      <c r="H16" s="12" t="str">
        <f t="shared" si="0"/>
        <v>Jaguar</v>
      </c>
      <c r="I16">
        <f t="shared" si="1"/>
        <v>1</v>
      </c>
      <c r="J16" t="str">
        <f>VLOOKUP(H16,'Manufacturing country'!$A$2:$B$9,2,0)</f>
        <v>UK</v>
      </c>
    </row>
    <row r="17" spans="1:10" x14ac:dyDescent="0.25">
      <c r="A17" t="s">
        <v>31</v>
      </c>
      <c r="B17">
        <v>2016</v>
      </c>
      <c r="C17">
        <v>5000</v>
      </c>
      <c r="D17" t="s">
        <v>15</v>
      </c>
      <c r="E17" t="s">
        <v>16</v>
      </c>
      <c r="F17" t="s">
        <v>17</v>
      </c>
      <c r="G17" s="12">
        <v>41000</v>
      </c>
      <c r="H17" s="12" t="str">
        <f t="shared" si="0"/>
        <v>Lexus</v>
      </c>
      <c r="I17">
        <f t="shared" si="1"/>
        <v>2</v>
      </c>
      <c r="J17" t="str">
        <f>VLOOKUP(H17,'Manufacturing country'!$A$2:$B$9,2,0)</f>
        <v>Japan</v>
      </c>
    </row>
    <row r="18" spans="1:10" x14ac:dyDescent="0.25">
      <c r="A18" t="s">
        <v>53</v>
      </c>
      <c r="B18">
        <v>2017</v>
      </c>
      <c r="C18">
        <v>92450</v>
      </c>
      <c r="D18" t="s">
        <v>20</v>
      </c>
      <c r="E18" t="s">
        <v>21</v>
      </c>
      <c r="F18" t="s">
        <v>22</v>
      </c>
      <c r="G18" s="12">
        <v>35240</v>
      </c>
      <c r="H18" s="12" t="str">
        <f t="shared" si="0"/>
        <v>BMW</v>
      </c>
      <c r="I18">
        <f t="shared" si="1"/>
        <v>1</v>
      </c>
      <c r="J18" t="str">
        <f>VLOOKUP(H18,'Manufacturing country'!$A$2:$B$9,2,0)</f>
        <v>Germany</v>
      </c>
    </row>
    <row r="19" spans="1:10" x14ac:dyDescent="0.25">
      <c r="A19" t="s">
        <v>31</v>
      </c>
      <c r="B19">
        <v>2015</v>
      </c>
      <c r="C19">
        <v>130000</v>
      </c>
      <c r="D19" t="s">
        <v>25</v>
      </c>
      <c r="E19" t="s">
        <v>16</v>
      </c>
      <c r="F19" t="s">
        <v>55</v>
      </c>
      <c r="G19" s="12">
        <v>22520</v>
      </c>
      <c r="H19" s="12" t="str">
        <f t="shared" si="0"/>
        <v>Lexus</v>
      </c>
      <c r="I19">
        <f t="shared" si="1"/>
        <v>1</v>
      </c>
      <c r="J19" t="str">
        <f>VLOOKUP(H19,'Manufacturing country'!$A$2:$B$9,2,0)</f>
        <v>Japan</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defaultRowHeight="15" x14ac:dyDescent="0.25"/>
  <cols>
    <col min="1" max="1" width="9.7109375" bestFit="1" customWidth="1"/>
    <col min="2" max="2" width="9" bestFit="1" customWidth="1"/>
  </cols>
  <sheetData>
    <row r="1" spans="1:3" x14ac:dyDescent="0.25">
      <c r="A1" s="1" t="s">
        <v>57</v>
      </c>
      <c r="B1" s="1" t="s">
        <v>58</v>
      </c>
    </row>
    <row r="2" spans="1:3" x14ac:dyDescent="0.25">
      <c r="A2" t="s">
        <v>59</v>
      </c>
      <c r="B2" t="s">
        <v>60</v>
      </c>
      <c r="C2">
        <f>COUNTIF(B2:B9,B2)</f>
        <v>3</v>
      </c>
    </row>
    <row r="3" spans="1:3" x14ac:dyDescent="0.25">
      <c r="A3" t="s">
        <v>61</v>
      </c>
      <c r="B3" t="s">
        <v>60</v>
      </c>
      <c r="C3">
        <f t="shared" ref="C3:C9" si="0">COUNTIF(B3:B10,B3)</f>
        <v>2</v>
      </c>
    </row>
    <row r="4" spans="1:3" x14ac:dyDescent="0.25">
      <c r="A4" t="s">
        <v>62</v>
      </c>
      <c r="B4" t="s">
        <v>63</v>
      </c>
      <c r="C4">
        <f t="shared" si="0"/>
        <v>2</v>
      </c>
    </row>
    <row r="5" spans="1:3" x14ac:dyDescent="0.25">
      <c r="A5" t="s">
        <v>64</v>
      </c>
      <c r="B5" t="s">
        <v>65</v>
      </c>
      <c r="C5">
        <f t="shared" si="0"/>
        <v>1</v>
      </c>
    </row>
    <row r="6" spans="1:3" x14ac:dyDescent="0.25">
      <c r="A6" t="s">
        <v>66</v>
      </c>
      <c r="B6" t="s">
        <v>60</v>
      </c>
      <c r="C6">
        <f t="shared" si="0"/>
        <v>1</v>
      </c>
    </row>
    <row r="7" spans="1:3" x14ac:dyDescent="0.25">
      <c r="A7" t="s">
        <v>67</v>
      </c>
      <c r="B7" t="s">
        <v>68</v>
      </c>
      <c r="C7">
        <f t="shared" si="0"/>
        <v>1</v>
      </c>
    </row>
    <row r="8" spans="1:3" x14ac:dyDescent="0.25">
      <c r="A8" t="s">
        <v>69</v>
      </c>
      <c r="B8" t="s">
        <v>63</v>
      </c>
      <c r="C8">
        <f t="shared" si="0"/>
        <v>1</v>
      </c>
    </row>
    <row r="9" spans="1:3" x14ac:dyDescent="0.25">
      <c r="A9" t="s">
        <v>70</v>
      </c>
      <c r="B9" t="s">
        <v>71</v>
      </c>
      <c r="C9">
        <f t="shared" si="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1"/>
  <sheetViews>
    <sheetView topLeftCell="A10" workbookViewId="0">
      <selection activeCell="H7" sqref="G7:H7"/>
    </sheetView>
  </sheetViews>
  <sheetFormatPr defaultRowHeight="15" x14ac:dyDescent="0.2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x14ac:dyDescent="0.25">
      <c r="B1" s="1" t="s">
        <v>7</v>
      </c>
      <c r="C1" s="1" t="s">
        <v>8</v>
      </c>
      <c r="D1" s="1" t="s">
        <v>9</v>
      </c>
      <c r="E1" s="1" t="s">
        <v>10</v>
      </c>
      <c r="F1" s="1" t="s">
        <v>11</v>
      </c>
      <c r="G1" s="1" t="s">
        <v>12</v>
      </c>
      <c r="H1" s="1" t="s">
        <v>13</v>
      </c>
    </row>
    <row r="2" spans="2:8" x14ac:dyDescent="0.25">
      <c r="B2" t="s">
        <v>14</v>
      </c>
      <c r="C2">
        <v>2012</v>
      </c>
      <c r="D2">
        <v>342358</v>
      </c>
      <c r="E2" t="s">
        <v>15</v>
      </c>
      <c r="F2" t="s">
        <v>16</v>
      </c>
      <c r="G2" t="s">
        <v>17</v>
      </c>
      <c r="H2" t="s">
        <v>18</v>
      </c>
    </row>
    <row r="3" spans="2:8" x14ac:dyDescent="0.25">
      <c r="B3" t="s">
        <v>19</v>
      </c>
      <c r="C3">
        <v>2017</v>
      </c>
      <c r="D3">
        <v>130000</v>
      </c>
      <c r="E3" t="s">
        <v>20</v>
      </c>
      <c r="F3" t="s">
        <v>21</v>
      </c>
      <c r="G3" t="s">
        <v>22</v>
      </c>
      <c r="H3" t="s">
        <v>23</v>
      </c>
    </row>
    <row r="4" spans="2:8" x14ac:dyDescent="0.25">
      <c r="B4" t="s">
        <v>24</v>
      </c>
      <c r="C4">
        <v>2020</v>
      </c>
      <c r="D4">
        <v>92450</v>
      </c>
      <c r="E4" t="s">
        <v>25</v>
      </c>
      <c r="F4" t="s">
        <v>16</v>
      </c>
      <c r="G4" t="s">
        <v>26</v>
      </c>
      <c r="H4" t="s">
        <v>27</v>
      </c>
    </row>
    <row r="5" spans="2:8" x14ac:dyDescent="0.25">
      <c r="B5" t="s">
        <v>14</v>
      </c>
      <c r="C5">
        <v>2020</v>
      </c>
      <c r="D5">
        <v>76240</v>
      </c>
      <c r="E5" t="s">
        <v>15</v>
      </c>
      <c r="F5" t="s">
        <v>16</v>
      </c>
      <c r="G5" t="s">
        <v>22</v>
      </c>
      <c r="H5" t="s">
        <v>28</v>
      </c>
    </row>
    <row r="6" spans="2:8" x14ac:dyDescent="0.25">
      <c r="B6" t="s">
        <v>29</v>
      </c>
      <c r="C6">
        <v>2021</v>
      </c>
      <c r="D6">
        <v>17283</v>
      </c>
      <c r="E6" t="s">
        <v>15</v>
      </c>
      <c r="F6" t="s">
        <v>21</v>
      </c>
      <c r="G6" t="s">
        <v>17</v>
      </c>
      <c r="H6" t="s">
        <v>30</v>
      </c>
    </row>
    <row r="7" spans="2:8" x14ac:dyDescent="0.25">
      <c r="B7" t="s">
        <v>31</v>
      </c>
      <c r="C7">
        <v>2020</v>
      </c>
      <c r="D7">
        <v>98312</v>
      </c>
      <c r="E7" t="s">
        <v>20</v>
      </c>
      <c r="F7" t="s">
        <v>16</v>
      </c>
      <c r="G7" t="s">
        <v>26</v>
      </c>
      <c r="H7" t="s">
        <v>32</v>
      </c>
    </row>
    <row r="8" spans="2:8" x14ac:dyDescent="0.25">
      <c r="B8" t="s">
        <v>29</v>
      </c>
      <c r="C8">
        <v>2018</v>
      </c>
      <c r="D8">
        <v>156784</v>
      </c>
      <c r="E8" t="s">
        <v>33</v>
      </c>
      <c r="F8" t="s">
        <v>21</v>
      </c>
      <c r="G8" t="s">
        <v>26</v>
      </c>
      <c r="H8" t="s">
        <v>34</v>
      </c>
    </row>
    <row r="9" spans="2:8" x14ac:dyDescent="0.25">
      <c r="B9" t="s">
        <v>14</v>
      </c>
      <c r="C9">
        <v>2019</v>
      </c>
      <c r="D9">
        <v>52034</v>
      </c>
      <c r="E9" t="s">
        <v>35</v>
      </c>
      <c r="F9" t="s">
        <v>16</v>
      </c>
      <c r="G9" t="s">
        <v>17</v>
      </c>
      <c r="H9" t="s">
        <v>36</v>
      </c>
    </row>
    <row r="10" spans="2:8" x14ac:dyDescent="0.25">
      <c r="B10" t="s">
        <v>37</v>
      </c>
      <c r="C10">
        <v>2011</v>
      </c>
      <c r="D10">
        <v>205204</v>
      </c>
      <c r="E10" t="s">
        <v>20</v>
      </c>
      <c r="F10" t="s">
        <v>16</v>
      </c>
      <c r="G10" t="s">
        <v>22</v>
      </c>
      <c r="H10" t="s">
        <v>38</v>
      </c>
    </row>
    <row r="11" spans="2:8" x14ac:dyDescent="0.25">
      <c r="B11" t="s">
        <v>24</v>
      </c>
      <c r="C11">
        <v>2014</v>
      </c>
      <c r="D11">
        <v>152985</v>
      </c>
      <c r="E11" t="s">
        <v>25</v>
      </c>
      <c r="F11" t="s">
        <v>16</v>
      </c>
      <c r="G11" t="s">
        <v>22</v>
      </c>
      <c r="H11" t="s">
        <v>39</v>
      </c>
    </row>
    <row r="12" spans="2:8" x14ac:dyDescent="0.25">
      <c r="B12" t="s">
        <v>40</v>
      </c>
      <c r="C12">
        <v>2018</v>
      </c>
      <c r="D12">
        <v>76429</v>
      </c>
      <c r="E12" t="s">
        <v>41</v>
      </c>
      <c r="F12" t="s">
        <v>16</v>
      </c>
      <c r="G12" t="s">
        <v>17</v>
      </c>
      <c r="H12" t="s">
        <v>42</v>
      </c>
    </row>
    <row r="13" spans="2:8" x14ac:dyDescent="0.25">
      <c r="B13" t="s">
        <v>43</v>
      </c>
      <c r="C13">
        <v>2013</v>
      </c>
      <c r="D13">
        <v>254028</v>
      </c>
      <c r="E13" t="s">
        <v>44</v>
      </c>
      <c r="F13" t="s">
        <v>21</v>
      </c>
      <c r="G13" t="s">
        <v>22</v>
      </c>
      <c r="H13" t="s">
        <v>45</v>
      </c>
    </row>
    <row r="14" spans="2:8" x14ac:dyDescent="0.25">
      <c r="B14" t="s">
        <v>46</v>
      </c>
      <c r="C14">
        <v>2014</v>
      </c>
      <c r="D14">
        <v>45832</v>
      </c>
      <c r="E14" t="s">
        <v>15</v>
      </c>
      <c r="F14" t="s">
        <v>21</v>
      </c>
      <c r="G14" t="s">
        <v>17</v>
      </c>
      <c r="H14" t="s">
        <v>47</v>
      </c>
    </row>
    <row r="15" spans="2:8" x14ac:dyDescent="0.25">
      <c r="B15" t="s">
        <v>48</v>
      </c>
      <c r="C15">
        <v>2018</v>
      </c>
      <c r="D15">
        <v>67591</v>
      </c>
      <c r="E15" t="s">
        <v>33</v>
      </c>
      <c r="F15" t="s">
        <v>16</v>
      </c>
      <c r="G15" t="s">
        <v>22</v>
      </c>
      <c r="H15" t="s">
        <v>49</v>
      </c>
    </row>
    <row r="16" spans="2:8" x14ac:dyDescent="0.25">
      <c r="B16" t="s">
        <v>50</v>
      </c>
      <c r="C16">
        <v>2013</v>
      </c>
      <c r="D16">
        <v>85320</v>
      </c>
      <c r="E16" t="s">
        <v>15</v>
      </c>
      <c r="F16" t="s">
        <v>16</v>
      </c>
      <c r="G16" t="s">
        <v>22</v>
      </c>
      <c r="H16" t="s">
        <v>51</v>
      </c>
    </row>
    <row r="17" spans="1:10" x14ac:dyDescent="0.25">
      <c r="B17" t="s">
        <v>31</v>
      </c>
      <c r="C17">
        <v>2016</v>
      </c>
      <c r="D17">
        <v>5000</v>
      </c>
      <c r="E17" t="s">
        <v>15</v>
      </c>
      <c r="F17" t="s">
        <v>16</v>
      </c>
      <c r="G17" t="s">
        <v>17</v>
      </c>
      <c r="H17" t="s">
        <v>52</v>
      </c>
    </row>
    <row r="18" spans="1:10" x14ac:dyDescent="0.25">
      <c r="B18" t="s">
        <v>53</v>
      </c>
      <c r="C18">
        <v>2017</v>
      </c>
      <c r="D18">
        <v>92450</v>
      </c>
      <c r="E18" t="s">
        <v>20</v>
      </c>
      <c r="F18" t="s">
        <v>21</v>
      </c>
      <c r="G18" t="s">
        <v>22</v>
      </c>
      <c r="H18" t="s">
        <v>54</v>
      </c>
    </row>
    <row r="19" spans="1:10" x14ac:dyDescent="0.25">
      <c r="B19" t="s">
        <v>31</v>
      </c>
      <c r="C19">
        <v>2015</v>
      </c>
      <c r="D19">
        <v>130000</v>
      </c>
      <c r="E19" t="s">
        <v>25</v>
      </c>
      <c r="F19" t="s">
        <v>16</v>
      </c>
      <c r="G19" t="s">
        <v>55</v>
      </c>
      <c r="H19" t="s">
        <v>56</v>
      </c>
    </row>
    <row r="21" spans="1:10" x14ac:dyDescent="0.25">
      <c r="B21" t="s">
        <v>0</v>
      </c>
    </row>
    <row r="22" spans="1:10" x14ac:dyDescent="0.25">
      <c r="A22">
        <v>1</v>
      </c>
      <c r="B22" t="s">
        <v>2</v>
      </c>
    </row>
    <row r="24" spans="1:10" x14ac:dyDescent="0.25">
      <c r="B24" s="1" t="s">
        <v>72</v>
      </c>
    </row>
    <row r="25" spans="1:10" x14ac:dyDescent="0.25">
      <c r="B25" t="s">
        <v>73</v>
      </c>
    </row>
    <row r="26" spans="1:10" x14ac:dyDescent="0.25">
      <c r="B26" t="s">
        <v>74</v>
      </c>
    </row>
    <row r="28" spans="1:10" s="1" customFormat="1" x14ac:dyDescent="0.25">
      <c r="B28" s="1" t="s">
        <v>7</v>
      </c>
      <c r="C28" s="1" t="s">
        <v>8</v>
      </c>
      <c r="D28" s="1" t="s">
        <v>9</v>
      </c>
      <c r="E28" s="1" t="s">
        <v>10</v>
      </c>
      <c r="F28" s="1" t="s">
        <v>11</v>
      </c>
      <c r="G28" s="1" t="s">
        <v>12</v>
      </c>
      <c r="H28" s="1" t="s">
        <v>13</v>
      </c>
      <c r="I28" s="1" t="s">
        <v>75</v>
      </c>
    </row>
    <row r="29" spans="1:10" x14ac:dyDescent="0.25">
      <c r="B29" t="s">
        <v>14</v>
      </c>
      <c r="C29">
        <v>2012</v>
      </c>
      <c r="D29">
        <v>342358</v>
      </c>
      <c r="E29" t="s">
        <v>15</v>
      </c>
      <c r="F29" t="s">
        <v>16</v>
      </c>
      <c r="G29" t="s">
        <v>17</v>
      </c>
      <c r="H29" t="s">
        <v>18</v>
      </c>
      <c r="I29" s="2" t="str">
        <f>LEFT(B29,FIND(" ",B29)-1)</f>
        <v>BMW</v>
      </c>
      <c r="J29" s="1" t="str">
        <f ca="1">_xlfn.FORMULATEXT(I29)</f>
        <v>=LEFT(B29,FIND(" ",B29)-1)</v>
      </c>
    </row>
    <row r="30" spans="1:10" x14ac:dyDescent="0.25">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25">
      <c r="B31" t="s">
        <v>24</v>
      </c>
      <c r="C31">
        <v>2020</v>
      </c>
      <c r="D31">
        <v>92450</v>
      </c>
      <c r="E31" t="s">
        <v>25</v>
      </c>
      <c r="F31" t="s">
        <v>16</v>
      </c>
      <c r="G31" t="s">
        <v>26</v>
      </c>
      <c r="H31" t="s">
        <v>27</v>
      </c>
      <c r="I31" s="2" t="str">
        <f t="shared" si="0"/>
        <v>Mercedes</v>
      </c>
      <c r="J31" s="1" t="str">
        <f t="shared" ca="1" si="1"/>
        <v>=LEFT(B31,FIND(" ",B31)-1)</v>
      </c>
    </row>
    <row r="32" spans="1:10" x14ac:dyDescent="0.25">
      <c r="B32" t="s">
        <v>14</v>
      </c>
      <c r="C32">
        <v>2020</v>
      </c>
      <c r="D32">
        <v>76240</v>
      </c>
      <c r="E32" t="s">
        <v>15</v>
      </c>
      <c r="F32" t="s">
        <v>16</v>
      </c>
      <c r="G32" t="s">
        <v>22</v>
      </c>
      <c r="H32" t="s">
        <v>28</v>
      </c>
      <c r="I32" s="2" t="str">
        <f t="shared" si="0"/>
        <v>BMW</v>
      </c>
      <c r="J32" s="1" t="str">
        <f t="shared" ca="1" si="1"/>
        <v>=LEFT(B32,FIND(" ",B32)-1)</v>
      </c>
    </row>
    <row r="33" spans="2:10" x14ac:dyDescent="0.25">
      <c r="B33" t="s">
        <v>29</v>
      </c>
      <c r="C33">
        <v>2021</v>
      </c>
      <c r="D33">
        <v>17283</v>
      </c>
      <c r="E33" t="s">
        <v>15</v>
      </c>
      <c r="F33" t="s">
        <v>21</v>
      </c>
      <c r="G33" t="s">
        <v>17</v>
      </c>
      <c r="H33" t="s">
        <v>30</v>
      </c>
      <c r="I33" s="2" t="str">
        <f t="shared" si="0"/>
        <v>BMW</v>
      </c>
      <c r="J33" s="1" t="str">
        <f t="shared" ca="1" si="1"/>
        <v>=LEFT(B33,FIND(" ",B33)-1)</v>
      </c>
    </row>
    <row r="34" spans="2:10" x14ac:dyDescent="0.25">
      <c r="B34" t="s">
        <v>31</v>
      </c>
      <c r="C34">
        <v>2020</v>
      </c>
      <c r="D34">
        <v>98312</v>
      </c>
      <c r="E34" t="s">
        <v>20</v>
      </c>
      <c r="F34" t="s">
        <v>16</v>
      </c>
      <c r="G34" t="s">
        <v>26</v>
      </c>
      <c r="H34" t="s">
        <v>32</v>
      </c>
      <c r="I34" s="2" t="str">
        <f t="shared" si="0"/>
        <v>Lexus</v>
      </c>
      <c r="J34" s="1" t="str">
        <f t="shared" ca="1" si="1"/>
        <v>=LEFT(B34,FIND(" ",B34)-1)</v>
      </c>
    </row>
    <row r="35" spans="2:10" x14ac:dyDescent="0.25">
      <c r="B35" t="s">
        <v>29</v>
      </c>
      <c r="C35">
        <v>2018</v>
      </c>
      <c r="D35">
        <v>156784</v>
      </c>
      <c r="E35" t="s">
        <v>33</v>
      </c>
      <c r="F35" t="s">
        <v>21</v>
      </c>
      <c r="G35" t="s">
        <v>26</v>
      </c>
      <c r="H35" t="s">
        <v>34</v>
      </c>
      <c r="I35" s="2" t="str">
        <f t="shared" si="0"/>
        <v>BMW</v>
      </c>
      <c r="J35" s="1" t="str">
        <f t="shared" ca="1" si="1"/>
        <v>=LEFT(B35,FIND(" ",B35)-1)</v>
      </c>
    </row>
    <row r="36" spans="2:10" x14ac:dyDescent="0.25">
      <c r="B36" t="s">
        <v>14</v>
      </c>
      <c r="C36">
        <v>2019</v>
      </c>
      <c r="D36">
        <v>52034</v>
      </c>
      <c r="E36" t="s">
        <v>35</v>
      </c>
      <c r="F36" t="s">
        <v>16</v>
      </c>
      <c r="G36" t="s">
        <v>17</v>
      </c>
      <c r="H36" t="s">
        <v>36</v>
      </c>
      <c r="I36" s="2" t="str">
        <f t="shared" si="0"/>
        <v>BMW</v>
      </c>
      <c r="J36" s="1" t="str">
        <f t="shared" ca="1" si="1"/>
        <v>=LEFT(B36,FIND(" ",B36)-1)</v>
      </c>
    </row>
    <row r="37" spans="2:10" x14ac:dyDescent="0.25">
      <c r="B37" t="s">
        <v>37</v>
      </c>
      <c r="C37">
        <v>2011</v>
      </c>
      <c r="D37">
        <v>205204</v>
      </c>
      <c r="E37" t="s">
        <v>20</v>
      </c>
      <c r="F37" t="s">
        <v>16</v>
      </c>
      <c r="G37" t="s">
        <v>22</v>
      </c>
      <c r="H37" t="s">
        <v>38</v>
      </c>
      <c r="I37" s="2" t="str">
        <f t="shared" si="0"/>
        <v>BMW</v>
      </c>
      <c r="J37" s="1" t="str">
        <f t="shared" ca="1" si="1"/>
        <v>=LEFT(B37,FIND(" ",B37)-1)</v>
      </c>
    </row>
    <row r="38" spans="2:10" x14ac:dyDescent="0.25">
      <c r="B38" t="s">
        <v>24</v>
      </c>
      <c r="C38">
        <v>2014</v>
      </c>
      <c r="D38">
        <v>152985</v>
      </c>
      <c r="E38" t="s">
        <v>25</v>
      </c>
      <c r="F38" t="s">
        <v>16</v>
      </c>
      <c r="G38" t="s">
        <v>22</v>
      </c>
      <c r="H38" t="s">
        <v>39</v>
      </c>
      <c r="I38" s="2" t="str">
        <f t="shared" si="0"/>
        <v>Mercedes</v>
      </c>
      <c r="J38" s="1" t="str">
        <f t="shared" ca="1" si="1"/>
        <v>=LEFT(B38,FIND(" ",B38)-1)</v>
      </c>
    </row>
    <row r="39" spans="2:10" x14ac:dyDescent="0.25">
      <c r="B39" t="s">
        <v>40</v>
      </c>
      <c r="C39">
        <v>2018</v>
      </c>
      <c r="D39">
        <v>76429</v>
      </c>
      <c r="E39" t="s">
        <v>41</v>
      </c>
      <c r="F39" t="s">
        <v>16</v>
      </c>
      <c r="G39" t="s">
        <v>17</v>
      </c>
      <c r="H39" t="s">
        <v>42</v>
      </c>
      <c r="I39" s="2" t="str">
        <f t="shared" si="0"/>
        <v>Tesla</v>
      </c>
      <c r="J39" s="1" t="str">
        <f t="shared" ca="1" si="1"/>
        <v>=LEFT(B39,FIND(" ",B39)-1)</v>
      </c>
    </row>
    <row r="40" spans="2:10" x14ac:dyDescent="0.25">
      <c r="B40" t="s">
        <v>43</v>
      </c>
      <c r="C40">
        <v>2013</v>
      </c>
      <c r="D40">
        <v>254028</v>
      </c>
      <c r="E40" t="s">
        <v>44</v>
      </c>
      <c r="F40" t="s">
        <v>21</v>
      </c>
      <c r="G40" t="s">
        <v>22</v>
      </c>
      <c r="H40" t="s">
        <v>45</v>
      </c>
      <c r="I40" s="2" t="str">
        <f t="shared" si="0"/>
        <v>Volvo</v>
      </c>
      <c r="J40" s="1" t="str">
        <f t="shared" ca="1" si="1"/>
        <v>=LEFT(B40,FIND(" ",B40)-1)</v>
      </c>
    </row>
    <row r="41" spans="2:10" x14ac:dyDescent="0.25">
      <c r="B41" t="s">
        <v>46</v>
      </c>
      <c r="C41">
        <v>2014</v>
      </c>
      <c r="D41">
        <v>45832</v>
      </c>
      <c r="E41" t="s">
        <v>15</v>
      </c>
      <c r="F41" t="s">
        <v>21</v>
      </c>
      <c r="G41" t="s">
        <v>17</v>
      </c>
      <c r="H41" t="s">
        <v>47</v>
      </c>
      <c r="I41" s="2" t="str">
        <f t="shared" si="0"/>
        <v>Audi</v>
      </c>
      <c r="J41" s="1" t="str">
        <f t="shared" ca="1" si="1"/>
        <v>=LEFT(B41,FIND(" ",B41)-1)</v>
      </c>
    </row>
    <row r="42" spans="2:10" x14ac:dyDescent="0.25">
      <c r="B42" t="s">
        <v>48</v>
      </c>
      <c r="C42">
        <v>2018</v>
      </c>
      <c r="D42">
        <v>67591</v>
      </c>
      <c r="E42" t="s">
        <v>33</v>
      </c>
      <c r="F42" t="s">
        <v>16</v>
      </c>
      <c r="G42" t="s">
        <v>22</v>
      </c>
      <c r="H42" t="s">
        <v>49</v>
      </c>
      <c r="I42" s="2" t="str">
        <f t="shared" si="0"/>
        <v>Cadillac</v>
      </c>
      <c r="J42" s="1" t="str">
        <f t="shared" ca="1" si="1"/>
        <v>=LEFT(B42,FIND(" ",B42)-1)</v>
      </c>
    </row>
    <row r="43" spans="2:10" x14ac:dyDescent="0.25">
      <c r="B43" t="s">
        <v>50</v>
      </c>
      <c r="C43">
        <v>2013</v>
      </c>
      <c r="D43">
        <v>85320</v>
      </c>
      <c r="E43" t="s">
        <v>15</v>
      </c>
      <c r="F43" t="s">
        <v>16</v>
      </c>
      <c r="G43" t="s">
        <v>22</v>
      </c>
      <c r="H43" t="s">
        <v>51</v>
      </c>
      <c r="I43" s="2" t="str">
        <f t="shared" si="0"/>
        <v>Jaguar</v>
      </c>
      <c r="J43" s="1" t="str">
        <f t="shared" ca="1" si="1"/>
        <v>=LEFT(B43,FIND(" ",B43)-1)</v>
      </c>
    </row>
    <row r="44" spans="2:10" x14ac:dyDescent="0.25">
      <c r="B44" t="s">
        <v>31</v>
      </c>
      <c r="C44">
        <v>2016</v>
      </c>
      <c r="D44">
        <v>5000</v>
      </c>
      <c r="E44" t="s">
        <v>15</v>
      </c>
      <c r="F44" t="s">
        <v>16</v>
      </c>
      <c r="G44" t="s">
        <v>17</v>
      </c>
      <c r="H44" t="s">
        <v>52</v>
      </c>
      <c r="I44" s="2" t="str">
        <f t="shared" si="0"/>
        <v>Lexus</v>
      </c>
      <c r="J44" s="1" t="str">
        <f t="shared" ca="1" si="1"/>
        <v>=LEFT(B44,FIND(" ",B44)-1)</v>
      </c>
    </row>
    <row r="45" spans="2:10" x14ac:dyDescent="0.25">
      <c r="B45" t="s">
        <v>53</v>
      </c>
      <c r="C45">
        <v>2017</v>
      </c>
      <c r="D45">
        <v>92450</v>
      </c>
      <c r="E45" t="s">
        <v>20</v>
      </c>
      <c r="F45" t="s">
        <v>21</v>
      </c>
      <c r="G45" t="s">
        <v>22</v>
      </c>
      <c r="H45" t="s">
        <v>54</v>
      </c>
      <c r="I45" s="2" t="str">
        <f t="shared" si="0"/>
        <v>BMW</v>
      </c>
      <c r="J45" s="1" t="str">
        <f t="shared" ca="1" si="1"/>
        <v>=LEFT(B45,FIND(" ",B45)-1)</v>
      </c>
    </row>
    <row r="46" spans="2:10" x14ac:dyDescent="0.25">
      <c r="B46" t="s">
        <v>31</v>
      </c>
      <c r="C46">
        <v>2015</v>
      </c>
      <c r="D46">
        <v>130000</v>
      </c>
      <c r="E46" t="s">
        <v>25</v>
      </c>
      <c r="F46" t="s">
        <v>16</v>
      </c>
      <c r="G46" t="s">
        <v>55</v>
      </c>
      <c r="H46" t="s">
        <v>56</v>
      </c>
      <c r="I46" s="2" t="str">
        <f t="shared" si="0"/>
        <v>Lexus</v>
      </c>
      <c r="J46" s="1" t="str">
        <f t="shared" ca="1" si="1"/>
        <v>=LEFT(B46,FIND(" ",B46)-1)</v>
      </c>
    </row>
    <row r="48" spans="2:10" x14ac:dyDescent="0.25">
      <c r="B48" t="s">
        <v>76</v>
      </c>
    </row>
    <row r="49" spans="2:3" x14ac:dyDescent="0.25">
      <c r="B49" s="3" t="s">
        <v>77</v>
      </c>
    </row>
    <row r="50" spans="2:3" x14ac:dyDescent="0.25">
      <c r="B50" s="3"/>
    </row>
    <row r="51" spans="2:3" x14ac:dyDescent="0.25">
      <c r="B51" s="4" t="s">
        <v>78</v>
      </c>
    </row>
    <row r="52" spans="2:3" x14ac:dyDescent="0.25">
      <c r="B52" s="4" t="s">
        <v>79</v>
      </c>
    </row>
    <row r="54" spans="2:3" x14ac:dyDescent="0.25">
      <c r="B54" t="s">
        <v>80</v>
      </c>
    </row>
    <row r="55" spans="2:3" x14ac:dyDescent="0.25">
      <c r="B55" t="s">
        <v>81</v>
      </c>
    </row>
    <row r="57" spans="2:3" x14ac:dyDescent="0.25">
      <c r="B57" s="1" t="s">
        <v>75</v>
      </c>
      <c r="C57" s="1" t="s">
        <v>82</v>
      </c>
    </row>
    <row r="58" spans="2:3" x14ac:dyDescent="0.25">
      <c r="B58" t="e" cm="1">
        <f t="array" aca="1" ref="B58:B65" ca="1">_xlfn.UNIQUE(I29:I46)</f>
        <v>#NAME?</v>
      </c>
      <c r="C58">
        <f ca="1">COUNTIF($I$29:$I$46,B58)</f>
        <v>0</v>
      </c>
    </row>
    <row r="59" spans="2:3" x14ac:dyDescent="0.25">
      <c r="B59" t="e">
        <f ca="1"/>
        <v>#NAME?</v>
      </c>
      <c r="C59">
        <f t="shared" ref="C59:C65" ca="1" si="2">COUNTIF($I$29:$I$46,B59)</f>
        <v>0</v>
      </c>
    </row>
    <row r="60" spans="2:3" x14ac:dyDescent="0.25">
      <c r="B60" t="e">
        <f ca="1"/>
        <v>#NAME?</v>
      </c>
      <c r="C60">
        <f t="shared" ca="1" si="2"/>
        <v>0</v>
      </c>
    </row>
    <row r="61" spans="2:3" x14ac:dyDescent="0.25">
      <c r="B61" t="e">
        <f ca="1"/>
        <v>#NAME?</v>
      </c>
      <c r="C61">
        <f t="shared" ca="1" si="2"/>
        <v>0</v>
      </c>
    </row>
    <row r="62" spans="2:3" x14ac:dyDescent="0.25">
      <c r="B62" t="e">
        <f ca="1"/>
        <v>#NAME?</v>
      </c>
      <c r="C62">
        <f t="shared" ca="1" si="2"/>
        <v>0</v>
      </c>
    </row>
    <row r="63" spans="2:3" x14ac:dyDescent="0.25">
      <c r="B63" t="e">
        <f ca="1"/>
        <v>#NAME?</v>
      </c>
      <c r="C63">
        <f t="shared" ca="1" si="2"/>
        <v>0</v>
      </c>
    </row>
    <row r="64" spans="2:3" x14ac:dyDescent="0.25">
      <c r="B64" t="e">
        <f ca="1"/>
        <v>#NAME?</v>
      </c>
      <c r="C64">
        <f t="shared" ca="1" si="2"/>
        <v>0</v>
      </c>
    </row>
    <row r="65" spans="2:6" x14ac:dyDescent="0.25">
      <c r="B65" t="e">
        <f ca="1"/>
        <v>#NAME?</v>
      </c>
      <c r="C65">
        <f t="shared" ca="1" si="2"/>
        <v>0</v>
      </c>
    </row>
    <row r="67" spans="2:6" x14ac:dyDescent="0.25">
      <c r="B67" t="s">
        <v>83</v>
      </c>
    </row>
    <row r="69" spans="2:6" x14ac:dyDescent="0.25">
      <c r="B69" t="s">
        <v>75</v>
      </c>
    </row>
    <row r="70" spans="2:6" x14ac:dyDescent="0.25">
      <c r="B70" s="2" t="e" cm="1">
        <f t="array" aca="1" ref="B70:B77" ca="1">_xlfn.UNIQUE(I29:I46)</f>
        <v>#NAME?</v>
      </c>
      <c r="C70" s="1" t="str">
        <f ca="1">_xlfn.FORMULATEXT(B70)</f>
        <v>{=_xlfn.UNIQUE(I29:I46)}</v>
      </c>
      <c r="F70" t="e">
        <f>_xlfn</f>
        <v>#NAME?</v>
      </c>
    </row>
    <row r="71" spans="2:6" x14ac:dyDescent="0.25">
      <c r="B71" s="2" t="e">
        <f ca="1"/>
        <v>#NAME?</v>
      </c>
    </row>
    <row r="72" spans="2:6" x14ac:dyDescent="0.25">
      <c r="B72" s="2" t="e">
        <f ca="1"/>
        <v>#NAME?</v>
      </c>
    </row>
    <row r="73" spans="2:6" x14ac:dyDescent="0.25">
      <c r="B73" s="2" t="e">
        <f ca="1"/>
        <v>#NAME?</v>
      </c>
    </row>
    <row r="74" spans="2:6" x14ac:dyDescent="0.25">
      <c r="B74" s="2" t="e">
        <f ca="1"/>
        <v>#NAME?</v>
      </c>
    </row>
    <row r="75" spans="2:6" x14ac:dyDescent="0.25">
      <c r="B75" s="2" t="e">
        <f ca="1"/>
        <v>#NAME?</v>
      </c>
    </row>
    <row r="76" spans="2:6" x14ac:dyDescent="0.25">
      <c r="B76" s="2" t="e">
        <f ca="1"/>
        <v>#NAME?</v>
      </c>
    </row>
    <row r="77" spans="2:6" x14ac:dyDescent="0.25">
      <c r="B77" s="2" t="e">
        <f ca="1"/>
        <v>#NAME?</v>
      </c>
    </row>
    <row r="79" spans="2:6" x14ac:dyDescent="0.25">
      <c r="B79" t="s">
        <v>84</v>
      </c>
    </row>
    <row r="80" spans="2:6" x14ac:dyDescent="0.25">
      <c r="B80" t="s">
        <v>85</v>
      </c>
    </row>
    <row r="82" spans="2:4" x14ac:dyDescent="0.25">
      <c r="B82" s="4" t="s">
        <v>86</v>
      </c>
    </row>
    <row r="83" spans="2:4" x14ac:dyDescent="0.25">
      <c r="B83" s="4"/>
    </row>
    <row r="84" spans="2:4" x14ac:dyDescent="0.25">
      <c r="B84" s="5" t="s">
        <v>87</v>
      </c>
    </row>
    <row r="85" spans="2:4" x14ac:dyDescent="0.25">
      <c r="B85" s="4" t="s">
        <v>88</v>
      </c>
    </row>
    <row r="86" spans="2:4" x14ac:dyDescent="0.25">
      <c r="B86" s="4"/>
    </row>
    <row r="87" spans="2:4" x14ac:dyDescent="0.25">
      <c r="B87" t="s">
        <v>89</v>
      </c>
    </row>
    <row r="89" spans="2:4" x14ac:dyDescent="0.25">
      <c r="B89" t="s">
        <v>75</v>
      </c>
      <c r="C89" t="s">
        <v>82</v>
      </c>
    </row>
    <row r="90" spans="2:4" x14ac:dyDescent="0.25">
      <c r="B90" t="e" cm="1">
        <f t="array" aca="1" ref="B90:B97" ca="1">_xlfn.UNIQUE(I29:I46)</f>
        <v>#NAME?</v>
      </c>
      <c r="C90" s="6">
        <f ca="1">COUNTIF($I$29:$I$46,B90)</f>
        <v>0</v>
      </c>
      <c r="D90" s="1" t="str">
        <f ca="1">_xlfn.FORMULATEXT(C90)</f>
        <v>=COUNTIF($I$29:$I$46,B90)</v>
      </c>
    </row>
    <row r="91" spans="2:4" x14ac:dyDescent="0.25">
      <c r="B91" t="e">
        <f ca="1"/>
        <v>#NAME?</v>
      </c>
      <c r="C91" s="6">
        <f t="shared" ref="C91:C97" ca="1" si="3">COUNTIF($I$29:$I$46,B91)</f>
        <v>0</v>
      </c>
      <c r="D91" s="1" t="str">
        <f t="shared" ref="D91:D97" ca="1" si="4">_xlfn.FORMULATEXT(C91)</f>
        <v>=COUNTIF($I$29:$I$46,B91)</v>
      </c>
    </row>
    <row r="92" spans="2:4" x14ac:dyDescent="0.25">
      <c r="B92" t="e">
        <f ca="1"/>
        <v>#NAME?</v>
      </c>
      <c r="C92" s="6">
        <f t="shared" ca="1" si="3"/>
        <v>0</v>
      </c>
      <c r="D92" s="1" t="str">
        <f t="shared" ca="1" si="4"/>
        <v>=COUNTIF($I$29:$I$46,B92)</v>
      </c>
    </row>
    <row r="93" spans="2:4" x14ac:dyDescent="0.25">
      <c r="B93" t="e">
        <f ca="1"/>
        <v>#NAME?</v>
      </c>
      <c r="C93" s="6">
        <f t="shared" ca="1" si="3"/>
        <v>0</v>
      </c>
      <c r="D93" s="1" t="str">
        <f t="shared" ca="1" si="4"/>
        <v>=COUNTIF($I$29:$I$46,B93)</v>
      </c>
    </row>
    <row r="94" spans="2:4" x14ac:dyDescent="0.25">
      <c r="B94" t="e">
        <f ca="1"/>
        <v>#NAME?</v>
      </c>
      <c r="C94" s="6">
        <f t="shared" ca="1" si="3"/>
        <v>0</v>
      </c>
      <c r="D94" s="1" t="str">
        <f t="shared" ca="1" si="4"/>
        <v>=COUNTIF($I$29:$I$46,B94)</v>
      </c>
    </row>
    <row r="95" spans="2:4" x14ac:dyDescent="0.25">
      <c r="B95" t="e">
        <f ca="1"/>
        <v>#NAME?</v>
      </c>
      <c r="C95" s="6">
        <f t="shared" ca="1" si="3"/>
        <v>0</v>
      </c>
      <c r="D95" s="1" t="str">
        <f t="shared" ca="1" si="4"/>
        <v>=COUNTIF($I$29:$I$46,B95)</v>
      </c>
    </row>
    <row r="96" spans="2:4" x14ac:dyDescent="0.25">
      <c r="B96" t="e">
        <f ca="1"/>
        <v>#NAME?</v>
      </c>
      <c r="C96" s="6">
        <f t="shared" ca="1" si="3"/>
        <v>0</v>
      </c>
      <c r="D96" s="1" t="str">
        <f t="shared" ca="1" si="4"/>
        <v>=COUNTIF($I$29:$I$46,B96)</v>
      </c>
    </row>
    <row r="97" spans="1:11" x14ac:dyDescent="0.25">
      <c r="B97" t="e">
        <f ca="1"/>
        <v>#NAME?</v>
      </c>
      <c r="C97" s="6">
        <f t="shared" ca="1" si="3"/>
        <v>0</v>
      </c>
      <c r="D97" s="1" t="str">
        <f t="shared" ca="1" si="4"/>
        <v>=COUNTIF($I$29:$I$46,B97)</v>
      </c>
    </row>
    <row r="99" spans="1:11" x14ac:dyDescent="0.25">
      <c r="B99" t="s">
        <v>90</v>
      </c>
    </row>
    <row r="101" spans="1:11" x14ac:dyDescent="0.25">
      <c r="B101" s="4" t="s">
        <v>91</v>
      </c>
    </row>
    <row r="102" spans="1:11" x14ac:dyDescent="0.25">
      <c r="B102" s="4" t="s">
        <v>92</v>
      </c>
    </row>
    <row r="103" spans="1:11" x14ac:dyDescent="0.25">
      <c r="B103" s="4"/>
    </row>
    <row r="104" spans="1:11" x14ac:dyDescent="0.25">
      <c r="A104">
        <v>2</v>
      </c>
      <c r="B104" t="s">
        <v>4</v>
      </c>
    </row>
    <row r="106" spans="1:11" x14ac:dyDescent="0.25">
      <c r="B106" t="s">
        <v>93</v>
      </c>
    </row>
    <row r="107" spans="1:11" x14ac:dyDescent="0.25">
      <c r="B107" t="s">
        <v>94</v>
      </c>
    </row>
    <row r="108" spans="1:11" x14ac:dyDescent="0.25">
      <c r="B108" t="s">
        <v>95</v>
      </c>
    </row>
    <row r="110" spans="1:11" x14ac:dyDescent="0.25">
      <c r="B110" s="1" t="s">
        <v>7</v>
      </c>
      <c r="C110" s="1" t="s">
        <v>8</v>
      </c>
      <c r="D110" s="1" t="s">
        <v>9</v>
      </c>
      <c r="E110" s="1" t="s">
        <v>10</v>
      </c>
      <c r="F110" s="1" t="s">
        <v>11</v>
      </c>
      <c r="G110" s="1" t="s">
        <v>12</v>
      </c>
      <c r="H110" s="1" t="s">
        <v>13</v>
      </c>
      <c r="I110" s="1" t="s">
        <v>75</v>
      </c>
      <c r="J110" s="1" t="s">
        <v>58</v>
      </c>
    </row>
    <row r="111" spans="1:11" x14ac:dyDescent="0.25">
      <c r="B111" t="s">
        <v>14</v>
      </c>
      <c r="C111">
        <v>2012</v>
      </c>
      <c r="D111">
        <v>342358</v>
      </c>
      <c r="E111" t="s">
        <v>15</v>
      </c>
      <c r="F111" t="s">
        <v>16</v>
      </c>
      <c r="G111" t="s">
        <v>17</v>
      </c>
      <c r="H111" t="s">
        <v>18</v>
      </c>
      <c r="I111" t="str">
        <f>LEFT(B111,FIND(" ",B111)-1)</f>
        <v>BMW</v>
      </c>
      <c r="J111" s="2" t="e">
        <f ca="1">_xlfn.XLOOKUP(I111,'Manufacturing country'!A:A,'Manufacturing country'!B:B)</f>
        <v>#NAME?</v>
      </c>
      <c r="K111" s="1" t="str">
        <f ca="1">_xlfn.FORMULATEXT(J111)</f>
        <v>=_xlfn.XLOOKUP(I111,'Manufacturing country'!A:A,'Manufacturing country'!B:B)</v>
      </c>
    </row>
    <row r="112" spans="1:11" x14ac:dyDescent="0.25">
      <c r="B112" t="s">
        <v>19</v>
      </c>
      <c r="C112">
        <v>2017</v>
      </c>
      <c r="D112">
        <v>130000</v>
      </c>
      <c r="E112" t="s">
        <v>20</v>
      </c>
      <c r="F112" t="s">
        <v>21</v>
      </c>
      <c r="G112" t="s">
        <v>22</v>
      </c>
      <c r="H112" t="s">
        <v>23</v>
      </c>
      <c r="I112" t="str">
        <f t="shared" ref="I112:I128" si="5">LEFT(B112,FIND(" ",B112)-1)</f>
        <v>Audi</v>
      </c>
      <c r="J112" s="2" t="e">
        <f ca="1">_xlfn.XLOOKUP(I112,'Manufacturing country'!A:A,'Manufacturing country'!B:B)</f>
        <v>#NAME?</v>
      </c>
      <c r="K112" s="1" t="str">
        <f t="shared" ref="K112:K128" ca="1" si="6">_xlfn.FORMULATEXT(J112)</f>
        <v>=_xlfn.XLOOKUP(I112,'Manufacturing country'!A:A,'Manufacturing country'!B:B)</v>
      </c>
    </row>
    <row r="113" spans="2:11" x14ac:dyDescent="0.25">
      <c r="B113" t="s">
        <v>24</v>
      </c>
      <c r="C113">
        <v>2020</v>
      </c>
      <c r="D113">
        <v>92450</v>
      </c>
      <c r="E113" t="s">
        <v>25</v>
      </c>
      <c r="F113" t="s">
        <v>16</v>
      </c>
      <c r="G113" t="s">
        <v>26</v>
      </c>
      <c r="H113" t="s">
        <v>27</v>
      </c>
      <c r="I113" t="str">
        <f t="shared" si="5"/>
        <v>Mercedes</v>
      </c>
      <c r="J113" s="2" t="e">
        <f ca="1">_xlfn.XLOOKUP(I113,'Manufacturing country'!A:A,'Manufacturing country'!B:B)</f>
        <v>#NAME?</v>
      </c>
      <c r="K113" s="1" t="str">
        <f t="shared" ca="1" si="6"/>
        <v>=_xlfn.XLOOKUP(I113,'Manufacturing country'!A:A,'Manufacturing country'!B:B)</v>
      </c>
    </row>
    <row r="114" spans="2:11" x14ac:dyDescent="0.25">
      <c r="B114" t="s">
        <v>14</v>
      </c>
      <c r="C114">
        <v>2020</v>
      </c>
      <c r="D114">
        <v>76240</v>
      </c>
      <c r="E114" t="s">
        <v>15</v>
      </c>
      <c r="F114" t="s">
        <v>16</v>
      </c>
      <c r="G114" t="s">
        <v>22</v>
      </c>
      <c r="H114" t="s">
        <v>28</v>
      </c>
      <c r="I114" t="str">
        <f t="shared" si="5"/>
        <v>BMW</v>
      </c>
      <c r="J114" s="2" t="e">
        <f ca="1">_xlfn.XLOOKUP(I114,'Manufacturing country'!A:A,'Manufacturing country'!B:B)</f>
        <v>#NAME?</v>
      </c>
      <c r="K114" s="1" t="str">
        <f t="shared" ca="1" si="6"/>
        <v>=_xlfn.XLOOKUP(I114,'Manufacturing country'!A:A,'Manufacturing country'!B:B)</v>
      </c>
    </row>
    <row r="115" spans="2:11" x14ac:dyDescent="0.25">
      <c r="B115" t="s">
        <v>29</v>
      </c>
      <c r="C115">
        <v>2021</v>
      </c>
      <c r="D115">
        <v>17283</v>
      </c>
      <c r="E115" t="s">
        <v>15</v>
      </c>
      <c r="F115" t="s">
        <v>21</v>
      </c>
      <c r="G115" t="s">
        <v>17</v>
      </c>
      <c r="H115" t="s">
        <v>30</v>
      </c>
      <c r="I115" t="str">
        <f t="shared" si="5"/>
        <v>BMW</v>
      </c>
      <c r="J115" s="2" t="e">
        <f ca="1">_xlfn.XLOOKUP(I115,'Manufacturing country'!A:A,'Manufacturing country'!B:B)</f>
        <v>#NAME?</v>
      </c>
      <c r="K115" s="1" t="str">
        <f t="shared" ca="1" si="6"/>
        <v>=_xlfn.XLOOKUP(I115,'Manufacturing country'!A:A,'Manufacturing country'!B:B)</v>
      </c>
    </row>
    <row r="116" spans="2:11" x14ac:dyDescent="0.25">
      <c r="B116" t="s">
        <v>31</v>
      </c>
      <c r="C116">
        <v>2020</v>
      </c>
      <c r="D116">
        <v>98312</v>
      </c>
      <c r="E116" t="s">
        <v>20</v>
      </c>
      <c r="F116" t="s">
        <v>16</v>
      </c>
      <c r="G116" t="s">
        <v>26</v>
      </c>
      <c r="H116" t="s">
        <v>32</v>
      </c>
      <c r="I116" t="str">
        <f t="shared" si="5"/>
        <v>Lexus</v>
      </c>
      <c r="J116" s="2" t="e">
        <f ca="1">_xlfn.XLOOKUP(I116,'Manufacturing country'!A:A,'Manufacturing country'!B:B)</f>
        <v>#NAME?</v>
      </c>
      <c r="K116" s="1" t="str">
        <f t="shared" ca="1" si="6"/>
        <v>=_xlfn.XLOOKUP(I116,'Manufacturing country'!A:A,'Manufacturing country'!B:B)</v>
      </c>
    </row>
    <row r="117" spans="2:11" x14ac:dyDescent="0.25">
      <c r="B117" t="s">
        <v>29</v>
      </c>
      <c r="C117">
        <v>2018</v>
      </c>
      <c r="D117">
        <v>156784</v>
      </c>
      <c r="E117" t="s">
        <v>33</v>
      </c>
      <c r="F117" t="s">
        <v>21</v>
      </c>
      <c r="G117" t="s">
        <v>26</v>
      </c>
      <c r="H117" t="s">
        <v>34</v>
      </c>
      <c r="I117" t="str">
        <f t="shared" si="5"/>
        <v>BMW</v>
      </c>
      <c r="J117" s="2" t="e">
        <f ca="1">_xlfn.XLOOKUP(I117,'Manufacturing country'!A:A,'Manufacturing country'!B:B)</f>
        <v>#NAME?</v>
      </c>
      <c r="K117" s="1" t="str">
        <f t="shared" ca="1" si="6"/>
        <v>=_xlfn.XLOOKUP(I117,'Manufacturing country'!A:A,'Manufacturing country'!B:B)</v>
      </c>
    </row>
    <row r="118" spans="2:11" x14ac:dyDescent="0.25">
      <c r="B118" t="s">
        <v>14</v>
      </c>
      <c r="C118">
        <v>2019</v>
      </c>
      <c r="D118">
        <v>52034</v>
      </c>
      <c r="E118" t="s">
        <v>35</v>
      </c>
      <c r="F118" t="s">
        <v>16</v>
      </c>
      <c r="G118" t="s">
        <v>17</v>
      </c>
      <c r="H118" t="s">
        <v>36</v>
      </c>
      <c r="I118" t="str">
        <f t="shared" si="5"/>
        <v>BMW</v>
      </c>
      <c r="J118" s="2" t="e">
        <f ca="1">_xlfn.XLOOKUP(I118,'Manufacturing country'!A:A,'Manufacturing country'!B:B)</f>
        <v>#NAME?</v>
      </c>
      <c r="K118" s="1" t="str">
        <f t="shared" ca="1" si="6"/>
        <v>=_xlfn.XLOOKUP(I118,'Manufacturing country'!A:A,'Manufacturing country'!B:B)</v>
      </c>
    </row>
    <row r="119" spans="2:11" x14ac:dyDescent="0.25">
      <c r="B119" t="s">
        <v>37</v>
      </c>
      <c r="C119">
        <v>2011</v>
      </c>
      <c r="D119">
        <v>205204</v>
      </c>
      <c r="E119" t="s">
        <v>20</v>
      </c>
      <c r="F119" t="s">
        <v>16</v>
      </c>
      <c r="G119" t="s">
        <v>22</v>
      </c>
      <c r="H119" t="s">
        <v>38</v>
      </c>
      <c r="I119" t="str">
        <f t="shared" si="5"/>
        <v>BMW</v>
      </c>
      <c r="J119" s="2" t="e">
        <f ca="1">_xlfn.XLOOKUP(I119,'Manufacturing country'!A:A,'Manufacturing country'!B:B)</f>
        <v>#NAME?</v>
      </c>
      <c r="K119" s="1" t="str">
        <f t="shared" ca="1" si="6"/>
        <v>=_xlfn.XLOOKUP(I119,'Manufacturing country'!A:A,'Manufacturing country'!B:B)</v>
      </c>
    </row>
    <row r="120" spans="2:11" x14ac:dyDescent="0.25">
      <c r="B120" t="s">
        <v>24</v>
      </c>
      <c r="C120">
        <v>2014</v>
      </c>
      <c r="D120">
        <v>152985</v>
      </c>
      <c r="E120" t="s">
        <v>25</v>
      </c>
      <c r="F120" t="s">
        <v>16</v>
      </c>
      <c r="G120" t="s">
        <v>22</v>
      </c>
      <c r="H120" t="s">
        <v>39</v>
      </c>
      <c r="I120" t="str">
        <f t="shared" si="5"/>
        <v>Mercedes</v>
      </c>
      <c r="J120" s="2" t="e">
        <f ca="1">_xlfn.XLOOKUP(I120,'Manufacturing country'!A:A,'Manufacturing country'!B:B)</f>
        <v>#NAME?</v>
      </c>
      <c r="K120" s="1" t="str">
        <f t="shared" ca="1" si="6"/>
        <v>=_xlfn.XLOOKUP(I120,'Manufacturing country'!A:A,'Manufacturing country'!B:B)</v>
      </c>
    </row>
    <row r="121" spans="2:11" x14ac:dyDescent="0.25">
      <c r="B121" t="s">
        <v>40</v>
      </c>
      <c r="C121">
        <v>2018</v>
      </c>
      <c r="D121">
        <v>76429</v>
      </c>
      <c r="E121" t="s">
        <v>41</v>
      </c>
      <c r="F121" t="s">
        <v>16</v>
      </c>
      <c r="G121" t="s">
        <v>17</v>
      </c>
      <c r="H121" t="s">
        <v>42</v>
      </c>
      <c r="I121" t="str">
        <f t="shared" si="5"/>
        <v>Tesla</v>
      </c>
      <c r="J121" s="2" t="e">
        <f ca="1">_xlfn.XLOOKUP(I121,'Manufacturing country'!A:A,'Manufacturing country'!B:B)</f>
        <v>#NAME?</v>
      </c>
      <c r="K121" s="1" t="str">
        <f t="shared" ca="1" si="6"/>
        <v>=_xlfn.XLOOKUP(I121,'Manufacturing country'!A:A,'Manufacturing country'!B:B)</v>
      </c>
    </row>
    <row r="122" spans="2:11" x14ac:dyDescent="0.25">
      <c r="B122" t="s">
        <v>43</v>
      </c>
      <c r="C122">
        <v>2013</v>
      </c>
      <c r="D122">
        <v>254028</v>
      </c>
      <c r="E122" t="s">
        <v>44</v>
      </c>
      <c r="F122" t="s">
        <v>21</v>
      </c>
      <c r="G122" t="s">
        <v>22</v>
      </c>
      <c r="H122" t="s">
        <v>45</v>
      </c>
      <c r="I122" t="str">
        <f t="shared" si="5"/>
        <v>Volvo</v>
      </c>
      <c r="J122" s="2" t="e">
        <f ca="1">_xlfn.XLOOKUP(I122,'Manufacturing country'!A:A,'Manufacturing country'!B:B)</f>
        <v>#NAME?</v>
      </c>
      <c r="K122" s="1" t="str">
        <f t="shared" ca="1" si="6"/>
        <v>=_xlfn.XLOOKUP(I122,'Manufacturing country'!A:A,'Manufacturing country'!B:B)</v>
      </c>
    </row>
    <row r="123" spans="2:11" x14ac:dyDescent="0.25">
      <c r="B123" t="s">
        <v>46</v>
      </c>
      <c r="C123">
        <v>2014</v>
      </c>
      <c r="D123">
        <v>45832</v>
      </c>
      <c r="E123" t="s">
        <v>15</v>
      </c>
      <c r="F123" t="s">
        <v>21</v>
      </c>
      <c r="G123" t="s">
        <v>17</v>
      </c>
      <c r="H123" t="s">
        <v>47</v>
      </c>
      <c r="I123" t="str">
        <f t="shared" si="5"/>
        <v>Audi</v>
      </c>
      <c r="J123" s="2" t="e">
        <f ca="1">_xlfn.XLOOKUP(I123,'Manufacturing country'!A:A,'Manufacturing country'!B:B)</f>
        <v>#NAME?</v>
      </c>
      <c r="K123" s="1" t="str">
        <f t="shared" ca="1" si="6"/>
        <v>=_xlfn.XLOOKUP(I123,'Manufacturing country'!A:A,'Manufacturing country'!B:B)</v>
      </c>
    </row>
    <row r="124" spans="2:11" x14ac:dyDescent="0.25">
      <c r="B124" t="s">
        <v>48</v>
      </c>
      <c r="C124">
        <v>2018</v>
      </c>
      <c r="D124">
        <v>67591</v>
      </c>
      <c r="E124" t="s">
        <v>33</v>
      </c>
      <c r="F124" t="s">
        <v>16</v>
      </c>
      <c r="G124" t="s">
        <v>22</v>
      </c>
      <c r="H124" t="s">
        <v>49</v>
      </c>
      <c r="I124" t="str">
        <f t="shared" si="5"/>
        <v>Cadillac</v>
      </c>
      <c r="J124" s="2" t="e">
        <f ca="1">_xlfn.XLOOKUP(I124,'Manufacturing country'!A:A,'Manufacturing country'!B:B)</f>
        <v>#NAME?</v>
      </c>
      <c r="K124" s="1" t="str">
        <f t="shared" ca="1" si="6"/>
        <v>=_xlfn.XLOOKUP(I124,'Manufacturing country'!A:A,'Manufacturing country'!B:B)</v>
      </c>
    </row>
    <row r="125" spans="2:11" x14ac:dyDescent="0.25">
      <c r="B125" t="s">
        <v>50</v>
      </c>
      <c r="C125">
        <v>2013</v>
      </c>
      <c r="D125">
        <v>85320</v>
      </c>
      <c r="E125" t="s">
        <v>15</v>
      </c>
      <c r="F125" t="s">
        <v>16</v>
      </c>
      <c r="G125" t="s">
        <v>22</v>
      </c>
      <c r="H125" t="s">
        <v>51</v>
      </c>
      <c r="I125" t="str">
        <f t="shared" si="5"/>
        <v>Jaguar</v>
      </c>
      <c r="J125" s="2" t="e">
        <f ca="1">_xlfn.XLOOKUP(I125,'Manufacturing country'!A:A,'Manufacturing country'!B:B)</f>
        <v>#NAME?</v>
      </c>
      <c r="K125" s="1" t="str">
        <f t="shared" ca="1" si="6"/>
        <v>=_xlfn.XLOOKUP(I125,'Manufacturing country'!A:A,'Manufacturing country'!B:B)</v>
      </c>
    </row>
    <row r="126" spans="2:11" x14ac:dyDescent="0.25">
      <c r="B126" t="s">
        <v>31</v>
      </c>
      <c r="C126">
        <v>2016</v>
      </c>
      <c r="D126">
        <v>5000</v>
      </c>
      <c r="E126" t="s">
        <v>15</v>
      </c>
      <c r="F126" t="s">
        <v>16</v>
      </c>
      <c r="G126" t="s">
        <v>17</v>
      </c>
      <c r="H126" t="s">
        <v>52</v>
      </c>
      <c r="I126" t="str">
        <f t="shared" si="5"/>
        <v>Lexus</v>
      </c>
      <c r="J126" s="2" t="e">
        <f ca="1">_xlfn.XLOOKUP(I126,'Manufacturing country'!A:A,'Manufacturing country'!B:B)</f>
        <v>#NAME?</v>
      </c>
      <c r="K126" s="1" t="str">
        <f t="shared" ca="1" si="6"/>
        <v>=_xlfn.XLOOKUP(I126,'Manufacturing country'!A:A,'Manufacturing country'!B:B)</v>
      </c>
    </row>
    <row r="127" spans="2:11" x14ac:dyDescent="0.25">
      <c r="B127" t="s">
        <v>53</v>
      </c>
      <c r="C127">
        <v>2017</v>
      </c>
      <c r="D127">
        <v>92450</v>
      </c>
      <c r="E127" t="s">
        <v>20</v>
      </c>
      <c r="F127" t="s">
        <v>21</v>
      </c>
      <c r="G127" t="s">
        <v>22</v>
      </c>
      <c r="H127" t="s">
        <v>54</v>
      </c>
      <c r="I127" t="str">
        <f t="shared" si="5"/>
        <v>BMW</v>
      </c>
      <c r="J127" s="2" t="e">
        <f ca="1">_xlfn.XLOOKUP(I127,'Manufacturing country'!A:A,'Manufacturing country'!B:B)</f>
        <v>#NAME?</v>
      </c>
      <c r="K127" s="1" t="str">
        <f t="shared" ca="1" si="6"/>
        <v>=_xlfn.XLOOKUP(I127,'Manufacturing country'!A:A,'Manufacturing country'!B:B)</v>
      </c>
    </row>
    <row r="128" spans="2:11" x14ac:dyDescent="0.25">
      <c r="B128" t="s">
        <v>31</v>
      </c>
      <c r="C128">
        <v>2015</v>
      </c>
      <c r="D128">
        <v>130000</v>
      </c>
      <c r="E128" t="s">
        <v>25</v>
      </c>
      <c r="F128" t="s">
        <v>16</v>
      </c>
      <c r="G128" t="s">
        <v>55</v>
      </c>
      <c r="H128" t="s">
        <v>56</v>
      </c>
      <c r="I128" t="str">
        <f t="shared" si="5"/>
        <v>Lexus</v>
      </c>
      <c r="J128" s="2" t="e">
        <f ca="1">_xlfn.XLOOKUP(I128,'Manufacturing country'!A:A,'Manufacturing country'!B:B)</f>
        <v>#NAME?</v>
      </c>
      <c r="K128" s="1" t="str">
        <f t="shared" ca="1" si="6"/>
        <v>=_xlfn.XLOOKUP(I128,'Manufacturing country'!A:A,'Manufacturing country'!B:B)</v>
      </c>
    </row>
    <row r="130" spans="2:11" x14ac:dyDescent="0.25">
      <c r="B130" s="4" t="s">
        <v>96</v>
      </c>
    </row>
    <row r="131" spans="2:11" x14ac:dyDescent="0.25">
      <c r="B131" s="5" t="s">
        <v>97</v>
      </c>
    </row>
    <row r="132" spans="2:11" x14ac:dyDescent="0.25">
      <c r="B132" s="5"/>
    </row>
    <row r="133" spans="2:11" x14ac:dyDescent="0.25">
      <c r="B133" s="5" t="s">
        <v>98</v>
      </c>
    </row>
    <row r="134" spans="2:11" x14ac:dyDescent="0.25">
      <c r="B134" s="5"/>
    </row>
    <row r="135" spans="2:11" x14ac:dyDescent="0.25">
      <c r="B135" s="1" t="s">
        <v>7</v>
      </c>
      <c r="C135" s="1" t="s">
        <v>8</v>
      </c>
      <c r="D135" s="1" t="s">
        <v>9</v>
      </c>
      <c r="E135" s="1" t="s">
        <v>10</v>
      </c>
      <c r="F135" s="1" t="s">
        <v>11</v>
      </c>
      <c r="G135" s="1" t="s">
        <v>12</v>
      </c>
      <c r="H135" s="1" t="s">
        <v>13</v>
      </c>
      <c r="I135" s="1" t="s">
        <v>75</v>
      </c>
      <c r="J135" s="1" t="s">
        <v>58</v>
      </c>
    </row>
    <row r="136" spans="2:11" x14ac:dyDescent="0.2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2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25">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25">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25">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25">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25">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25">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25">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25">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25">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25">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25">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25">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25">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25">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25">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25">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25">
      <c r="B154" s="5"/>
    </row>
    <row r="155" spans="2:11" x14ac:dyDescent="0.25">
      <c r="B155" s="5"/>
    </row>
    <row r="156" spans="2:11" x14ac:dyDescent="0.25">
      <c r="B156" s="4" t="s">
        <v>99</v>
      </c>
    </row>
    <row r="157" spans="2:11" x14ac:dyDescent="0.25">
      <c r="B157" s="4" t="s">
        <v>100</v>
      </c>
    </row>
    <row r="159" spans="2:11" x14ac:dyDescent="0.25">
      <c r="B159" t="s">
        <v>101</v>
      </c>
    </row>
    <row r="161" spans="1:4" x14ac:dyDescent="0.25">
      <c r="B161" s="1" t="s">
        <v>58</v>
      </c>
      <c r="C161" s="1" t="s">
        <v>82</v>
      </c>
    </row>
    <row r="162" spans="1:4" x14ac:dyDescent="0.25">
      <c r="B162" t="e" cm="1">
        <f t="array" aca="1" ref="B162:B166" ca="1">_xlfn.UNIQUE(J111:J128)</f>
        <v>#NAME?</v>
      </c>
      <c r="C162" s="2">
        <f ca="1">COUNTIF($J$111:$J$128,B162)</f>
        <v>18</v>
      </c>
      <c r="D162" s="1" t="str">
        <f ca="1">_xlfn.FORMULATEXT(C162)</f>
        <v>=COUNTIF($J$111:$J$128,B162)</v>
      </c>
    </row>
    <row r="163" spans="1:4" x14ac:dyDescent="0.25">
      <c r="B163" t="e">
        <f ca="1"/>
        <v>#NAME?</v>
      </c>
      <c r="C163" s="2">
        <f t="shared" ref="C163:C166" ca="1" si="9">COUNTIF($J$111:$J$128,B163)</f>
        <v>18</v>
      </c>
      <c r="D163" s="1" t="str">
        <f t="shared" ref="D163:D166" ca="1" si="10">_xlfn.FORMULATEXT(C163)</f>
        <v>=COUNTIF($J$111:$J$128,B163)</v>
      </c>
    </row>
    <row r="164" spans="1:4" x14ac:dyDescent="0.25">
      <c r="B164" t="e">
        <f ca="1"/>
        <v>#NAME?</v>
      </c>
      <c r="C164" s="2">
        <f t="shared" ca="1" si="9"/>
        <v>18</v>
      </c>
      <c r="D164" s="1" t="str">
        <f t="shared" ca="1" si="10"/>
        <v>=COUNTIF($J$111:$J$128,B164)</v>
      </c>
    </row>
    <row r="165" spans="1:4" x14ac:dyDescent="0.25">
      <c r="B165" t="e">
        <f ca="1"/>
        <v>#NAME?</v>
      </c>
      <c r="C165" s="2">
        <f t="shared" ca="1" si="9"/>
        <v>18</v>
      </c>
      <c r="D165" s="1" t="str">
        <f t="shared" ca="1" si="10"/>
        <v>=COUNTIF($J$111:$J$128,B165)</v>
      </c>
    </row>
    <row r="166" spans="1:4" x14ac:dyDescent="0.25">
      <c r="B166" t="e">
        <f ca="1"/>
        <v>#NAME?</v>
      </c>
      <c r="C166" s="2">
        <f t="shared" ca="1" si="9"/>
        <v>18</v>
      </c>
      <c r="D166" s="1" t="str">
        <f t="shared" ca="1" si="10"/>
        <v>=COUNTIF($J$111:$J$128,B166)</v>
      </c>
    </row>
    <row r="170" spans="1:4" x14ac:dyDescent="0.25">
      <c r="A170">
        <v>3</v>
      </c>
      <c r="B170" t="s">
        <v>5</v>
      </c>
    </row>
    <row r="172" spans="1:4" x14ac:dyDescent="0.25">
      <c r="B172" t="s">
        <v>102</v>
      </c>
    </row>
    <row r="174" spans="1:4" x14ac:dyDescent="0.25">
      <c r="B174" s="1" t="s">
        <v>10</v>
      </c>
      <c r="C174" s="1" t="s">
        <v>82</v>
      </c>
    </row>
    <row r="175" spans="1:4" x14ac:dyDescent="0.25">
      <c r="B175" t="e" cm="1">
        <f t="array" aca="1" ref="B175:B181" ca="1">_xlfn.UNIQUE(E111:E128)</f>
        <v>#NAME?</v>
      </c>
      <c r="C175">
        <f ca="1">COUNTIF($E$111:$E$128,B175)</f>
        <v>0</v>
      </c>
    </row>
    <row r="176" spans="1:4" x14ac:dyDescent="0.25">
      <c r="B176" t="e">
        <f ca="1"/>
        <v>#NAME?</v>
      </c>
      <c r="C176">
        <f t="shared" ref="C176:C181" ca="1" si="11">COUNTIF($E$111:$E$128,B176)</f>
        <v>0</v>
      </c>
    </row>
    <row r="177" spans="2:3" x14ac:dyDescent="0.25">
      <c r="B177" t="e">
        <f ca="1"/>
        <v>#NAME?</v>
      </c>
      <c r="C177">
        <f t="shared" ca="1" si="11"/>
        <v>0</v>
      </c>
    </row>
    <row r="178" spans="2:3" x14ac:dyDescent="0.25">
      <c r="B178" t="e">
        <f ca="1"/>
        <v>#NAME?</v>
      </c>
      <c r="C178">
        <f t="shared" ca="1" si="11"/>
        <v>0</v>
      </c>
    </row>
    <row r="179" spans="2:3" x14ac:dyDescent="0.25">
      <c r="B179" t="e">
        <f ca="1"/>
        <v>#NAME?</v>
      </c>
      <c r="C179">
        <f t="shared" ca="1" si="11"/>
        <v>0</v>
      </c>
    </row>
    <row r="180" spans="2:3" x14ac:dyDescent="0.25">
      <c r="B180" t="e">
        <f ca="1"/>
        <v>#NAME?</v>
      </c>
      <c r="C180">
        <f t="shared" ca="1" si="11"/>
        <v>0</v>
      </c>
    </row>
    <row r="181" spans="2:3" x14ac:dyDescent="0.25">
      <c r="B181" t="e">
        <f ca="1"/>
        <v>#NAME?</v>
      </c>
      <c r="C181">
        <f t="shared" ca="1" si="11"/>
        <v>0</v>
      </c>
    </row>
    <row r="183" spans="2:3" x14ac:dyDescent="0.25">
      <c r="B183" t="s">
        <v>103</v>
      </c>
    </row>
    <row r="184" spans="2:3" x14ac:dyDescent="0.25">
      <c r="B184" t="s">
        <v>104</v>
      </c>
    </row>
    <row r="192" spans="2:3" x14ac:dyDescent="0.25">
      <c r="B192" t="s">
        <v>105</v>
      </c>
    </row>
    <row r="193" spans="1:11" x14ac:dyDescent="0.25">
      <c r="B193" t="s">
        <v>106</v>
      </c>
    </row>
    <row r="199" spans="1:11" x14ac:dyDescent="0.25">
      <c r="B199" t="s">
        <v>107</v>
      </c>
    </row>
    <row r="201" spans="1:11" x14ac:dyDescent="0.25">
      <c r="B201" t="s">
        <v>108</v>
      </c>
    </row>
    <row r="202" spans="1:11" x14ac:dyDescent="0.25">
      <c r="A202" t="s">
        <v>109</v>
      </c>
      <c r="B202" t="s">
        <v>110</v>
      </c>
    </row>
    <row r="203" spans="1:11" x14ac:dyDescent="0.25">
      <c r="A203" t="s">
        <v>109</v>
      </c>
      <c r="B203" t="s">
        <v>111</v>
      </c>
    </row>
    <row r="205" spans="1:11" x14ac:dyDescent="0.25">
      <c r="B205" s="1" t="s">
        <v>7</v>
      </c>
      <c r="C205" s="1" t="s">
        <v>8</v>
      </c>
      <c r="D205" s="1" t="s">
        <v>9</v>
      </c>
      <c r="E205" s="1" t="s">
        <v>10</v>
      </c>
      <c r="F205" s="1" t="s">
        <v>11</v>
      </c>
      <c r="G205" s="1" t="s">
        <v>12</v>
      </c>
      <c r="H205" s="1" t="s">
        <v>13</v>
      </c>
      <c r="I205" s="1" t="s">
        <v>75</v>
      </c>
      <c r="J205" s="1" t="s">
        <v>112</v>
      </c>
    </row>
    <row r="206" spans="1:11" x14ac:dyDescent="0.25">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2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25">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25">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25">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25">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25">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25">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25">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25">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25">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25">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25">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25">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25">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25">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25">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25">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25">
      <c r="B225" t="s">
        <v>113</v>
      </c>
    </row>
    <row r="227" spans="1:3" x14ac:dyDescent="0.25">
      <c r="B227" s="1" t="s">
        <v>10</v>
      </c>
      <c r="C227" s="1" t="s">
        <v>82</v>
      </c>
    </row>
    <row r="228" spans="1:3" x14ac:dyDescent="0.25">
      <c r="B228" t="e" cm="1">
        <f t="array" aca="1" ref="B228:B232" ca="1">_xlfn.UNIQUE(J206:J223)</f>
        <v>#NAME?</v>
      </c>
      <c r="C228">
        <f ca="1">COUNTIF($E$111:$E$128,B228)</f>
        <v>0</v>
      </c>
    </row>
    <row r="229" spans="1:3" x14ac:dyDescent="0.25">
      <c r="B229" t="e">
        <f ca="1"/>
        <v>#NAME?</v>
      </c>
      <c r="C229">
        <f t="shared" ref="C229:C232" ca="1" si="15">COUNTIF($E$111:$E$128,B229)</f>
        <v>0</v>
      </c>
    </row>
    <row r="230" spans="1:3" x14ac:dyDescent="0.25">
      <c r="B230" t="e">
        <f ca="1"/>
        <v>#NAME?</v>
      </c>
      <c r="C230">
        <f t="shared" ca="1" si="15"/>
        <v>0</v>
      </c>
    </row>
    <row r="231" spans="1:3" x14ac:dyDescent="0.25">
      <c r="B231" t="e">
        <f ca="1"/>
        <v>#NAME?</v>
      </c>
      <c r="C231">
        <f t="shared" ca="1" si="15"/>
        <v>0</v>
      </c>
    </row>
    <row r="232" spans="1:3" x14ac:dyDescent="0.25">
      <c r="B232" t="e">
        <f ca="1"/>
        <v>#NAME?</v>
      </c>
      <c r="C232">
        <f t="shared" ca="1" si="15"/>
        <v>0</v>
      </c>
    </row>
    <row r="234" spans="1:3" x14ac:dyDescent="0.25">
      <c r="B234" t="s">
        <v>114</v>
      </c>
    </row>
    <row r="236" spans="1:3" x14ac:dyDescent="0.25">
      <c r="B236" s="4" t="s">
        <v>115</v>
      </c>
    </row>
    <row r="238" spans="1:3" x14ac:dyDescent="0.25">
      <c r="A238">
        <v>4</v>
      </c>
      <c r="B238" t="s">
        <v>6</v>
      </c>
    </row>
    <row r="240" spans="1:3" x14ac:dyDescent="0.25">
      <c r="B240" t="s">
        <v>116</v>
      </c>
    </row>
    <row r="242" spans="2:4" x14ac:dyDescent="0.25">
      <c r="B242" s="1" t="s">
        <v>12</v>
      </c>
      <c r="C242" s="1" t="s">
        <v>117</v>
      </c>
    </row>
    <row r="243" spans="2:4" x14ac:dyDescent="0.25">
      <c r="B243" t="e" cm="1">
        <f t="array" aca="1" ref="B243:B246" ca="1">_xlfn.UNIQUE(G206:G223)</f>
        <v>#NAME?</v>
      </c>
      <c r="C243" t="e">
        <f ca="1">AVERAGEIF($G$206:$G$223,B243,$H$206:$H$223)</f>
        <v>#DIV/0!</v>
      </c>
      <c r="D243" s="1" t="str">
        <f ca="1">_xlfn.FORMULATEXT(C243)</f>
        <v>=AVERAGEIF($G$206:$G$223,B243,$H$206:$H$223)</v>
      </c>
    </row>
    <row r="244" spans="2:4" x14ac:dyDescent="0.25">
      <c r="B244" t="e">
        <f ca="1"/>
        <v>#NAME?</v>
      </c>
      <c r="C244" t="e">
        <f t="shared" ref="C244:C246" ca="1" si="16">AVERAGEIF($G$206:$G$223,B244,$H$206:$H$223)</f>
        <v>#DIV/0!</v>
      </c>
      <c r="D244" s="1" t="str">
        <f ca="1">_xlfn.FORMULATEXT(C244)</f>
        <v>=AVERAGEIF($G$206:$G$223,B244,$H$206:$H$223)</v>
      </c>
    </row>
    <row r="245" spans="2:4" x14ac:dyDescent="0.25">
      <c r="B245" t="e">
        <f ca="1"/>
        <v>#NAME?</v>
      </c>
      <c r="C245" t="e">
        <f t="shared" ca="1" si="16"/>
        <v>#DIV/0!</v>
      </c>
      <c r="D245" s="1" t="str">
        <f ca="1">_xlfn.FORMULATEXT(C245)</f>
        <v>=AVERAGEIF($G$206:$G$223,B245,$H$206:$H$223)</v>
      </c>
    </row>
    <row r="246" spans="2:4" x14ac:dyDescent="0.25">
      <c r="B246" t="e">
        <f ca="1"/>
        <v>#NAME?</v>
      </c>
      <c r="C246" t="e">
        <f t="shared" ca="1" si="16"/>
        <v>#DIV/0!</v>
      </c>
      <c r="D246" s="1" t="str">
        <f ca="1">_xlfn.FORMULATEXT(C246)</f>
        <v>=AVERAGEIF($G$206:$G$223,B246,$H$206:$H$223)</v>
      </c>
    </row>
    <row r="248" spans="2:4" x14ac:dyDescent="0.25">
      <c r="B248" s="4" t="s">
        <v>118</v>
      </c>
    </row>
    <row r="250" spans="2:4" x14ac:dyDescent="0.25">
      <c r="B250" t="s">
        <v>119</v>
      </c>
    </row>
    <row r="251" spans="2:4" x14ac:dyDescent="0.25">
      <c r="B251" t="s">
        <v>120</v>
      </c>
    </row>
    <row r="252" spans="2:4" x14ac:dyDescent="0.25">
      <c r="B252" t="s">
        <v>121</v>
      </c>
    </row>
    <row r="261" spans="2:11" x14ac:dyDescent="0.25">
      <c r="B261" t="s">
        <v>122</v>
      </c>
    </row>
    <row r="262" spans="2:11" x14ac:dyDescent="0.25">
      <c r="B262" t="s">
        <v>123</v>
      </c>
    </row>
    <row r="264" spans="2:11" x14ac:dyDescent="0.25">
      <c r="B264" t="s">
        <v>124</v>
      </c>
    </row>
    <row r="266" spans="2:11" x14ac:dyDescent="0.25">
      <c r="B266" s="1" t="s">
        <v>7</v>
      </c>
      <c r="C266" s="1" t="s">
        <v>8</v>
      </c>
      <c r="D266" s="1" t="s">
        <v>9</v>
      </c>
      <c r="E266" s="1" t="s">
        <v>10</v>
      </c>
      <c r="F266" s="1" t="s">
        <v>11</v>
      </c>
      <c r="G266" s="1" t="s">
        <v>12</v>
      </c>
      <c r="H266" s="1" t="s">
        <v>13</v>
      </c>
      <c r="I266" s="1" t="s">
        <v>75</v>
      </c>
      <c r="J266" s="1" t="s">
        <v>125</v>
      </c>
    </row>
    <row r="267" spans="2:11" x14ac:dyDescent="0.25">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2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25">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25">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25">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25">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25">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25">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25">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25">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25">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25">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25">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25">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25">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25">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25">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25">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25">
      <c r="B286" s="4" t="s">
        <v>126</v>
      </c>
    </row>
    <row r="288" spans="2:11" x14ac:dyDescent="0.25">
      <c r="B288" t="s">
        <v>127</v>
      </c>
    </row>
    <row r="290" spans="2:11" x14ac:dyDescent="0.25">
      <c r="B290" s="1" t="s">
        <v>12</v>
      </c>
      <c r="C290" s="1" t="s">
        <v>117</v>
      </c>
    </row>
    <row r="291" spans="2:11" x14ac:dyDescent="0.25">
      <c r="B291" t="e" cm="1">
        <f t="array" aca="1" ref="B291:B294" ca="1">_xlfn.UNIQUE(G267:G284)</f>
        <v>#NAME?</v>
      </c>
      <c r="C291" t="e">
        <f ca="1">AVERAGEIF($G$267:$G$284,B291,$J$267:$J$284)</f>
        <v>#DIV/0!</v>
      </c>
      <c r="D291" s="1" t="str">
        <f ca="1">_xlfn.FORMULATEXT(C291)</f>
        <v>=AVERAGEIF($G$267:$G$284,B291,$J$267:$J$284)</v>
      </c>
    </row>
    <row r="292" spans="2:11" x14ac:dyDescent="0.25">
      <c r="B292" t="e">
        <f ca="1"/>
        <v>#NAME?</v>
      </c>
      <c r="C292" t="e">
        <f t="shared" ref="C292:C294" ca="1" si="20">AVERAGEIF($G$267:$G$284,B292,$J$267:$J$284)</f>
        <v>#DIV/0!</v>
      </c>
      <c r="D292" s="1" t="str">
        <f ca="1">_xlfn.FORMULATEXT(C292)</f>
        <v>=AVERAGEIF($G$267:$G$284,B292,$J$267:$J$284)</v>
      </c>
    </row>
    <row r="293" spans="2:11" x14ac:dyDescent="0.25">
      <c r="B293" t="e">
        <f ca="1"/>
        <v>#NAME?</v>
      </c>
      <c r="C293" t="e">
        <f t="shared" ca="1" si="20"/>
        <v>#DIV/0!</v>
      </c>
      <c r="D293" s="1" t="str">
        <f ca="1">_xlfn.FORMULATEXT(C293)</f>
        <v>=AVERAGEIF($G$267:$G$284,B293,$J$267:$J$284)</v>
      </c>
    </row>
    <row r="294" spans="2:11" x14ac:dyDescent="0.25">
      <c r="B294" t="e">
        <f ca="1"/>
        <v>#NAME?</v>
      </c>
      <c r="C294" t="e">
        <f t="shared" ca="1" si="20"/>
        <v>#DIV/0!</v>
      </c>
      <c r="D294" s="1" t="str">
        <f ca="1">_xlfn.FORMULATEXT(C294)</f>
        <v>=AVERAGEIF($G$267:$G$284,B294,$J$267:$J$284)</v>
      </c>
    </row>
    <row r="296" spans="2:11" x14ac:dyDescent="0.25">
      <c r="B296" t="s">
        <v>128</v>
      </c>
    </row>
    <row r="298" spans="2:11" x14ac:dyDescent="0.25">
      <c r="B298" t="s">
        <v>129</v>
      </c>
    </row>
    <row r="299" spans="2:11" x14ac:dyDescent="0.25">
      <c r="B299" t="s">
        <v>130</v>
      </c>
    </row>
    <row r="301" spans="2:11" x14ac:dyDescent="0.25">
      <c r="B301" s="1" t="s">
        <v>7</v>
      </c>
      <c r="C301" s="1" t="s">
        <v>8</v>
      </c>
      <c r="D301" s="1" t="s">
        <v>9</v>
      </c>
      <c r="E301" s="1" t="s">
        <v>10</v>
      </c>
      <c r="F301" s="1" t="s">
        <v>11</v>
      </c>
      <c r="G301" s="1" t="s">
        <v>12</v>
      </c>
      <c r="H301" s="1" t="s">
        <v>13</v>
      </c>
      <c r="I301" s="1" t="s">
        <v>75</v>
      </c>
      <c r="J301" s="1" t="s">
        <v>131</v>
      </c>
    </row>
    <row r="302" spans="2:11" x14ac:dyDescent="0.25">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2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25">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25">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25">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25">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25">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25">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25">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25">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25">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25">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25">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25">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25">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25">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25">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25">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25">
      <c r="B321" s="4" t="s">
        <v>132</v>
      </c>
    </row>
    <row r="323" spans="2:4" x14ac:dyDescent="0.25">
      <c r="B323" t="s">
        <v>133</v>
      </c>
    </row>
    <row r="325" spans="2:4" x14ac:dyDescent="0.25">
      <c r="B325" s="1" t="s">
        <v>12</v>
      </c>
      <c r="C325" s="1" t="s">
        <v>117</v>
      </c>
    </row>
    <row r="326" spans="2:4" x14ac:dyDescent="0.25">
      <c r="B326" t="e" cm="1">
        <f t="array" aca="1" ref="B326:B329" ca="1">_xlfn.UNIQUE(G302:G319)</f>
        <v>#NAME?</v>
      </c>
      <c r="C326" s="2" t="e">
        <f ca="1">AVERAGEIF($G$267:$G$284,B326,$J$302:$J$319)</f>
        <v>#DIV/0!</v>
      </c>
      <c r="D326" s="1" t="str">
        <f ca="1">_xlfn.FORMULATEXT(C326)</f>
        <v>=AVERAGEIF($G$267:$G$284,B326,$J$302:$J$319)</v>
      </c>
    </row>
    <row r="327" spans="2:4" x14ac:dyDescent="0.25">
      <c r="B327" t="e">
        <f ca="1"/>
        <v>#NAME?</v>
      </c>
      <c r="C327" s="2" t="e">
        <f t="shared" ref="C327:C329" ca="1" si="24">AVERAGEIF($G$267:$G$284,B327,$J$302:$J$319)</f>
        <v>#DIV/0!</v>
      </c>
      <c r="D327" s="1" t="str">
        <f ca="1">_xlfn.FORMULATEXT(C327)</f>
        <v>=AVERAGEIF($G$267:$G$284,B327,$J$302:$J$319)</v>
      </c>
    </row>
    <row r="328" spans="2:4" x14ac:dyDescent="0.25">
      <c r="B328" t="e">
        <f ca="1"/>
        <v>#NAME?</v>
      </c>
      <c r="C328" s="2" t="e">
        <f t="shared" ca="1" si="24"/>
        <v>#DIV/0!</v>
      </c>
      <c r="D328" s="1" t="str">
        <f ca="1">_xlfn.FORMULATEXT(C328)</f>
        <v>=AVERAGEIF($G$267:$G$284,B328,$J$302:$J$319)</v>
      </c>
    </row>
    <row r="329" spans="2:4" x14ac:dyDescent="0.25">
      <c r="B329" t="e">
        <f ca="1"/>
        <v>#NAME?</v>
      </c>
      <c r="C329" s="2" t="e">
        <f t="shared" ca="1" si="24"/>
        <v>#DIV/0!</v>
      </c>
      <c r="D329" s="1" t="str">
        <f ca="1">_xlfn.FORMULATEXT(C329)</f>
        <v>=AVERAGEIF($G$267:$G$284,B329,$J$302:$J$319)</v>
      </c>
    </row>
    <row r="331" spans="2:4" x14ac:dyDescent="0.25">
      <c r="B331" s="7" t="s">
        <v>134</v>
      </c>
    </row>
    <row r="340" spans="2:2" x14ac:dyDescent="0.25">
      <c r="B340" t="s">
        <v>135</v>
      </c>
    </row>
    <row r="341" spans="2:2" x14ac:dyDescent="0.25">
      <c r="B341" s="8" t="s">
        <v>136</v>
      </c>
    </row>
  </sheetData>
  <hyperlinks>
    <hyperlink ref="B51" r:id="rId1"/>
    <hyperlink ref="B52" r:id="rId2"/>
    <hyperlink ref="B82" r:id="rId3"/>
    <hyperlink ref="B101" r:id="rId4"/>
    <hyperlink ref="B102" r:id="rId5"/>
    <hyperlink ref="B130" r:id="rId6"/>
    <hyperlink ref="B157" r:id="rId7"/>
    <hyperlink ref="B156" r:id="rId8"/>
    <hyperlink ref="B236" r:id="rId9"/>
    <hyperlink ref="B286" r:id="rId10"/>
    <hyperlink ref="B321" r:id="rId11" display="Click here to learn and practice the VALUE function!"/>
    <hyperlink ref="B341" r:id="rId12" display="Visit us for more exercises and tutorials! "/>
    <hyperlink ref="B248" r:id="rId13"/>
    <hyperlink ref="B85" r:id="rId14"/>
  </hyperlinks>
  <pageMargins left="0.7" right="0.7" top="0.75" bottom="0.75" header="0.3" footer="0.3"/>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E9" sqref="E9"/>
    </sheetView>
  </sheetViews>
  <sheetFormatPr defaultRowHeight="15" x14ac:dyDescent="0.25"/>
  <cols>
    <col min="1" max="4" width="16.42578125" bestFit="1" customWidth="1"/>
    <col min="5" max="5" width="12.85546875" customWidth="1"/>
    <col min="14" max="14" width="11.85546875" customWidth="1"/>
  </cols>
  <sheetData>
    <row r="1" spans="1:14" x14ac:dyDescent="0.25">
      <c r="A1" s="1" t="s">
        <v>7</v>
      </c>
    </row>
    <row r="2" spans="1:14" x14ac:dyDescent="0.25">
      <c r="A2" t="s">
        <v>14</v>
      </c>
      <c r="B2" t="str">
        <f>IF(COUNTIF(A2:A19,A2:A19)&gt;1,A2,"")</f>
        <v>BMW X5</v>
      </c>
      <c r="C2" t="str">
        <f>IF(COUNTIF(A2:A19,A2:A19)=1,A2,"")</f>
        <v/>
      </c>
      <c r="D2" t="str">
        <f>IF(COUNTIF(A2:A19,A2:A19)&gt;=1,A2,"")</f>
        <v>BMW X5</v>
      </c>
      <c r="E2" t="s">
        <v>59</v>
      </c>
      <c r="F2" t="str">
        <f>IF(COUNTIF(E2:E19,E2:E19)=1,E2:E19," ")</f>
        <v xml:space="preserve"> </v>
      </c>
    </row>
    <row r="3" spans="1:14" x14ac:dyDescent="0.25">
      <c r="A3" t="s">
        <v>19</v>
      </c>
      <c r="B3" t="str">
        <f t="shared" ref="B3:B19" si="0">IF(COUNTIF(A3:A20,A3:A20)&gt;1,A3,"")</f>
        <v/>
      </c>
      <c r="C3" t="str">
        <f t="shared" ref="C3:C19" si="1">IF(COUNTIF(A3:A20,A3:A20)=1,A3,"")</f>
        <v>Audi A3</v>
      </c>
      <c r="D3" t="str">
        <f t="shared" ref="D3:D19" si="2">IF(COUNTIF(A3:A20,A3:A20)&gt;=1,A3,"")</f>
        <v>Audi A3</v>
      </c>
      <c r="E3" t="s">
        <v>61</v>
      </c>
      <c r="F3" t="str">
        <f t="shared" ref="F3:F19" si="3">IF(COUNTIF(E3:E20,E3:E20)=1,E3:E20," ")</f>
        <v xml:space="preserve"> </v>
      </c>
      <c r="I3" t="e">
        <f>LEFT(E3,FIND(" ",E3,1)-1)</f>
        <v>#VALUE!</v>
      </c>
    </row>
    <row r="4" spans="1:14" x14ac:dyDescent="0.25">
      <c r="A4" t="s">
        <v>24</v>
      </c>
      <c r="B4" t="str">
        <f t="shared" si="0"/>
        <v>Mercedes S-Class</v>
      </c>
      <c r="C4" t="str">
        <f t="shared" si="1"/>
        <v/>
      </c>
      <c r="D4" t="str">
        <f t="shared" si="2"/>
        <v>Mercedes S-Class</v>
      </c>
      <c r="E4" t="s">
        <v>66</v>
      </c>
      <c r="F4" t="str">
        <f t="shared" si="3"/>
        <v xml:space="preserve"> </v>
      </c>
    </row>
    <row r="5" spans="1:14" x14ac:dyDescent="0.25">
      <c r="A5" t="s">
        <v>14</v>
      </c>
      <c r="B5" t="str">
        <f t="shared" si="0"/>
        <v>BMW X5</v>
      </c>
      <c r="C5" t="str">
        <f t="shared" si="1"/>
        <v/>
      </c>
      <c r="D5" t="str">
        <f t="shared" si="2"/>
        <v>BMW X5</v>
      </c>
      <c r="E5" t="s">
        <v>59</v>
      </c>
      <c r="F5" t="str">
        <f t="shared" si="3"/>
        <v xml:space="preserve"> </v>
      </c>
    </row>
    <row r="6" spans="1:14" x14ac:dyDescent="0.25">
      <c r="A6" t="s">
        <v>29</v>
      </c>
      <c r="B6" t="str">
        <f t="shared" si="0"/>
        <v>BMW X3</v>
      </c>
      <c r="C6" t="str">
        <f t="shared" si="1"/>
        <v/>
      </c>
      <c r="D6" t="str">
        <f t="shared" si="2"/>
        <v>BMW X3</v>
      </c>
      <c r="E6" t="s">
        <v>59</v>
      </c>
      <c r="F6" t="str">
        <f t="shared" si="3"/>
        <v xml:space="preserve"> </v>
      </c>
      <c r="N6" t="s">
        <v>59</v>
      </c>
    </row>
    <row r="7" spans="1:14" x14ac:dyDescent="0.25">
      <c r="A7" t="s">
        <v>31</v>
      </c>
      <c r="B7" t="str">
        <f t="shared" si="0"/>
        <v>Lexus RX350</v>
      </c>
      <c r="C7" t="str">
        <f t="shared" si="1"/>
        <v/>
      </c>
      <c r="D7" t="str">
        <f t="shared" si="2"/>
        <v>Lexus RX350</v>
      </c>
      <c r="E7" t="s">
        <v>70</v>
      </c>
      <c r="F7" t="str">
        <f t="shared" si="3"/>
        <v xml:space="preserve"> </v>
      </c>
      <c r="N7" t="s">
        <v>61</v>
      </c>
    </row>
    <row r="8" spans="1:14" x14ac:dyDescent="0.25">
      <c r="A8" t="s">
        <v>29</v>
      </c>
      <c r="B8" t="str">
        <f t="shared" si="0"/>
        <v/>
      </c>
      <c r="C8" t="str">
        <f t="shared" si="1"/>
        <v>BMW X3</v>
      </c>
      <c r="D8" t="str">
        <f t="shared" si="2"/>
        <v>BMW X3</v>
      </c>
      <c r="E8" t="s">
        <v>59</v>
      </c>
      <c r="F8" t="str">
        <f t="shared" si="3"/>
        <v xml:space="preserve"> </v>
      </c>
      <c r="N8" t="s">
        <v>66</v>
      </c>
    </row>
    <row r="9" spans="1:14" x14ac:dyDescent="0.25">
      <c r="A9" t="s">
        <v>14</v>
      </c>
      <c r="B9" t="str">
        <f t="shared" si="0"/>
        <v/>
      </c>
      <c r="C9" t="str">
        <f t="shared" si="1"/>
        <v>BMW X5</v>
      </c>
      <c r="D9" t="str">
        <f t="shared" si="2"/>
        <v>BMW X5</v>
      </c>
      <c r="E9" t="s">
        <v>59</v>
      </c>
      <c r="F9" t="str">
        <f t="shared" si="3"/>
        <v xml:space="preserve"> </v>
      </c>
      <c r="N9" t="s">
        <v>59</v>
      </c>
    </row>
    <row r="10" spans="1:14" x14ac:dyDescent="0.25">
      <c r="A10" t="s">
        <v>37</v>
      </c>
      <c r="B10" t="str">
        <f t="shared" si="0"/>
        <v/>
      </c>
      <c r="C10" t="str">
        <f t="shared" si="1"/>
        <v>BMW 3 Series</v>
      </c>
      <c r="D10" t="str">
        <f t="shared" si="2"/>
        <v>BMW 3 Series</v>
      </c>
      <c r="E10" t="s">
        <v>59</v>
      </c>
      <c r="F10" t="str">
        <f t="shared" si="3"/>
        <v xml:space="preserve"> </v>
      </c>
      <c r="N10" t="s">
        <v>70</v>
      </c>
    </row>
    <row r="11" spans="1:14" x14ac:dyDescent="0.25">
      <c r="A11" t="s">
        <v>24</v>
      </c>
      <c r="B11" t="str">
        <f t="shared" si="0"/>
        <v/>
      </c>
      <c r="C11" t="str">
        <f t="shared" si="1"/>
        <v>Mercedes S-Class</v>
      </c>
      <c r="D11" t="str">
        <f t="shared" si="2"/>
        <v>Mercedes S-Class</v>
      </c>
      <c r="E11" t="s">
        <v>66</v>
      </c>
      <c r="F11" t="str">
        <f>IF(COUNTIF(E11:E28,E11:E28)=1,E11:E28," ")</f>
        <v>Mercedes</v>
      </c>
      <c r="N11" t="s">
        <v>62</v>
      </c>
    </row>
    <row r="12" spans="1:14" x14ac:dyDescent="0.25">
      <c r="A12" t="s">
        <v>40</v>
      </c>
      <c r="B12" t="str">
        <f t="shared" si="0"/>
        <v/>
      </c>
      <c r="C12" t="str">
        <f t="shared" si="1"/>
        <v>Tesla Model 3</v>
      </c>
      <c r="D12" t="str">
        <f t="shared" si="2"/>
        <v>Tesla Model 3</v>
      </c>
      <c r="E12" t="s">
        <v>62</v>
      </c>
      <c r="F12" t="str">
        <f t="shared" si="3"/>
        <v>Tesla</v>
      </c>
      <c r="N12" t="s">
        <v>67</v>
      </c>
    </row>
    <row r="13" spans="1:14" x14ac:dyDescent="0.25">
      <c r="A13" t="s">
        <v>43</v>
      </c>
      <c r="B13" t="str">
        <f t="shared" si="0"/>
        <v/>
      </c>
      <c r="C13" t="str">
        <f t="shared" si="1"/>
        <v>Volvo XC90</v>
      </c>
      <c r="D13" t="str">
        <f t="shared" si="2"/>
        <v>Volvo XC90</v>
      </c>
      <c r="E13" t="s">
        <v>67</v>
      </c>
      <c r="F13" t="str">
        <f t="shared" si="3"/>
        <v>Volvo</v>
      </c>
      <c r="N13" t="s">
        <v>69</v>
      </c>
    </row>
    <row r="14" spans="1:14" x14ac:dyDescent="0.25">
      <c r="A14" t="s">
        <v>46</v>
      </c>
      <c r="B14" t="str">
        <f t="shared" si="0"/>
        <v/>
      </c>
      <c r="C14" t="str">
        <f t="shared" si="1"/>
        <v>Audi Q7</v>
      </c>
      <c r="D14" t="str">
        <f t="shared" si="2"/>
        <v>Audi Q7</v>
      </c>
      <c r="E14" t="s">
        <v>61</v>
      </c>
      <c r="F14" t="str">
        <f t="shared" si="3"/>
        <v>Audi</v>
      </c>
      <c r="N14" t="s">
        <v>64</v>
      </c>
    </row>
    <row r="15" spans="1:14" x14ac:dyDescent="0.25">
      <c r="A15" t="s">
        <v>48</v>
      </c>
      <c r="B15" t="str">
        <f t="shared" si="0"/>
        <v/>
      </c>
      <c r="C15" t="str">
        <f t="shared" si="1"/>
        <v>Cadillac XT5</v>
      </c>
      <c r="D15" t="str">
        <f t="shared" si="2"/>
        <v>Cadillac XT5</v>
      </c>
      <c r="E15" t="s">
        <v>69</v>
      </c>
      <c r="F15" t="str">
        <f t="shared" si="3"/>
        <v>Cadillac</v>
      </c>
      <c r="N15" t="s">
        <v>64</v>
      </c>
    </row>
    <row r="16" spans="1:14" x14ac:dyDescent="0.25">
      <c r="A16" t="s">
        <v>50</v>
      </c>
      <c r="B16" t="str">
        <f t="shared" si="0"/>
        <v/>
      </c>
      <c r="C16" t="str">
        <f t="shared" si="1"/>
        <v>Jaguar XF</v>
      </c>
      <c r="D16" t="str">
        <f t="shared" si="2"/>
        <v>Jaguar XF</v>
      </c>
      <c r="E16" t="s">
        <v>64</v>
      </c>
      <c r="F16" t="str">
        <f t="shared" si="3"/>
        <v>Jaguar</v>
      </c>
      <c r="N16" t="s">
        <v>64</v>
      </c>
    </row>
    <row r="17" spans="1:6" x14ac:dyDescent="0.25">
      <c r="A17" t="s">
        <v>31</v>
      </c>
      <c r="B17" t="str">
        <f t="shared" si="0"/>
        <v>Lexus RX350</v>
      </c>
      <c r="C17" t="str">
        <f t="shared" si="1"/>
        <v/>
      </c>
      <c r="D17" t="str">
        <f t="shared" si="2"/>
        <v>Lexus RX350</v>
      </c>
      <c r="E17" t="s">
        <v>70</v>
      </c>
      <c r="F17" t="str">
        <f t="shared" si="3"/>
        <v xml:space="preserve"> </v>
      </c>
    </row>
    <row r="18" spans="1:6" x14ac:dyDescent="0.25">
      <c r="A18" t="s">
        <v>53</v>
      </c>
      <c r="B18" t="str">
        <f t="shared" si="0"/>
        <v/>
      </c>
      <c r="C18" t="str">
        <f t="shared" si="1"/>
        <v>BMW 428i</v>
      </c>
      <c r="D18" t="str">
        <f t="shared" si="2"/>
        <v>BMW 428i</v>
      </c>
      <c r="E18" t="s">
        <v>59</v>
      </c>
      <c r="F18" t="str">
        <f t="shared" si="3"/>
        <v>BMW</v>
      </c>
    </row>
    <row r="19" spans="1:6" x14ac:dyDescent="0.25">
      <c r="A19" t="s">
        <v>31</v>
      </c>
      <c r="B19" t="str">
        <f t="shared" si="0"/>
        <v/>
      </c>
      <c r="C19" t="str">
        <f t="shared" si="1"/>
        <v>Lexus RX350</v>
      </c>
      <c r="D19" t="str">
        <f t="shared" si="2"/>
        <v>Lexus RX350</v>
      </c>
      <c r="E19" t="s">
        <v>70</v>
      </c>
      <c r="F19" t="str">
        <f t="shared" si="3"/>
        <v>Lexus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Questions</vt:lpstr>
      <vt:lpstr>Sheet2</vt:lpstr>
      <vt:lpstr>Sheet1</vt:lpstr>
      <vt:lpstr>Manufacturing country</vt:lpstr>
      <vt:lpstr>Solution</vt:lpstr>
      <vt:lpstr>Sheet3</vt:lpstr>
      <vt:lpstr>Sheet1!Criteria</vt:lpstr>
      <vt:lpstr>Sheet3!Criteria</vt:lpstr>
      <vt:lpstr>Sheet1!Extract</vt:lpstr>
      <vt:lpstr>Sheet3!Extract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2022-07-27T18:21:06Z</dcterms:created>
  <dcterms:modified xsi:type="dcterms:W3CDTF">2024-05-24T07:57:58Z</dcterms:modified>
  <cp:category/>
  <cp:contentStatus/>
</cp:coreProperties>
</file>