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SHEETS\EXCEL\"/>
    </mc:Choice>
  </mc:AlternateContent>
  <bookViews>
    <workbookView xWindow="0" yWindow="0" windowWidth="20490" windowHeight="7050" firstSheet="6" activeTab="12"/>
  </bookViews>
  <sheets>
    <sheet name="Question 1" sheetId="1" r:id="rId1"/>
    <sheet name="Question 2 &amp; 3" sheetId="2" r:id="rId2"/>
    <sheet name="Question 4" sheetId="3" r:id="rId3"/>
    <sheet name="Question 5" sheetId="4" r:id="rId4"/>
    <sheet name="Question 6" sheetId="5" r:id="rId5"/>
    <sheet name="Question 7" sheetId="6" r:id="rId6"/>
    <sheet name="Question 8" sheetId="7" r:id="rId7"/>
    <sheet name="Question 9" sheetId="8" r:id="rId8"/>
    <sheet name="Sheet2" sheetId="27" r:id="rId9"/>
    <sheet name="Sheet1" sheetId="26" r:id="rId10"/>
    <sheet name="Question 10" sheetId="9" r:id="rId11"/>
    <sheet name="Pivot Table 1" sheetId="10" r:id="rId12"/>
    <sheet name="Pivot Table 2" sheetId="11" r:id="rId13"/>
    <sheet name="Pivot Table 3" sheetId="12" r:id="rId14"/>
    <sheet name="Pivot Table 4" sheetId="13" r:id="rId15"/>
    <sheet name="Pivot Table 5" sheetId="14" r:id="rId16"/>
    <sheet name="Sheet15" sheetId="15" r:id="rId17"/>
    <sheet name="Sheet4" sheetId="16" r:id="rId18"/>
    <sheet name="Sheet5" sheetId="17" r:id="rId19"/>
    <sheet name="Sheet8" sheetId="18" r:id="rId20"/>
    <sheet name="Sheet9" sheetId="19" r:id="rId21"/>
    <sheet name="Sheet10" sheetId="20" r:id="rId22"/>
    <sheet name="Sheet11" sheetId="21" r:id="rId23"/>
    <sheet name="Sheet13" sheetId="22" r:id="rId24"/>
    <sheet name="Sheet14" sheetId="23" r:id="rId25"/>
    <sheet name="Sheet16" sheetId="24" r:id="rId26"/>
    <sheet name="Sheet17" sheetId="25" r:id="rId27"/>
  </sheets>
  <definedNames>
    <definedName name="_xlnm._FilterDatabase" localSheetId="6" hidden="1">'Question 8'!$A$3:$D$28</definedName>
    <definedName name="Google_Sheet_Link_1208852684" hidden="1">Sheet14!$C$8:$C$13</definedName>
    <definedName name="Z_1402ACD4_77D2_4F9F_BDF2_3AB678108EAE_.wvu.FilterData" localSheetId="2" hidden="1">'Question 4'!$A$1:$AD$1</definedName>
  </definedNames>
  <calcPr calcId="162913"/>
  <customWorkbookViews>
    <customWorkbookView name="Filter 1" guid="{1402ACD4-77D2-4F9F-BDF2-3AB678108EAE}" maximized="1" windowWidth="0" windowHeight="0" activeSheetId="0"/>
  </customWorkbookViews>
  <pivotCaches>
    <pivotCache cacheId="2" r:id="rId28"/>
    <pivotCache cacheId="7" r:id="rId29"/>
    <pivotCache cacheId="12" r:id="rId30"/>
  </pivotCaches>
  <extLst>
    <ext uri="GoogleSheetsCustomDataVersion2">
      <go:sheetsCustomData xmlns:go="http://customooxmlschemas.google.com/" r:id="rId31" roundtripDataChecksum="d7uInWx71keG4kpUfBGut5Ox4We/hcw1U65fl5QcjNw="/>
    </ext>
  </extLst>
</workbook>
</file>

<file path=xl/calcChain.xml><?xml version="1.0" encoding="utf-8"?>
<calcChain xmlns="http://schemas.openxmlformats.org/spreadsheetml/2006/main">
  <c r="H4" i="4" l="1"/>
  <c r="H5" i="4"/>
  <c r="H6" i="4"/>
  <c r="H3" i="4"/>
  <c r="E15" i="4"/>
  <c r="G24" i="3"/>
  <c r="S7" i="2"/>
  <c r="Q7" i="2"/>
  <c r="F15" i="4" l="1"/>
  <c r="E16" i="4"/>
  <c r="E17" i="4"/>
  <c r="E18" i="4"/>
  <c r="H24" i="3"/>
  <c r="H18" i="3"/>
  <c r="E17" i="3"/>
  <c r="F17" i="3" s="1"/>
  <c r="F19" i="3"/>
  <c r="E18" i="3"/>
  <c r="F18" i="3" s="1"/>
  <c r="E19" i="3"/>
  <c r="R7" i="2"/>
  <c r="Q8" i="2"/>
  <c r="Q9" i="2"/>
  <c r="Q10" i="2"/>
  <c r="Q11" i="2"/>
  <c r="Q12" i="2"/>
  <c r="Q13" i="2"/>
  <c r="Q14" i="2"/>
  <c r="F20" i="2"/>
  <c r="F21" i="2"/>
  <c r="F22" i="2"/>
  <c r="F23" i="2"/>
  <c r="F24" i="2"/>
  <c r="F25" i="2"/>
  <c r="F19" i="2"/>
  <c r="G19" i="2"/>
  <c r="G9" i="2"/>
  <c r="G10" i="2"/>
  <c r="G11" i="2"/>
  <c r="G12" i="2"/>
  <c r="G13" i="2"/>
  <c r="G14" i="2"/>
  <c r="G15" i="2"/>
  <c r="G8" i="2"/>
  <c r="G20" i="2"/>
  <c r="G21" i="2"/>
  <c r="G22" i="2"/>
  <c r="G23" i="2"/>
  <c r="G24" i="2"/>
  <c r="G25" i="2"/>
  <c r="E8" i="2"/>
  <c r="F8" i="2"/>
  <c r="F9" i="2"/>
  <c r="F10" i="2"/>
  <c r="F11" i="2"/>
  <c r="F12" i="2"/>
  <c r="F13" i="2"/>
  <c r="F14" i="2"/>
  <c r="F15" i="2"/>
  <c r="C13" i="1"/>
  <c r="C9" i="1"/>
  <c r="C8" i="1"/>
  <c r="D5" i="1"/>
  <c r="C7" i="1"/>
  <c r="C6" i="1"/>
  <c r="E10" i="25"/>
  <c r="D10" i="25"/>
  <c r="C10" i="25"/>
  <c r="E9" i="25"/>
  <c r="D9" i="25"/>
  <c r="C9" i="25"/>
  <c r="E8" i="25"/>
  <c r="D8" i="25"/>
  <c r="C8" i="25"/>
  <c r="E7" i="25"/>
  <c r="D7" i="25"/>
  <c r="C7" i="25"/>
  <c r="E6" i="25"/>
  <c r="D6" i="25"/>
  <c r="C6" i="25"/>
  <c r="E5" i="25"/>
  <c r="D5" i="25"/>
  <c r="C5" i="25"/>
  <c r="E4" i="25"/>
  <c r="D4" i="25"/>
  <c r="C4" i="25"/>
  <c r="E3" i="25"/>
  <c r="D3" i="25"/>
  <c r="C3" i="25"/>
  <c r="E2" i="25"/>
  <c r="D2" i="25"/>
  <c r="C2" i="25"/>
  <c r="F10" i="24"/>
  <c r="F9" i="24"/>
  <c r="F8" i="24"/>
  <c r="F7" i="24"/>
  <c r="F6" i="24"/>
  <c r="F5" i="24"/>
  <c r="F4" i="24"/>
  <c r="F3" i="24"/>
  <c r="F2" i="24"/>
  <c r="G10" i="17"/>
  <c r="B10" i="17"/>
  <c r="G9" i="17"/>
  <c r="B9" i="17"/>
  <c r="G8" i="17"/>
  <c r="B8" i="17"/>
  <c r="G7" i="17"/>
  <c r="B7" i="17"/>
  <c r="G6" i="17"/>
  <c r="B6" i="17"/>
  <c r="G5" i="17"/>
  <c r="B5" i="17"/>
  <c r="G4" i="17"/>
  <c r="B4" i="17"/>
  <c r="G3" i="17"/>
  <c r="B3" i="17"/>
  <c r="G2" i="17"/>
  <c r="B2" i="17"/>
  <c r="H50" i="16"/>
  <c r="G50" i="16"/>
  <c r="E50" i="16"/>
  <c r="D50" i="16"/>
  <c r="B50" i="16"/>
  <c r="H49" i="16"/>
  <c r="G49" i="16"/>
  <c r="E49" i="16"/>
  <c r="D49" i="16"/>
  <c r="B49" i="16"/>
  <c r="H48" i="16"/>
  <c r="G48" i="16"/>
  <c r="E48" i="16"/>
  <c r="D48" i="16"/>
  <c r="B48" i="16"/>
  <c r="H47" i="16"/>
  <c r="G47" i="16"/>
  <c r="E47" i="16"/>
  <c r="D47" i="16"/>
  <c r="B47" i="16"/>
  <c r="H46" i="16"/>
  <c r="G46" i="16"/>
  <c r="E46" i="16"/>
  <c r="D46" i="16"/>
  <c r="B46" i="16"/>
  <c r="H45" i="16"/>
  <c r="G45" i="16"/>
  <c r="E45" i="16"/>
  <c r="D45" i="16"/>
  <c r="B45" i="16"/>
  <c r="H44" i="16"/>
  <c r="G44" i="16"/>
  <c r="E44" i="16"/>
  <c r="D44" i="16"/>
  <c r="B44" i="16"/>
  <c r="H43" i="16"/>
  <c r="G43" i="16"/>
  <c r="E43" i="16"/>
  <c r="D43" i="16"/>
  <c r="B43" i="16"/>
  <c r="H42" i="16"/>
  <c r="G42" i="16"/>
  <c r="E42" i="16"/>
  <c r="D42" i="16"/>
  <c r="B42" i="16"/>
  <c r="H41" i="16"/>
  <c r="G41" i="16"/>
  <c r="E41" i="16"/>
  <c r="D41" i="16"/>
  <c r="B41" i="16"/>
  <c r="H40" i="16"/>
  <c r="G40" i="16"/>
  <c r="E40" i="16"/>
  <c r="D40" i="16"/>
  <c r="B40" i="16"/>
  <c r="H39" i="16"/>
  <c r="G39" i="16"/>
  <c r="E39" i="16"/>
  <c r="D39" i="16"/>
  <c r="B39" i="16"/>
  <c r="H38" i="16"/>
  <c r="G38" i="16"/>
  <c r="E38" i="16"/>
  <c r="D38" i="16"/>
  <c r="B38" i="16"/>
  <c r="H37" i="16"/>
  <c r="G37" i="16"/>
  <c r="E37" i="16"/>
  <c r="D37" i="16"/>
  <c r="B37" i="16"/>
  <c r="H36" i="16"/>
  <c r="G36" i="16"/>
  <c r="E36" i="16"/>
  <c r="D36" i="16"/>
  <c r="B36" i="16"/>
  <c r="H35" i="16"/>
  <c r="G35" i="16"/>
  <c r="E35" i="16"/>
  <c r="D35" i="16"/>
  <c r="B35" i="16"/>
  <c r="H34" i="16"/>
  <c r="G34" i="16"/>
  <c r="E34" i="16"/>
  <c r="D34" i="16"/>
  <c r="B34" i="16"/>
  <c r="H33" i="16"/>
  <c r="G33" i="16"/>
  <c r="E33" i="16"/>
  <c r="D33" i="16"/>
  <c r="B33" i="16"/>
  <c r="H32" i="16"/>
  <c r="G32" i="16"/>
  <c r="E32" i="16"/>
  <c r="D32" i="16"/>
  <c r="B32" i="16"/>
  <c r="H31" i="16"/>
  <c r="G31" i="16"/>
  <c r="E31" i="16"/>
  <c r="D31" i="16"/>
  <c r="B31" i="16"/>
  <c r="H30" i="16"/>
  <c r="G30" i="16"/>
  <c r="E30" i="16"/>
  <c r="D30" i="16"/>
  <c r="B30" i="16"/>
  <c r="H29" i="16"/>
  <c r="G29" i="16"/>
  <c r="E29" i="16"/>
  <c r="D29" i="16"/>
  <c r="B29" i="16"/>
  <c r="H28" i="16"/>
  <c r="G28" i="16"/>
  <c r="E28" i="16"/>
  <c r="D28" i="16"/>
  <c r="B28" i="16"/>
  <c r="H27" i="16"/>
  <c r="G27" i="16"/>
  <c r="E27" i="16"/>
  <c r="D27" i="16"/>
  <c r="B27" i="16"/>
  <c r="H26" i="16"/>
  <c r="G26" i="16"/>
  <c r="E26" i="16"/>
  <c r="D26" i="16"/>
  <c r="B26" i="16"/>
  <c r="H25" i="16"/>
  <c r="G25" i="16"/>
  <c r="E25" i="16"/>
  <c r="D25" i="16"/>
  <c r="B25" i="16"/>
  <c r="H24" i="16"/>
  <c r="G24" i="16"/>
  <c r="E24" i="16"/>
  <c r="D24" i="16"/>
  <c r="B24" i="16"/>
  <c r="H23" i="16"/>
  <c r="G23" i="16"/>
  <c r="E23" i="16"/>
  <c r="D23" i="16"/>
  <c r="B23" i="16"/>
  <c r="H22" i="16"/>
  <c r="G22" i="16"/>
  <c r="E22" i="16"/>
  <c r="D22" i="16"/>
  <c r="B22" i="16"/>
  <c r="H21" i="16"/>
  <c r="G21" i="16"/>
  <c r="E21" i="16"/>
  <c r="D21" i="16"/>
  <c r="B21" i="16"/>
  <c r="H20" i="16"/>
  <c r="G20" i="16"/>
  <c r="E20" i="16"/>
  <c r="D20" i="16"/>
  <c r="B20" i="16"/>
  <c r="H19" i="16"/>
  <c r="G19" i="16"/>
  <c r="E19" i="16"/>
  <c r="D19" i="16"/>
  <c r="B19" i="16"/>
  <c r="H18" i="16"/>
  <c r="G18" i="16"/>
  <c r="E18" i="16"/>
  <c r="D18" i="16"/>
  <c r="B18" i="16"/>
  <c r="H17" i="16"/>
  <c r="G17" i="16"/>
  <c r="E17" i="16"/>
  <c r="D17" i="16"/>
  <c r="B17" i="16"/>
  <c r="H16" i="16"/>
  <c r="G16" i="16"/>
  <c r="E16" i="16"/>
  <c r="D16" i="16"/>
  <c r="B16" i="16"/>
  <c r="H15" i="16"/>
  <c r="G15" i="16"/>
  <c r="E15" i="16"/>
  <c r="D15" i="16"/>
  <c r="B15" i="16"/>
  <c r="H14" i="16"/>
  <c r="G14" i="16"/>
  <c r="E14" i="16"/>
  <c r="D14" i="16"/>
  <c r="B14" i="16"/>
  <c r="H13" i="16"/>
  <c r="G13" i="16"/>
  <c r="E13" i="16"/>
  <c r="D13" i="16"/>
  <c r="B13" i="16"/>
  <c r="H12" i="16"/>
  <c r="G12" i="16"/>
  <c r="E12" i="16"/>
  <c r="D12" i="16"/>
  <c r="B12" i="16"/>
  <c r="H11" i="16"/>
  <c r="G11" i="16"/>
  <c r="E11" i="16"/>
  <c r="D11" i="16"/>
  <c r="B11" i="16"/>
  <c r="H10" i="16"/>
  <c r="G10" i="16"/>
  <c r="E10" i="16"/>
  <c r="D10" i="16"/>
  <c r="B10" i="16"/>
  <c r="H9" i="16"/>
  <c r="G9" i="16"/>
  <c r="E9" i="16"/>
  <c r="D9" i="16"/>
  <c r="B9" i="16"/>
  <c r="H8" i="16"/>
  <c r="G8" i="16"/>
  <c r="E8" i="16"/>
  <c r="D8" i="16"/>
  <c r="B8" i="16"/>
  <c r="H7" i="16"/>
  <c r="G7" i="16"/>
  <c r="E7" i="16"/>
  <c r="D7" i="16"/>
  <c r="B7" i="16"/>
  <c r="H6" i="16"/>
  <c r="G6" i="16"/>
  <c r="E6" i="16"/>
  <c r="D6" i="16"/>
  <c r="B6" i="16"/>
  <c r="H5" i="16"/>
  <c r="G5" i="16"/>
  <c r="E5" i="16"/>
  <c r="D5" i="16"/>
  <c r="B5" i="16"/>
  <c r="H4" i="16"/>
  <c r="G4" i="16"/>
  <c r="E4" i="16"/>
  <c r="D4" i="16"/>
  <c r="B4" i="16"/>
  <c r="H3" i="16"/>
  <c r="G3" i="16"/>
  <c r="E3" i="16"/>
  <c r="D3" i="16"/>
  <c r="B3" i="16"/>
  <c r="H2" i="16"/>
  <c r="G2" i="16"/>
  <c r="E2" i="16"/>
  <c r="D2" i="16"/>
  <c r="B2" i="16"/>
  <c r="D39" i="13"/>
  <c r="E39" i="13" s="1"/>
  <c r="D38" i="13"/>
  <c r="E38" i="13" s="1"/>
  <c r="D37" i="13"/>
  <c r="E37" i="13" s="1"/>
  <c r="D36" i="13"/>
  <c r="E36" i="13" s="1"/>
  <c r="D35" i="13"/>
  <c r="E35" i="13" s="1"/>
  <c r="D34" i="13"/>
  <c r="E34" i="13" s="1"/>
  <c r="D33" i="13"/>
  <c r="E33" i="13" s="1"/>
  <c r="D32" i="13"/>
  <c r="E32" i="13" s="1"/>
  <c r="D31" i="13"/>
  <c r="E31" i="13" s="1"/>
  <c r="D30" i="13"/>
  <c r="E30" i="13" s="1"/>
  <c r="D29" i="13"/>
  <c r="E29" i="13" s="1"/>
  <c r="D28" i="13"/>
  <c r="E28" i="13" s="1"/>
  <c r="D27" i="13"/>
  <c r="E27" i="13" s="1"/>
  <c r="D26" i="13"/>
  <c r="E26" i="13" s="1"/>
  <c r="D25" i="13"/>
  <c r="E25" i="13" s="1"/>
  <c r="D24" i="13"/>
  <c r="E24" i="13" s="1"/>
  <c r="D23" i="13"/>
  <c r="E23" i="13" s="1"/>
  <c r="D22" i="13"/>
  <c r="E22" i="13" s="1"/>
  <c r="D21" i="13"/>
  <c r="E21" i="13" s="1"/>
  <c r="D20" i="13"/>
  <c r="E20" i="13" s="1"/>
  <c r="D19" i="13"/>
  <c r="E19" i="13" s="1"/>
  <c r="D18" i="13"/>
  <c r="E18" i="13" s="1"/>
  <c r="D17" i="13"/>
  <c r="E17" i="13" s="1"/>
  <c r="D16" i="13"/>
  <c r="E16" i="13" s="1"/>
  <c r="D15" i="13"/>
  <c r="E15" i="13" s="1"/>
  <c r="D14" i="13"/>
  <c r="E14" i="13" s="1"/>
  <c r="D13" i="13"/>
  <c r="E13" i="13" s="1"/>
  <c r="D12" i="13"/>
  <c r="E12" i="13" s="1"/>
  <c r="D11" i="13"/>
  <c r="E11" i="13" s="1"/>
  <c r="D10" i="13"/>
  <c r="E10" i="13" s="1"/>
  <c r="D9" i="13"/>
  <c r="E9" i="13" s="1"/>
  <c r="D8" i="13"/>
  <c r="E8" i="13" s="1"/>
  <c r="D7" i="13"/>
  <c r="E7" i="13" s="1"/>
  <c r="D6" i="13"/>
  <c r="E6" i="13" s="1"/>
  <c r="D5" i="13"/>
  <c r="E5" i="13" s="1"/>
  <c r="D4" i="13"/>
  <c r="E4" i="13" s="1"/>
  <c r="D3" i="13"/>
  <c r="E3" i="13" s="1"/>
  <c r="D2" i="13"/>
  <c r="E2" i="13" s="1"/>
  <c r="J12" i="9"/>
  <c r="E370" i="8"/>
  <c r="B370" i="8"/>
  <c r="E365" i="8"/>
  <c r="B365" i="8"/>
  <c r="E360" i="8"/>
  <c r="B360" i="8"/>
  <c r="E355" i="8"/>
  <c r="B355" i="8"/>
  <c r="E350" i="8"/>
  <c r="B350" i="8"/>
  <c r="E345" i="8"/>
  <c r="B345" i="8"/>
  <c r="E340" i="8"/>
  <c r="B340" i="8"/>
  <c r="E335" i="8"/>
  <c r="B335" i="8"/>
  <c r="E330" i="8"/>
  <c r="B330" i="8"/>
  <c r="E325" i="8"/>
  <c r="B325" i="8"/>
  <c r="E320" i="8"/>
  <c r="B320" i="8"/>
  <c r="E315" i="8"/>
  <c r="B315" i="8"/>
  <c r="E310" i="8"/>
  <c r="B310" i="8"/>
  <c r="E305" i="8"/>
  <c r="B305" i="8"/>
  <c r="E300" i="8"/>
  <c r="B300" i="8"/>
  <c r="E295" i="8"/>
  <c r="B295" i="8"/>
  <c r="E290" i="8"/>
  <c r="B290" i="8"/>
  <c r="E285" i="8"/>
  <c r="B285" i="8"/>
  <c r="E280" i="8"/>
  <c r="B280" i="8"/>
  <c r="E275" i="8"/>
  <c r="B275" i="8"/>
  <c r="E270" i="8"/>
  <c r="B270" i="8"/>
  <c r="E265" i="8"/>
  <c r="B265" i="8"/>
  <c r="E260" i="8"/>
  <c r="B260" i="8"/>
  <c r="E255" i="8"/>
  <c r="B255" i="8"/>
  <c r="E250" i="8"/>
  <c r="B250" i="8"/>
  <c r="E245" i="8"/>
  <c r="B245" i="8"/>
  <c r="E240" i="8"/>
  <c r="B240" i="8"/>
  <c r="E235" i="8"/>
  <c r="B235" i="8"/>
  <c r="E230" i="8"/>
  <c r="B230" i="8"/>
  <c r="E225" i="8"/>
  <c r="B225" i="8"/>
  <c r="E220" i="8"/>
  <c r="B220" i="8"/>
  <c r="E215" i="8"/>
  <c r="B215" i="8"/>
  <c r="E210" i="8"/>
  <c r="B210" i="8"/>
  <c r="E205" i="8"/>
  <c r="B205" i="8"/>
  <c r="E200" i="8"/>
  <c r="B200" i="8"/>
  <c r="E195" i="8"/>
  <c r="B195" i="8"/>
  <c r="E190" i="8"/>
  <c r="B190" i="8"/>
  <c r="E185" i="8"/>
  <c r="B185" i="8"/>
  <c r="E180" i="8"/>
  <c r="B180" i="8"/>
  <c r="E175" i="8"/>
  <c r="B175" i="8"/>
  <c r="E170" i="8"/>
  <c r="B170" i="8"/>
  <c r="E165" i="8"/>
  <c r="B165" i="8"/>
  <c r="E160" i="8"/>
  <c r="B160" i="8"/>
  <c r="E155" i="8"/>
  <c r="B155" i="8"/>
  <c r="E150" i="8"/>
  <c r="B150" i="8"/>
  <c r="E145" i="8"/>
  <c r="B145" i="8"/>
  <c r="E140" i="8"/>
  <c r="B140" i="8"/>
  <c r="E135" i="8"/>
  <c r="B135" i="8"/>
  <c r="E130" i="8"/>
  <c r="B130" i="8"/>
  <c r="E125" i="8"/>
  <c r="B125" i="8"/>
  <c r="E120" i="8"/>
  <c r="B120" i="8"/>
  <c r="E115" i="8"/>
  <c r="B115" i="8"/>
  <c r="E110" i="8"/>
  <c r="B110" i="8"/>
  <c r="E105" i="8"/>
  <c r="B105" i="8"/>
  <c r="E100" i="8"/>
  <c r="B100" i="8"/>
  <c r="E95" i="8"/>
  <c r="B95" i="8"/>
  <c r="E90" i="8"/>
  <c r="B90" i="8"/>
  <c r="E85" i="8"/>
  <c r="B85" i="8"/>
  <c r="E80" i="8"/>
  <c r="B80" i="8"/>
  <c r="E75" i="8"/>
  <c r="B75" i="8"/>
  <c r="E70" i="8"/>
  <c r="B70" i="8"/>
  <c r="E65" i="8"/>
  <c r="B65" i="8"/>
  <c r="E60" i="8"/>
  <c r="B60" i="8"/>
  <c r="E55" i="8"/>
  <c r="B55" i="8"/>
  <c r="E50" i="8"/>
  <c r="B50" i="8"/>
  <c r="E45" i="8"/>
  <c r="B45" i="8"/>
  <c r="E40" i="8"/>
  <c r="B40" i="8"/>
  <c r="E35" i="8"/>
  <c r="B35" i="8"/>
  <c r="E30" i="8"/>
  <c r="B30" i="8"/>
  <c r="E25" i="8"/>
  <c r="B25" i="8"/>
  <c r="E20" i="8"/>
  <c r="B20" i="8"/>
  <c r="E15" i="8"/>
  <c r="B15" i="8"/>
  <c r="E10" i="8"/>
  <c r="B10" i="8"/>
  <c r="E5" i="8"/>
  <c r="B5" i="8"/>
  <c r="G20" i="7"/>
  <c r="G16" i="7"/>
  <c r="G17" i="7" s="1"/>
  <c r="G14" i="7"/>
  <c r="G12" i="7"/>
  <c r="G10" i="7"/>
  <c r="G8" i="7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F64" i="5"/>
  <c r="C64" i="5"/>
  <c r="F63" i="5"/>
  <c r="C63" i="5"/>
  <c r="F62" i="5"/>
  <c r="C62" i="5"/>
  <c r="F61" i="5"/>
  <c r="C61" i="5"/>
  <c r="F60" i="5"/>
  <c r="C60" i="5"/>
  <c r="F59" i="5"/>
  <c r="C59" i="5"/>
  <c r="F58" i="5"/>
  <c r="C58" i="5"/>
  <c r="F57" i="5"/>
  <c r="C57" i="5"/>
  <c r="F56" i="5"/>
  <c r="C56" i="5"/>
  <c r="F55" i="5"/>
  <c r="C55" i="5"/>
  <c r="F54" i="5"/>
  <c r="C54" i="5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C50" i="16" s="1"/>
  <c r="F27" i="5"/>
  <c r="C27" i="5"/>
  <c r="F26" i="5"/>
  <c r="C26" i="5"/>
  <c r="F25" i="5"/>
  <c r="C25" i="5"/>
  <c r="F24" i="5"/>
  <c r="C24" i="5"/>
  <c r="C30" i="16" s="1"/>
  <c r="F23" i="5"/>
  <c r="F29" i="16" s="1"/>
  <c r="C23" i="5"/>
  <c r="C48" i="16" s="1"/>
  <c r="F22" i="5"/>
  <c r="C22" i="5"/>
  <c r="C36" i="16" s="1"/>
  <c r="F21" i="5"/>
  <c r="F33" i="16" s="1"/>
  <c r="C21" i="5"/>
  <c r="C46" i="16" s="1"/>
  <c r="F20" i="5"/>
  <c r="C20" i="5"/>
  <c r="C26" i="16" s="1"/>
  <c r="F19" i="5"/>
  <c r="F25" i="16" s="1"/>
  <c r="C19" i="5"/>
  <c r="C47" i="16" s="1"/>
  <c r="F18" i="5"/>
  <c r="C18" i="5"/>
  <c r="C35" i="16" s="1"/>
  <c r="F17" i="5"/>
  <c r="C17" i="5"/>
  <c r="F16" i="5"/>
  <c r="C16" i="5"/>
  <c r="C22" i="16" s="1"/>
  <c r="B12" i="5"/>
  <c r="B11" i="5"/>
  <c r="B10" i="5"/>
  <c r="B9" i="5"/>
  <c r="B8" i="5"/>
  <c r="B7" i="5"/>
  <c r="G6" i="5"/>
  <c r="B6" i="5"/>
  <c r="G5" i="5"/>
  <c r="B5" i="5"/>
  <c r="B4" i="5"/>
  <c r="E22" i="4"/>
  <c r="H32" i="3"/>
  <c r="G32" i="3"/>
  <c r="E32" i="3"/>
  <c r="F32" i="3" s="1"/>
  <c r="H31" i="3"/>
  <c r="G31" i="3"/>
  <c r="E31" i="3"/>
  <c r="F31" i="3" s="1"/>
  <c r="H30" i="3"/>
  <c r="G30" i="3"/>
  <c r="E30" i="3"/>
  <c r="F30" i="3" s="1"/>
  <c r="H29" i="3"/>
  <c r="G29" i="3"/>
  <c r="E29" i="3"/>
  <c r="F29" i="3" s="1"/>
  <c r="H28" i="3"/>
  <c r="G28" i="3"/>
  <c r="E28" i="3"/>
  <c r="F28" i="3" s="1"/>
  <c r="H27" i="3"/>
  <c r="G27" i="3"/>
  <c r="E27" i="3"/>
  <c r="F27" i="3" s="1"/>
  <c r="M26" i="3" a="1"/>
  <c r="M26" i="3" s="1"/>
  <c r="H26" i="3"/>
  <c r="G26" i="3"/>
  <c r="E26" i="3"/>
  <c r="F26" i="3" s="1"/>
  <c r="H25" i="3"/>
  <c r="G25" i="3"/>
  <c r="E25" i="3"/>
  <c r="F25" i="3" s="1"/>
  <c r="E24" i="3"/>
  <c r="F24" i="3" s="1"/>
  <c r="G20" i="3"/>
  <c r="L19" i="3"/>
  <c r="I19" i="3" s="1"/>
  <c r="K19" i="3"/>
  <c r="H19" i="3"/>
  <c r="G19" i="3"/>
  <c r="L18" i="3"/>
  <c r="I18" i="3" s="1"/>
  <c r="K18" i="3"/>
  <c r="G18" i="3"/>
  <c r="N17" i="3"/>
  <c r="L17" i="3"/>
  <c r="I17" i="3" s="1"/>
  <c r="K17" i="3"/>
  <c r="G17" i="3"/>
  <c r="C12" i="3"/>
  <c r="C11" i="3"/>
  <c r="C10" i="3"/>
  <c r="M9" i="3"/>
  <c r="C9" i="3"/>
  <c r="C8" i="3"/>
  <c r="C7" i="3"/>
  <c r="I6" i="3"/>
  <c r="C6" i="3"/>
  <c r="I5" i="3"/>
  <c r="C5" i="3"/>
  <c r="I4" i="3"/>
  <c r="L4" i="3" s="1"/>
  <c r="C4" i="3"/>
  <c r="R25" i="2"/>
  <c r="Q25" i="2"/>
  <c r="H25" i="2"/>
  <c r="E25" i="2"/>
  <c r="R24" i="2"/>
  <c r="Q24" i="2"/>
  <c r="H24" i="2"/>
  <c r="E24" i="2"/>
  <c r="R23" i="2"/>
  <c r="Q23" i="2"/>
  <c r="H23" i="2"/>
  <c r="E23" i="2"/>
  <c r="R22" i="2"/>
  <c r="Q22" i="2"/>
  <c r="H22" i="2"/>
  <c r="E22" i="2"/>
  <c r="R21" i="2"/>
  <c r="Q21" i="2"/>
  <c r="H21" i="2"/>
  <c r="E21" i="2"/>
  <c r="R20" i="2"/>
  <c r="Q20" i="2"/>
  <c r="H20" i="2"/>
  <c r="E20" i="2"/>
  <c r="R19" i="2"/>
  <c r="Q19" i="2"/>
  <c r="H19" i="2"/>
  <c r="E19" i="2"/>
  <c r="R18" i="2"/>
  <c r="Q18" i="2"/>
  <c r="T14" i="2"/>
  <c r="S14" i="2"/>
  <c r="R14" i="2"/>
  <c r="J14" i="2"/>
  <c r="I14" i="2"/>
  <c r="H14" i="2"/>
  <c r="E14" i="2"/>
  <c r="T13" i="2"/>
  <c r="S13" i="2"/>
  <c r="R13" i="2"/>
  <c r="J13" i="2"/>
  <c r="I13" i="2"/>
  <c r="H13" i="2"/>
  <c r="E13" i="2"/>
  <c r="T12" i="2"/>
  <c r="S12" i="2"/>
  <c r="R12" i="2"/>
  <c r="J12" i="2"/>
  <c r="I12" i="2"/>
  <c r="H12" i="2"/>
  <c r="E12" i="2"/>
  <c r="T11" i="2"/>
  <c r="S11" i="2"/>
  <c r="R11" i="2"/>
  <c r="J11" i="2"/>
  <c r="I11" i="2"/>
  <c r="H11" i="2"/>
  <c r="E11" i="2"/>
  <c r="T10" i="2"/>
  <c r="S10" i="2"/>
  <c r="R10" i="2"/>
  <c r="J10" i="2"/>
  <c r="I10" i="2"/>
  <c r="H10" i="2"/>
  <c r="E10" i="2"/>
  <c r="T9" i="2"/>
  <c r="S9" i="2"/>
  <c r="R9" i="2"/>
  <c r="J9" i="2"/>
  <c r="I9" i="2"/>
  <c r="H9" i="2"/>
  <c r="E9" i="2"/>
  <c r="T8" i="2"/>
  <c r="S8" i="2"/>
  <c r="R8" i="2"/>
  <c r="J8" i="2"/>
  <c r="I8" i="2"/>
  <c r="H8" i="2"/>
  <c r="T7" i="2"/>
  <c r="G5" i="2"/>
  <c r="C14" i="1"/>
  <c r="D10" i="1"/>
  <c r="C10" i="1"/>
  <c r="D8" i="1"/>
  <c r="D7" i="1"/>
  <c r="E6" i="1"/>
  <c r="E5" i="1"/>
  <c r="D18" i="4"/>
  <c r="L20" i="2"/>
  <c r="D17" i="4"/>
  <c r="T18" i="2"/>
  <c r="L23" i="2"/>
  <c r="K18" i="2"/>
  <c r="L18" i="2"/>
  <c r="K20" i="2"/>
  <c r="T21" i="2"/>
  <c r="L19" i="2"/>
  <c r="K19" i="2"/>
  <c r="T25" i="2"/>
  <c r="K24" i="2"/>
  <c r="T24" i="2"/>
  <c r="T19" i="2"/>
  <c r="D16" i="4"/>
  <c r="K23" i="2"/>
  <c r="K21" i="2"/>
  <c r="T22" i="2"/>
  <c r="T20" i="2"/>
  <c r="L24" i="2"/>
  <c r="L21" i="2"/>
  <c r="K22" i="2"/>
  <c r="K25" i="2"/>
  <c r="L25" i="2"/>
  <c r="T23" i="2"/>
  <c r="L22" i="2"/>
  <c r="D15" i="4"/>
  <c r="L11" i="9"/>
  <c r="K11" i="17" l="1"/>
  <c r="J6" i="5"/>
  <c r="M18" i="3"/>
  <c r="M17" i="3"/>
  <c r="F41" i="16"/>
  <c r="F21" i="16"/>
  <c r="F22" i="16"/>
  <c r="F2" i="16"/>
  <c r="F3" i="16"/>
  <c r="F45" i="16"/>
  <c r="F35" i="16"/>
  <c r="F15" i="16"/>
  <c r="F24" i="16"/>
  <c r="F4" i="16"/>
  <c r="F26" i="16"/>
  <c r="F6" i="16"/>
  <c r="F31" i="16"/>
  <c r="F11" i="16"/>
  <c r="F49" i="16"/>
  <c r="F36" i="16"/>
  <c r="F28" i="16"/>
  <c r="F16" i="16"/>
  <c r="F8" i="16"/>
  <c r="F30" i="16"/>
  <c r="F10" i="16"/>
  <c r="F44" i="16"/>
  <c r="F37" i="16"/>
  <c r="F17" i="16"/>
  <c r="F50" i="16"/>
  <c r="F42" i="16"/>
  <c r="F34" i="16"/>
  <c r="F14" i="16"/>
  <c r="F23" i="16"/>
  <c r="M19" i="3"/>
  <c r="C5" i="16"/>
  <c r="C9" i="16"/>
  <c r="F12" i="16"/>
  <c r="C13" i="16"/>
  <c r="C17" i="16"/>
  <c r="F20" i="16"/>
  <c r="C21" i="16"/>
  <c r="C25" i="16"/>
  <c r="C29" i="16"/>
  <c r="F32" i="16"/>
  <c r="C33" i="16"/>
  <c r="C37" i="16"/>
  <c r="F40" i="16"/>
  <c r="C41" i="16"/>
  <c r="C45" i="16"/>
  <c r="F48" i="16"/>
  <c r="C49" i="16"/>
  <c r="C4" i="16"/>
  <c r="F7" i="16"/>
  <c r="C8" i="16"/>
  <c r="C12" i="16"/>
  <c r="C16" i="16"/>
  <c r="F19" i="16"/>
  <c r="C20" i="16"/>
  <c r="C24" i="16"/>
  <c r="F27" i="16"/>
  <c r="C28" i="16"/>
  <c r="C32" i="16"/>
  <c r="F39" i="16"/>
  <c r="C40" i="16"/>
  <c r="F43" i="16"/>
  <c r="C44" i="16"/>
  <c r="F47" i="16"/>
  <c r="C3" i="16"/>
  <c r="C7" i="16"/>
  <c r="C11" i="16"/>
  <c r="C15" i="16"/>
  <c r="F18" i="16"/>
  <c r="C19" i="16"/>
  <c r="C23" i="16"/>
  <c r="C27" i="16"/>
  <c r="C31" i="16"/>
  <c r="F38" i="16"/>
  <c r="C39" i="16"/>
  <c r="C43" i="16"/>
  <c r="F46" i="16"/>
  <c r="C2" i="16"/>
  <c r="F5" i="16"/>
  <c r="C6" i="16"/>
  <c r="F9" i="16"/>
  <c r="C10" i="16"/>
  <c r="F13" i="16"/>
  <c r="C14" i="16"/>
  <c r="C18" i="16"/>
  <c r="C34" i="16"/>
  <c r="C38" i="16"/>
  <c r="C42" i="16"/>
</calcChain>
</file>

<file path=xl/sharedStrings.xml><?xml version="1.0" encoding="utf-8"?>
<sst xmlns="http://schemas.openxmlformats.org/spreadsheetml/2006/main" count="2054" uniqueCount="472">
  <si>
    <t>Find Out How Many "S" In Given List</t>
  </si>
  <si>
    <t>Easy Source Hsr Solutions Pvt Ltd.</t>
  </si>
  <si>
    <t>@dropdown</t>
  </si>
  <si>
    <t>CRITERIA (Sale Quantity)</t>
  </si>
  <si>
    <t>INCENTIVE</t>
  </si>
  <si>
    <t>IF(L20&gt;25,100,IF(L20&gt;=10,50,0))</t>
  </si>
  <si>
    <t>&gt;25</t>
  </si>
  <si>
    <t>Between 10-25</t>
  </si>
  <si>
    <t xml:space="preserve"> </t>
  </si>
  <si>
    <t>&lt;10</t>
  </si>
  <si>
    <t>SL. NO</t>
  </si>
  <si>
    <t>EMP. CODE</t>
  </si>
  <si>
    <t>EMPLOYEE'S NAME</t>
  </si>
  <si>
    <t>SALE QUANTITY</t>
  </si>
  <si>
    <t>INCENTIVE AMOUNT</t>
  </si>
  <si>
    <t>NAME</t>
  </si>
  <si>
    <t>SCORE 1</t>
  </si>
  <si>
    <t>SCORE 2</t>
  </si>
  <si>
    <t>PASS/FAIL</t>
  </si>
  <si>
    <t>result</t>
  </si>
  <si>
    <t>Surender Singh</t>
  </si>
  <si>
    <t>RAJ BAHADUR</t>
  </si>
  <si>
    <t>Devanand</t>
  </si>
  <si>
    <t>SURAJ KUMAR</t>
  </si>
  <si>
    <t>Rakesh Malik</t>
  </si>
  <si>
    <t>SARVAJEET KUMAR YADAV</t>
  </si>
  <si>
    <t>Jagat Singh</t>
  </si>
  <si>
    <t>HEMANT B PANCHAL</t>
  </si>
  <si>
    <t>Dharam Pal</t>
  </si>
  <si>
    <t>SUDHIR SHAW</t>
  </si>
  <si>
    <t>Shri Bhagwan</t>
  </si>
  <si>
    <t>ASHU VERMA</t>
  </si>
  <si>
    <t>Shiv Kumar</t>
  </si>
  <si>
    <t>AKSHAY H. GORE</t>
  </si>
  <si>
    <t xml:space="preserve">Narender </t>
  </si>
  <si>
    <t>&gt;35</t>
  </si>
  <si>
    <t>&gt;40</t>
  </si>
  <si>
    <t>Result</t>
  </si>
  <si>
    <t>FIND OUT AGE AGAINST EMP NAME USING VLOOKUP,</t>
  </si>
  <si>
    <t>S.NO</t>
  </si>
  <si>
    <t>EMP NAME</t>
  </si>
  <si>
    <t>EMP ID</t>
  </si>
  <si>
    <t>FATHER NMAE</t>
  </si>
  <si>
    <t>CITY</t>
  </si>
  <si>
    <t>FATHER NAME</t>
  </si>
  <si>
    <t>ABHISHEK PANDEY</t>
  </si>
  <si>
    <t xml:space="preserve">HARI OM </t>
  </si>
  <si>
    <t>ASANSOL</t>
  </si>
  <si>
    <t>PUSHRAJ SINGH</t>
  </si>
  <si>
    <t>RAJNISH SHUKLA</t>
  </si>
  <si>
    <t>PANKAJ PANDEY</t>
  </si>
  <si>
    <t>MOHAN KUMAR</t>
  </si>
  <si>
    <t>PUNJAB</t>
  </si>
  <si>
    <t>PIOUS TRIPATHI</t>
  </si>
  <si>
    <t>ROHAN TRIAPTHI</t>
  </si>
  <si>
    <t>BRIGESH SINGH</t>
  </si>
  <si>
    <t>INDRA DEV</t>
  </si>
  <si>
    <t>PRAYAGRAJ</t>
  </si>
  <si>
    <t>ANIL KUMAR SHARMA</t>
  </si>
  <si>
    <t>NAGARJUN</t>
  </si>
  <si>
    <t>DURGAPUR</t>
  </si>
  <si>
    <t>vlookup</t>
  </si>
  <si>
    <t>ISHAR AHMED</t>
  </si>
  <si>
    <t>GANESH PATHKA</t>
  </si>
  <si>
    <t>LUDHIANA</t>
  </si>
  <si>
    <t>emp id</t>
  </si>
  <si>
    <t>age</t>
  </si>
  <si>
    <t>CHANDIGARH</t>
  </si>
  <si>
    <t>DILIP NISHAD</t>
  </si>
  <si>
    <t>MAHENDRA KUMAR</t>
  </si>
  <si>
    <t>DHANBAD</t>
  </si>
  <si>
    <t>AGE</t>
  </si>
  <si>
    <t>ANURAG SINGH</t>
  </si>
  <si>
    <t>NILKANTH YADAV</t>
  </si>
  <si>
    <t>HIMMATGANJ</t>
  </si>
  <si>
    <t>AMABALA</t>
  </si>
  <si>
    <t>विकल्प 1</t>
  </si>
  <si>
    <t>FIND OUT EMP NAME AGAINST EMP ID USING VLOOKUP</t>
  </si>
  <si>
    <t>EMPLOYEE ID</t>
  </si>
  <si>
    <t>EMPLOYEE NAME</t>
  </si>
  <si>
    <t>VLOOKUP</t>
  </si>
  <si>
    <t>EM P NAMES</t>
  </si>
  <si>
    <t>FIND OUT CITY NAME AGAINST EMP NAME &amp; FATHER NAME USING VLOOKUP</t>
  </si>
  <si>
    <t>Father%empname</t>
  </si>
  <si>
    <r>
      <rPr>
        <b/>
        <sz val="11"/>
        <color rgb="FF1155CC"/>
        <rFont val="Calibri"/>
      </rPr>
      <t>S.NO</t>
    </r>
    <r>
      <rPr>
        <b/>
        <sz val="11"/>
        <color theme="1"/>
        <rFont val="Calibri"/>
      </rPr>
      <t>.</t>
    </r>
  </si>
  <si>
    <t>MONEY</t>
  </si>
  <si>
    <t>Highlight Alternate Row in Given Data Range Using Conditional Formatting</t>
  </si>
  <si>
    <t>S.No</t>
  </si>
  <si>
    <t>Emp. Name</t>
  </si>
  <si>
    <t>PAID DAY</t>
  </si>
  <si>
    <t>ESIC SALARY</t>
  </si>
  <si>
    <t>VIPIN KUMAR</t>
  </si>
  <si>
    <t>RAJESH KUMAR VARMA</t>
  </si>
  <si>
    <t>MOHD. NASEER UDDIN</t>
  </si>
  <si>
    <t>K. SOMESHWER RAO</t>
  </si>
  <si>
    <t>PAVAN KUMAR</t>
  </si>
  <si>
    <t>R. RAM KUMAR</t>
  </si>
  <si>
    <t>DASHRATH KUMAR</t>
  </si>
  <si>
    <t>DHARAM SINGH RAWAT</t>
  </si>
  <si>
    <t>CHRISTOPHER JOHN</t>
  </si>
  <si>
    <t>SACHIN KUMAR</t>
  </si>
  <si>
    <t>KAPIL VERMA</t>
  </si>
  <si>
    <t>NEHA KAPOOR</t>
  </si>
  <si>
    <t>HARISH PAL</t>
  </si>
  <si>
    <t>BEENA KUMARI</t>
  </si>
  <si>
    <t>CHITTARANJAN PAL</t>
  </si>
  <si>
    <t>KAMAL KUMAR</t>
  </si>
  <si>
    <t>MEENA CHHETRI</t>
  </si>
  <si>
    <t>MUNINDRA SINGH</t>
  </si>
  <si>
    <t>Highlight All The Names Which has Contain Ramesh in Given List</t>
  </si>
  <si>
    <t>Ramesh Singh</t>
  </si>
  <si>
    <t>Ramesh Kumar Thakur</t>
  </si>
  <si>
    <t>CRITERIA</t>
  </si>
  <si>
    <t>BETWEEN 12-01-2016 TO 19-02-2017</t>
  </si>
  <si>
    <t>19-02-2017</t>
  </si>
  <si>
    <t>TOTAL NUMBERS OF ORDER</t>
  </si>
  <si>
    <t>Total No of Orders</t>
  </si>
  <si>
    <t>General Hardware Stores</t>
  </si>
  <si>
    <t>Mumbai</t>
  </si>
  <si>
    <t>Maharashtra</t>
  </si>
  <si>
    <t>India</t>
  </si>
  <si>
    <t>Libra Software Corporation</t>
  </si>
  <si>
    <t>New Delhi</t>
  </si>
  <si>
    <t>Delhi</t>
  </si>
  <si>
    <t>MAKE SIMILOR PIVOT TABLE AS GIVEN IN THE SHEET WITH THE GIVEN DATA</t>
  </si>
  <si>
    <t>As on date</t>
  </si>
  <si>
    <t>Supplier Name</t>
  </si>
  <si>
    <t>STR_1_NM</t>
  </si>
  <si>
    <t>CITY_NAME</t>
  </si>
  <si>
    <t>MOB_NO</t>
  </si>
  <si>
    <t>Vendor_ID</t>
  </si>
  <si>
    <t>Amount</t>
  </si>
  <si>
    <t>No. of orders</t>
  </si>
  <si>
    <t>Rolling Stock Pictures Ltd</t>
  </si>
  <si>
    <t>GT Road, Masoodabad</t>
  </si>
  <si>
    <t>Aligarh</t>
  </si>
  <si>
    <t>866-365-7473</t>
  </si>
  <si>
    <t>VS0000053937</t>
  </si>
  <si>
    <t>Four Square Industrial Constructors Ltd</t>
  </si>
  <si>
    <t>12662 Bermuda Triangle Road</t>
  </si>
  <si>
    <t>Allahabad</t>
  </si>
  <si>
    <t>804-748-5592</t>
  </si>
  <si>
    <t>VS0000055542</t>
  </si>
  <si>
    <t>Green Shield</t>
  </si>
  <si>
    <t>2200 Old York Hampton Hwy.</t>
  </si>
  <si>
    <t>757-874-4456</t>
  </si>
  <si>
    <t>VS0000030097</t>
  </si>
  <si>
    <t>Express Auto Center Ltd.</t>
  </si>
  <si>
    <t>9720 Jefferson Davis Hwy.</t>
  </si>
  <si>
    <t>804-743-0603</t>
  </si>
  <si>
    <t>E86108</t>
  </si>
  <si>
    <t>X Engineering Software Systems Corp.</t>
  </si>
  <si>
    <t>2608 Sweetgum Drive</t>
  </si>
  <si>
    <t>801-749-6501</t>
  </si>
  <si>
    <t>E49464</t>
  </si>
  <si>
    <t>WACO CHEMICAL &amp; SUPPLY CO.</t>
  </si>
  <si>
    <t>P.O. BOX 2105 (MAIL ONLY)</t>
  </si>
  <si>
    <t>Agra</t>
  </si>
  <si>
    <t>706-277-9426</t>
  </si>
  <si>
    <t>E4836</t>
  </si>
  <si>
    <t>ByteLink Systems Ltd.</t>
  </si>
  <si>
    <t>5007 c Victory Blvd</t>
  </si>
  <si>
    <t>757-201-9626</t>
  </si>
  <si>
    <t>VS0000038778</t>
  </si>
  <si>
    <t>Tracey Attlee Ltd</t>
  </si>
  <si>
    <t>282 Gretna Green Court</t>
  </si>
  <si>
    <t>703-751-1888</t>
  </si>
  <si>
    <t>VS0000057877</t>
  </si>
  <si>
    <t>B Creative LTD</t>
  </si>
  <si>
    <t>154 ARNETT BLVD.</t>
  </si>
  <si>
    <t>Asansol</t>
  </si>
  <si>
    <t>434-793-0616</t>
  </si>
  <si>
    <t>E5978</t>
  </si>
  <si>
    <t>Paver Scapes Ltd</t>
  </si>
  <si>
    <t>3189 walkers creek rd</t>
  </si>
  <si>
    <t>Amritsar</t>
  </si>
  <si>
    <t>540-348-6342</t>
  </si>
  <si>
    <t>VS0000016455</t>
  </si>
  <si>
    <t>Prime Co dba Crown Collectibles</t>
  </si>
  <si>
    <t>8213 Sidlaw Hills Terrace</t>
  </si>
  <si>
    <t>804-768-1333</t>
  </si>
  <si>
    <t>VS0000020434</t>
  </si>
  <si>
    <t>Innovative Turf Services Ltd</t>
  </si>
  <si>
    <t>12308 Spur Lane</t>
  </si>
  <si>
    <t>804-749-4247</t>
  </si>
  <si>
    <t>VS0000037179</t>
  </si>
  <si>
    <t>Keenskills</t>
  </si>
  <si>
    <t>338 E. Lemon St.</t>
  </si>
  <si>
    <t>727-944-2800</t>
  </si>
  <si>
    <t>E52111</t>
  </si>
  <si>
    <t>CLEAR MANAGEMENT SOLUTIONS Ltd.</t>
  </si>
  <si>
    <t>7863 VIRGINIA OAKS DRIVE</t>
  </si>
  <si>
    <t>703-753-8097</t>
  </si>
  <si>
    <t>C11057</t>
  </si>
  <si>
    <t>Complete Products</t>
  </si>
  <si>
    <t>P58, Prem Colony, Sarai Lavaria</t>
  </si>
  <si>
    <t>866-302-8616</t>
  </si>
  <si>
    <t>VS0000006187</t>
  </si>
  <si>
    <t>Snead's Backhoe Septic Service Ltd.</t>
  </si>
  <si>
    <t>5624 Park Road</t>
  </si>
  <si>
    <t>434-823-8447</t>
  </si>
  <si>
    <t>VC0000116400</t>
  </si>
  <si>
    <t>InterNuntius Ltd.</t>
  </si>
  <si>
    <t>15050 Cedar Avenue South</t>
  </si>
  <si>
    <t>800-350-6318</t>
  </si>
  <si>
    <t>E54210</t>
  </si>
  <si>
    <t>Guardian Fire Testing Laboratories Ltd.</t>
  </si>
  <si>
    <t>15 Wenonah Terrace</t>
  </si>
  <si>
    <t>716-835-5682</t>
  </si>
  <si>
    <t>VS0000042457</t>
  </si>
  <si>
    <t>Schroeder Optical Co. Ltd.</t>
  </si>
  <si>
    <t>1845 Westland Rd.</t>
  </si>
  <si>
    <t>540-342-5606</t>
  </si>
  <si>
    <t>E57627</t>
  </si>
  <si>
    <t>EPAcoat Ltd.</t>
  </si>
  <si>
    <t>4500 Oakleys Lane</t>
  </si>
  <si>
    <t>804-752-7754</t>
  </si>
  <si>
    <t>E69528</t>
  </si>
  <si>
    <t>Upscale Cleaning Services Ltd.</t>
  </si>
  <si>
    <t>254 Bennett Avenue</t>
  </si>
  <si>
    <t>775-942-2881</t>
  </si>
  <si>
    <t>E79191</t>
  </si>
  <si>
    <t>Sunnyside Awning Company</t>
  </si>
  <si>
    <t>601 Salem Ave. SW</t>
  </si>
  <si>
    <t>540-344-0464</t>
  </si>
  <si>
    <t>E54141</t>
  </si>
  <si>
    <t>SUBURBAN PROPANE</t>
  </si>
  <si>
    <t>12801 OLD STAGE ROAD</t>
  </si>
  <si>
    <t>804-748-8267</t>
  </si>
  <si>
    <t>C3462</t>
  </si>
  <si>
    <t>Ulsaker Studio Ltd.</t>
  </si>
  <si>
    <t>275 Park Avenue</t>
  </si>
  <si>
    <t>860-289-6310</t>
  </si>
  <si>
    <t>VC0000136820</t>
  </si>
  <si>
    <t>Boss Consulting Services Ltd.</t>
  </si>
  <si>
    <t>10375 Park Meadows Drive</t>
  </si>
  <si>
    <t>720-284-3897</t>
  </si>
  <si>
    <t>VS0000010957</t>
  </si>
  <si>
    <t>Sourcing Store</t>
  </si>
  <si>
    <t>2251 Eisenhower Avenue</t>
  </si>
  <si>
    <t>720-269-7820</t>
  </si>
  <si>
    <t>VS0000043136</t>
  </si>
  <si>
    <t>Move Clicks Ltd</t>
  </si>
  <si>
    <t>12100 sunrise valley dr</t>
  </si>
  <si>
    <t>703-763-7000</t>
  </si>
  <si>
    <t>VS0000056745</t>
  </si>
  <si>
    <t>Schnabel Engineering Ltdorporated</t>
  </si>
  <si>
    <t>205/009, Brahman Puri Chowk</t>
  </si>
  <si>
    <t>803-796-6250</t>
  </si>
  <si>
    <t>E41159</t>
  </si>
  <si>
    <t>U. S. Pest Control Ltd.</t>
  </si>
  <si>
    <t>P. O. Box 350</t>
  </si>
  <si>
    <t>804-788-0847</t>
  </si>
  <si>
    <t>VC0000107080</t>
  </si>
  <si>
    <t>E&amp;S Equipment Ltd</t>
  </si>
  <si>
    <t>11715 Pump Station Way</t>
  </si>
  <si>
    <t>703-753-2446</t>
  </si>
  <si>
    <t>VS0000043121</t>
  </si>
  <si>
    <t>Debra's Glass Ltd.</t>
  </si>
  <si>
    <t>255 N. Pleasant Ave.</t>
  </si>
  <si>
    <t>717-244-1033</t>
  </si>
  <si>
    <t>E62597</t>
  </si>
  <si>
    <t>ICONMA Ltd</t>
  </si>
  <si>
    <t>44081 Pipeline Plaza</t>
  </si>
  <si>
    <t>800-489-8046</t>
  </si>
  <si>
    <t>VS0000001906</t>
  </si>
  <si>
    <t xml:space="preserve">SUM of </t>
  </si>
  <si>
    <t>Grand Total</t>
  </si>
  <si>
    <t>250,923 Total</t>
  </si>
  <si>
    <t>B Creative LTD Total</t>
  </si>
  <si>
    <t>281,958 Total</t>
  </si>
  <si>
    <t>Boss Consulting Services Ltd. Total</t>
  </si>
  <si>
    <t>357,464 Total</t>
  </si>
  <si>
    <t>ByteLink Systems Ltd. Total</t>
  </si>
  <si>
    <t>307,729 Total</t>
  </si>
  <si>
    <t>CLEAR MANAGEMENT SOLUTIONS Ltd. Total</t>
  </si>
  <si>
    <t>356,508 Total</t>
  </si>
  <si>
    <t>Complete Products Total</t>
  </si>
  <si>
    <t>322,745 Total</t>
  </si>
  <si>
    <t>Debra's Glass Ltd. Total</t>
  </si>
  <si>
    <t>199,468 Total</t>
  </si>
  <si>
    <t>E&amp;S Equipment Ltd Total</t>
  </si>
  <si>
    <t>391,819 Total</t>
  </si>
  <si>
    <t>EPAcoat Ltd. Total</t>
  </si>
  <si>
    <t>168,949 Total</t>
  </si>
  <si>
    <t>Express Auto Center Ltd. Total</t>
  </si>
  <si>
    <t>440,431 Total</t>
  </si>
  <si>
    <t>Four Square Industrial Constructors Ltd Total</t>
  </si>
  <si>
    <t>237,001 Total</t>
  </si>
  <si>
    <t>Green Shield Total</t>
  </si>
  <si>
    <t>345,757 Total</t>
  </si>
  <si>
    <t>Guardian Fire Testing Laboratories Ltd. Total</t>
  </si>
  <si>
    <t>380,076 Total</t>
  </si>
  <si>
    <t>ICONMA Ltd Total</t>
  </si>
  <si>
    <t>215,961 Total</t>
  </si>
  <si>
    <t>Innovative Turf Services Ltd Total</t>
  </si>
  <si>
    <t>449,805 Total</t>
  </si>
  <si>
    <t>InterNuntius Ltd. Total</t>
  </si>
  <si>
    <t>330,095 Total</t>
  </si>
  <si>
    <t>Keenskills Total</t>
  </si>
  <si>
    <t>253,749 Total</t>
  </si>
  <si>
    <t>Move Clicks Ltd Total</t>
  </si>
  <si>
    <t>429,953 Total</t>
  </si>
  <si>
    <t>Paver Scapes Ltd Total</t>
  </si>
  <si>
    <t>326,401 Total</t>
  </si>
  <si>
    <t>Prime Co dba Crown Collectibles Total</t>
  </si>
  <si>
    <t>422,124 Total</t>
  </si>
  <si>
    <t>Rolling Stock Pictures Ltd Total</t>
  </si>
  <si>
    <t>476,337 Total</t>
  </si>
  <si>
    <t>Schnabel Engineering Ltdorporated Total</t>
  </si>
  <si>
    <t>304,142 Total</t>
  </si>
  <si>
    <t>Schroeder Optical Co. Ltd. Total</t>
  </si>
  <si>
    <t>310,803 Total</t>
  </si>
  <si>
    <t>Snead's Backhoe Septic Service Ltd. Total</t>
  </si>
  <si>
    <t>313,321 Total</t>
  </si>
  <si>
    <t>Sourcing Store Total</t>
  </si>
  <si>
    <t>261,966 Total</t>
  </si>
  <si>
    <t>SUBURBAN PROPANE Total</t>
  </si>
  <si>
    <t>204,941 Total</t>
  </si>
  <si>
    <t>Sunnyside Awning Company Total</t>
  </si>
  <si>
    <t>Amount Total</t>
  </si>
  <si>
    <t>Supplier Name Total</t>
  </si>
  <si>
    <t>489,585 Total</t>
  </si>
  <si>
    <t>Tracey Attlee Ltd Total</t>
  </si>
  <si>
    <t>249,431 Total</t>
  </si>
  <si>
    <t>U. S. Pest Control Ltd. Total</t>
  </si>
  <si>
    <t>466,378 Total</t>
  </si>
  <si>
    <t>Ulsaker Studio Ltd. Total</t>
  </si>
  <si>
    <t>100,866 Total</t>
  </si>
  <si>
    <t>Upscale Cleaning Services Ltd. Total</t>
  </si>
  <si>
    <t>255,058 Total</t>
  </si>
  <si>
    <t>WACO CHEMICAL &amp; SUPPLY CO. Total</t>
  </si>
  <si>
    <t>117,632 Total</t>
  </si>
  <si>
    <t>X Engineering Software Systems Corp. Total</t>
  </si>
  <si>
    <t>SUM of Amount</t>
  </si>
  <si>
    <t>C11057 Total</t>
  </si>
  <si>
    <t>C3462 Total</t>
  </si>
  <si>
    <t>E4836 Total</t>
  </si>
  <si>
    <t>E49464 Total</t>
  </si>
  <si>
    <t>E52111 Total</t>
  </si>
  <si>
    <t>E54141 Total</t>
  </si>
  <si>
    <t>E54210 Total</t>
  </si>
  <si>
    <t>E57627 Total</t>
  </si>
  <si>
    <t>E5978 Total</t>
  </si>
  <si>
    <t>E62597 Total</t>
  </si>
  <si>
    <t>E69528 Total</t>
  </si>
  <si>
    <t>E79191 Total</t>
  </si>
  <si>
    <t>E86108 Total</t>
  </si>
  <si>
    <t>VC0000107080 Total</t>
  </si>
  <si>
    <t>VC0000116400 Total</t>
  </si>
  <si>
    <t>VC0000136820 Total</t>
  </si>
  <si>
    <t>VS0000001906 Total</t>
  </si>
  <si>
    <t>VS0000006187 Total</t>
  </si>
  <si>
    <t>VS0000010957 Total</t>
  </si>
  <si>
    <t>VS0000016455 Total</t>
  </si>
  <si>
    <t>VS0000020434 Total</t>
  </si>
  <si>
    <t>VS0000030097 Total</t>
  </si>
  <si>
    <t>VS0000037179 Total</t>
  </si>
  <si>
    <t>VS0000038778 Total</t>
  </si>
  <si>
    <t>VS0000042457 Total</t>
  </si>
  <si>
    <t>VS0000043121 Total</t>
  </si>
  <si>
    <t>VS0000043136 Total</t>
  </si>
  <si>
    <t>VS0000053937 Total</t>
  </si>
  <si>
    <t>VS0000055542 Total</t>
  </si>
  <si>
    <t>VS0000056745 Total</t>
  </si>
  <si>
    <t>VS0000057877 Total</t>
  </si>
  <si>
    <t>Gst 18%</t>
  </si>
  <si>
    <t>Agra Total</t>
  </si>
  <si>
    <t>Aligarh Total</t>
  </si>
  <si>
    <t>Allahabad Total</t>
  </si>
  <si>
    <t>Amritsar Total</t>
  </si>
  <si>
    <t>Asansol Total</t>
  </si>
  <si>
    <r>
      <rPr>
        <b/>
        <sz val="11"/>
        <color rgb="FF1155CC"/>
        <rFont val="Calibri"/>
      </rPr>
      <t>S.NO</t>
    </r>
    <r>
      <rPr>
        <b/>
        <sz val="11"/>
        <color theme="1"/>
        <rFont val="Calibri"/>
      </rPr>
      <t>.</t>
    </r>
  </si>
  <si>
    <t>e_f</t>
  </si>
  <si>
    <t>Date-A</t>
  </si>
  <si>
    <t>Region-A</t>
  </si>
  <si>
    <t>SalesRep-A</t>
  </si>
  <si>
    <t>Customer-A</t>
  </si>
  <si>
    <t>Product-A</t>
  </si>
  <si>
    <t>COGS-A</t>
  </si>
  <si>
    <t>Sales-A</t>
  </si>
  <si>
    <t>West</t>
  </si>
  <si>
    <t>Gigi</t>
  </si>
  <si>
    <t>HM</t>
  </si>
  <si>
    <t>AIM Item</t>
  </si>
  <si>
    <t>South</t>
  </si>
  <si>
    <t>Mo</t>
  </si>
  <si>
    <t>Google</t>
  </si>
  <si>
    <t>XOL Item</t>
  </si>
  <si>
    <t>Pham</t>
  </si>
  <si>
    <t>Peet's</t>
  </si>
  <si>
    <t>RAD Item</t>
  </si>
  <si>
    <t>Amazon</t>
  </si>
  <si>
    <t>Shelia</t>
  </si>
  <si>
    <t>Economist</t>
  </si>
  <si>
    <t>Costco</t>
  </si>
  <si>
    <t>East</t>
  </si>
  <si>
    <t>QFC</t>
  </si>
  <si>
    <t>DAB Item</t>
  </si>
  <si>
    <t>North</t>
  </si>
  <si>
    <t>Fred Myer</t>
  </si>
  <si>
    <t>OD</t>
  </si>
  <si>
    <t>HD</t>
  </si>
  <si>
    <t>WFM</t>
  </si>
  <si>
    <t>McLendon's</t>
  </si>
  <si>
    <t>Yahoo</t>
  </si>
  <si>
    <t>@</t>
  </si>
  <si>
    <t xml:space="preserve">sr. No. </t>
  </si>
  <si>
    <t>name</t>
  </si>
  <si>
    <t>sub1</t>
  </si>
  <si>
    <t>sub2</t>
  </si>
  <si>
    <t>sub3</t>
  </si>
  <si>
    <t>harish</t>
  </si>
  <si>
    <t>amount</t>
  </si>
  <si>
    <t>ramesh</t>
  </si>
  <si>
    <t>rahul</t>
  </si>
  <si>
    <t>priyanka</t>
  </si>
  <si>
    <t>kiran</t>
  </si>
  <si>
    <t>#N/A</t>
  </si>
  <si>
    <t>#ERROR!</t>
  </si>
  <si>
    <t>&gt;35 pass</t>
  </si>
  <si>
    <t>SUM of SUM of Amount</t>
  </si>
  <si>
    <t>(blank)</t>
  </si>
  <si>
    <t>(blank) Total</t>
  </si>
  <si>
    <t>119,022 Total</t>
  </si>
  <si>
    <t>138,806 Total</t>
  </si>
  <si>
    <t>199,360 Total</t>
  </si>
  <si>
    <t>235,372 Total</t>
  </si>
  <si>
    <t>241,830 Total</t>
  </si>
  <si>
    <t>254,834 Total</t>
  </si>
  <si>
    <t>279,661 Total</t>
  </si>
  <si>
    <t>294,329 Total</t>
  </si>
  <si>
    <t>296,089 Total</t>
  </si>
  <si>
    <t>299,424 Total</t>
  </si>
  <si>
    <t>300,968 Total</t>
  </si>
  <si>
    <t>309,120 Total</t>
  </si>
  <si>
    <t>332,710 Total</t>
  </si>
  <si>
    <t>358,888 Total</t>
  </si>
  <si>
    <t>363,120 Total</t>
  </si>
  <si>
    <t>366,748 Total</t>
  </si>
  <si>
    <t>369,719 Total</t>
  </si>
  <si>
    <t>380,839 Total</t>
  </si>
  <si>
    <t>385,153 Total</t>
  </si>
  <si>
    <t>389,512 Total</t>
  </si>
  <si>
    <t>407,993 Total</t>
  </si>
  <si>
    <t>420,679 Total</t>
  </si>
  <si>
    <t>421,808 Total</t>
  </si>
  <si>
    <t>448,490 Total</t>
  </si>
  <si>
    <t>462,346 Total</t>
  </si>
  <si>
    <t>498,106 Total</t>
  </si>
  <si>
    <t>507,345 Total</t>
  </si>
  <si>
    <t>519,709 Total</t>
  </si>
  <si>
    <t>530,770 Total</t>
  </si>
  <si>
    <t>550,326 Total</t>
  </si>
  <si>
    <t>562,078 Total</t>
  </si>
  <si>
    <t>577,710 Total</t>
  </si>
  <si>
    <t>Asansol Total Total</t>
  </si>
  <si>
    <t>662,837 Total</t>
  </si>
  <si>
    <t>Amritsar Total Total</t>
  </si>
  <si>
    <t>1,108,062 Total</t>
  </si>
  <si>
    <t>Agra Total Total</t>
  </si>
  <si>
    <t>2,603,550 Total</t>
  </si>
  <si>
    <t>Aligarh Total Total</t>
  </si>
  <si>
    <t>3,547,938 Total</t>
  </si>
  <si>
    <t>Allahabad Total Total</t>
  </si>
  <si>
    <t>3,900,477 Total</t>
  </si>
  <si>
    <t>Grand Total Total</t>
  </si>
  <si>
    <t>11,822,864 Total</t>
  </si>
  <si>
    <t>Row Labels</t>
  </si>
  <si>
    <t>Sum of Amount</t>
  </si>
  <si>
    <t>Sum of No. of orders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</si>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</sst>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m/d/yyyy"/>
    <numFmt numFmtId="166" formatCode="d\-mmm\-yy"/>
    <numFmt numFmtId="167" formatCode="d\-mmmm\-yy"/>
    <numFmt numFmtId="168" formatCode="dd\-mmmm\-yy"/>
    <numFmt numFmtId="169" formatCode="[$₹]#,##0"/>
    <numFmt numFmtId="170" formatCode="[$₹]#,##0.00"/>
  </numFmts>
  <fonts count="2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sz val="9"/>
      <color rgb="FF000000"/>
      <name val="&quot;Google Sans Mono&quot;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theme="1"/>
      <name val="Calibri"/>
    </font>
    <font>
      <b/>
      <sz val="15"/>
      <color theme="1"/>
      <name val="Calibri"/>
    </font>
    <font>
      <b/>
      <sz val="12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b/>
      <sz val="18"/>
      <color rgb="FFFFFFFF"/>
      <name val="Calibri"/>
    </font>
    <font>
      <b/>
      <sz val="18"/>
      <color theme="1"/>
      <name val="Calibri"/>
    </font>
    <font>
      <sz val="11"/>
      <color rgb="FFFFFFFF"/>
      <name val="Arial"/>
    </font>
    <font>
      <b/>
      <sz val="11"/>
      <color rgb="FFEFEFEF"/>
      <name val="Calibri"/>
      <scheme val="minor"/>
    </font>
    <font>
      <b/>
      <sz val="11"/>
      <color rgb="FF1155CC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BE4D5"/>
        <bgColor rgb="FFFBE4D5"/>
      </patternFill>
    </fill>
    <fill>
      <patternFill patternType="solid">
        <fgColor rgb="FFF1C232"/>
        <bgColor rgb="FFF1C232"/>
      </patternFill>
    </fill>
    <fill>
      <patternFill patternType="solid">
        <fgColor rgb="FF002060"/>
        <bgColor rgb="FF002060"/>
      </patternFill>
    </fill>
    <fill>
      <patternFill patternType="solid">
        <fgColor rgb="FF434343"/>
        <bgColor rgb="FF434343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/>
    <xf numFmtId="0" fontId="4" fillId="3" borderId="0" xfId="0" applyFont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shrinkToFit="1"/>
    </xf>
    <xf numFmtId="0" fontId="6" fillId="0" borderId="15" xfId="0" applyFont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6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 shrinkToFi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6" xfId="0" applyFont="1" applyBorder="1" applyAlignment="1">
      <alignment horizontal="center" shrinkToFit="1"/>
    </xf>
    <xf numFmtId="0" fontId="9" fillId="5" borderId="27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9" fillId="5" borderId="28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6" borderId="35" xfId="0" applyFont="1" applyFill="1" applyBorder="1" applyAlignment="1">
      <alignment horizontal="center"/>
    </xf>
    <xf numFmtId="0" fontId="7" fillId="6" borderId="0" xfId="0" applyFont="1" applyFill="1" applyAlignment="1"/>
    <xf numFmtId="0" fontId="9" fillId="6" borderId="0" xfId="0" applyFont="1" applyFill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35" xfId="0" applyFont="1" applyFill="1" applyBorder="1" applyAlignment="1">
      <alignment horizontal="center"/>
    </xf>
    <xf numFmtId="0" fontId="9" fillId="6" borderId="44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6" fillId="0" borderId="41" xfId="0" applyFont="1" applyBorder="1" applyAlignment="1">
      <alignment horizontal="center"/>
    </xf>
    <xf numFmtId="0" fontId="4" fillId="3" borderId="0" xfId="0" applyFont="1" applyFill="1"/>
    <xf numFmtId="0" fontId="6" fillId="0" borderId="45" xfId="0" applyFont="1" applyBorder="1" applyAlignment="1">
      <alignment horizontal="center"/>
    </xf>
    <xf numFmtId="0" fontId="1" fillId="0" borderId="46" xfId="0" applyFont="1" applyBorder="1"/>
    <xf numFmtId="0" fontId="6" fillId="0" borderId="12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9" fillId="9" borderId="6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4" fillId="12" borderId="0" xfId="0" applyFont="1" applyFill="1" applyAlignment="1"/>
    <xf numFmtId="0" fontId="15" fillId="12" borderId="0" xfId="0" applyFont="1" applyFill="1" applyAlignment="1"/>
    <xf numFmtId="0" fontId="15" fillId="12" borderId="0" xfId="0" applyFont="1" applyFill="1" applyAlignment="1"/>
    <xf numFmtId="0" fontId="15" fillId="1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13" borderId="0" xfId="0" applyFont="1" applyFill="1" applyAlignment="1">
      <alignment horizontal="right"/>
    </xf>
    <xf numFmtId="0" fontId="15" fillId="13" borderId="0" xfId="0" applyFont="1" applyFill="1" applyAlignment="1"/>
    <xf numFmtId="0" fontId="9" fillId="8" borderId="6" xfId="0" applyFont="1" applyFill="1" applyBorder="1" applyAlignment="1">
      <alignment horizontal="left"/>
    </xf>
    <xf numFmtId="0" fontId="6" fillId="0" borderId="43" xfId="0" applyFont="1" applyBorder="1" applyAlignment="1">
      <alignment horizontal="center"/>
    </xf>
    <xf numFmtId="0" fontId="6" fillId="14" borderId="43" xfId="0" applyFont="1" applyFill="1" applyBorder="1" applyAlignment="1">
      <alignment horizontal="center"/>
    </xf>
    <xf numFmtId="0" fontId="1" fillId="0" borderId="0" xfId="0" applyFont="1"/>
    <xf numFmtId="0" fontId="6" fillId="14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/>
    </xf>
    <xf numFmtId="0" fontId="1" fillId="0" borderId="0" xfId="0" applyFont="1"/>
    <xf numFmtId="4" fontId="1" fillId="0" borderId="0" xfId="0" applyNumberFormat="1" applyFont="1"/>
    <xf numFmtId="165" fontId="1" fillId="0" borderId="0" xfId="0" applyNumberFormat="1" applyFont="1" applyAlignment="1"/>
    <xf numFmtId="0" fontId="6" fillId="0" borderId="6" xfId="0" applyFont="1" applyBorder="1"/>
    <xf numFmtId="0" fontId="6" fillId="0" borderId="6" xfId="0" applyFont="1" applyBorder="1" applyAlignment="1"/>
    <xf numFmtId="165" fontId="6" fillId="0" borderId="6" xfId="0" applyNumberFormat="1" applyFont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3" fontId="9" fillId="11" borderId="5" xfId="0" applyNumberFormat="1" applyFont="1" applyFill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3" fontId="1" fillId="0" borderId="0" xfId="0" applyNumberFormat="1" applyFont="1"/>
    <xf numFmtId="164" fontId="1" fillId="0" borderId="0" xfId="0" applyNumberFormat="1" applyFont="1"/>
    <xf numFmtId="0" fontId="9" fillId="17" borderId="5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18" fillId="18" borderId="5" xfId="0" applyFont="1" applyFill="1" applyBorder="1" applyAlignment="1"/>
    <xf numFmtId="0" fontId="18" fillId="18" borderId="56" xfId="0" applyFont="1" applyFill="1" applyBorder="1" applyAlignment="1"/>
    <xf numFmtId="15" fontId="15" fillId="0" borderId="43" xfId="0" applyNumberFormat="1" applyFont="1" applyBorder="1" applyAlignment="1">
      <alignment horizontal="right"/>
    </xf>
    <xf numFmtId="0" fontId="15" fillId="0" borderId="41" xfId="0" applyFont="1" applyBorder="1" applyAlignment="1"/>
    <xf numFmtId="0" fontId="15" fillId="0" borderId="41" xfId="0" applyFont="1" applyBorder="1" applyAlignment="1">
      <alignment horizontal="center"/>
    </xf>
    <xf numFmtId="166" fontId="15" fillId="0" borderId="43" xfId="0" applyNumberFormat="1" applyFont="1" applyBorder="1" applyAlignment="1">
      <alignment horizontal="right"/>
    </xf>
    <xf numFmtId="0" fontId="15" fillId="0" borderId="41" xfId="0" applyFont="1" applyBorder="1" applyAlignment="1">
      <alignment horizontal="right"/>
    </xf>
    <xf numFmtId="167" fontId="15" fillId="0" borderId="43" xfId="0" applyNumberFormat="1" applyFont="1" applyBorder="1" applyAlignment="1">
      <alignment horizontal="right"/>
    </xf>
    <xf numFmtId="168" fontId="15" fillId="0" borderId="43" xfId="0" applyNumberFormat="1" applyFont="1" applyBorder="1" applyAlignment="1">
      <alignment horizontal="right"/>
    </xf>
    <xf numFmtId="0" fontId="15" fillId="0" borderId="43" xfId="0" applyFont="1" applyBorder="1" applyAlignment="1"/>
    <xf numFmtId="0" fontId="19" fillId="19" borderId="0" xfId="0" applyFont="1" applyFill="1" applyAlignment="1"/>
    <xf numFmtId="169" fontId="1" fillId="0" borderId="0" xfId="0" applyNumberFormat="1" applyFont="1"/>
    <xf numFmtId="170" fontId="1" fillId="0" borderId="0" xfId="0" applyNumberFormat="1" applyFont="1"/>
    <xf numFmtId="165" fontId="1" fillId="0" borderId="0" xfId="0" applyNumberFormat="1" applyFont="1"/>
    <xf numFmtId="0" fontId="0" fillId="0" borderId="57" xfId="0" pivotButton="1" applyFont="1" applyBorder="1" applyAlignment="1"/>
    <xf numFmtId="0" fontId="0" fillId="0" borderId="58" xfId="0" pivotButton="1" applyFont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0" borderId="60" xfId="0" applyFont="1" applyBorder="1" applyAlignment="1"/>
    <xf numFmtId="0" fontId="0" fillId="0" borderId="57" xfId="0" applyFont="1" applyBorder="1" applyAlignment="1"/>
    <xf numFmtId="0" fontId="0" fillId="0" borderId="61" xfId="0" applyFont="1" applyBorder="1" applyAlignment="1"/>
    <xf numFmtId="0" fontId="0" fillId="0" borderId="62" xfId="0" applyFont="1" applyBorder="1" applyAlignment="1"/>
    <xf numFmtId="0" fontId="0" fillId="0" borderId="57" xfId="0" applyNumberFormat="1" applyFont="1" applyBorder="1" applyAlignment="1"/>
    <xf numFmtId="0" fontId="0" fillId="0" borderId="61" xfId="0" applyNumberFormat="1" applyFont="1" applyBorder="1" applyAlignment="1"/>
    <xf numFmtId="0" fontId="0" fillId="0" borderId="63" xfId="0" applyFont="1" applyBorder="1" applyAlignment="1"/>
    <xf numFmtId="0" fontId="0" fillId="0" borderId="63" xfId="0" applyNumberFormat="1" applyFont="1" applyBorder="1" applyAlignment="1"/>
    <xf numFmtId="0" fontId="0" fillId="0" borderId="64" xfId="0" applyNumberFormat="1" applyFont="1" applyBorder="1" applyAlignment="1"/>
    <xf numFmtId="0" fontId="0" fillId="0" borderId="65" xfId="0" applyFont="1" applyBorder="1" applyAlignment="1"/>
    <xf numFmtId="0" fontId="0" fillId="0" borderId="65" xfId="0" applyNumberFormat="1" applyFont="1" applyBorder="1" applyAlignment="1"/>
    <xf numFmtId="0" fontId="0" fillId="0" borderId="66" xfId="0" applyNumberFormat="1" applyFont="1" applyBorder="1" applyAlignment="1"/>
    <xf numFmtId="0" fontId="0" fillId="0" borderId="67" xfId="0" applyFont="1" applyBorder="1" applyAlignment="1"/>
    <xf numFmtId="3" fontId="0" fillId="0" borderId="57" xfId="0" applyNumberFormat="1" applyFont="1" applyBorder="1" applyAlignment="1"/>
    <xf numFmtId="3" fontId="0" fillId="0" borderId="65" xfId="0" applyNumberFormat="1" applyFont="1" applyBorder="1" applyAlignment="1"/>
    <xf numFmtId="0" fontId="0" fillId="0" borderId="0" xfId="0" applyFont="1"/>
    <xf numFmtId="0" fontId="0" fillId="0" borderId="66" xfId="0" applyFont="1" applyBorder="1" applyAlignment="1"/>
    <xf numFmtId="0" fontId="0" fillId="0" borderId="57" xfId="0" applyFont="1" applyBorder="1" applyAlignment="1">
      <alignment horizontal="left"/>
    </xf>
    <xf numFmtId="0" fontId="0" fillId="0" borderId="60" xfId="0" applyFont="1" applyBorder="1" applyAlignment="1">
      <alignment horizontal="left"/>
    </xf>
    <xf numFmtId="0" fontId="0" fillId="0" borderId="65" xfId="0" applyFont="1" applyBorder="1" applyAlignment="1">
      <alignment horizontal="left"/>
    </xf>
    <xf numFmtId="0" fontId="0" fillId="0" borderId="60" xfId="0" applyFont="1" applyBorder="1" applyAlignment="1">
      <alignment horizontal="left" indent="1"/>
    </xf>
    <xf numFmtId="0" fontId="0" fillId="0" borderId="68" xfId="0" applyFont="1" applyBorder="1" applyAlignment="1"/>
    <xf numFmtId="0" fontId="0" fillId="0" borderId="68" xfId="0" applyNumberFormat="1" applyFont="1" applyBorder="1" applyAlignment="1"/>
    <xf numFmtId="0" fontId="0" fillId="0" borderId="60" xfId="0" applyNumberFormat="1" applyFont="1" applyBorder="1" applyAlignment="1"/>
    <xf numFmtId="0" fontId="0" fillId="0" borderId="69" xfId="0" applyNumberFormat="1" applyFont="1" applyBorder="1" applyAlignment="1"/>
    <xf numFmtId="0" fontId="0" fillId="0" borderId="70" xfId="0" applyNumberFormat="1" applyFont="1" applyBorder="1" applyAlignment="1"/>
    <xf numFmtId="0" fontId="0" fillId="0" borderId="66" xfId="0" pivotButton="1" applyFont="1" applyBorder="1" applyAlignment="1"/>
    <xf numFmtId="14" fontId="0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7" borderId="11" xfId="0" applyFont="1" applyFill="1" applyBorder="1" applyAlignment="1">
      <alignment horizontal="center"/>
    </xf>
    <xf numFmtId="0" fontId="3" fillId="0" borderId="34" xfId="0" applyFont="1" applyBorder="1"/>
    <xf numFmtId="0" fontId="3" fillId="0" borderId="28" xfId="0" applyFont="1" applyBorder="1"/>
    <xf numFmtId="0" fontId="10" fillId="8" borderId="11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wrapText="1"/>
    </xf>
    <xf numFmtId="0" fontId="12" fillId="11" borderId="11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2" fillId="8" borderId="11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3" fillId="0" borderId="50" xfId="0" applyFont="1" applyBorder="1"/>
    <xf numFmtId="0" fontId="3" fillId="0" borderId="52" xfId="0" applyFont="1" applyBorder="1"/>
    <xf numFmtId="0" fontId="16" fillId="15" borderId="49" xfId="0" applyFont="1" applyFill="1" applyBorder="1" applyAlignment="1">
      <alignment horizontal="center"/>
    </xf>
    <xf numFmtId="0" fontId="3" fillId="0" borderId="51" xfId="0" applyFont="1" applyBorder="1"/>
    <xf numFmtId="0" fontId="17" fillId="16" borderId="53" xfId="0" applyFont="1" applyFill="1" applyBorder="1" applyAlignment="1">
      <alignment horizontal="center"/>
    </xf>
    <xf numFmtId="0" fontId="3" fillId="0" borderId="54" xfId="0" applyFont="1" applyBorder="1"/>
    <xf numFmtId="0" fontId="3" fillId="0" borderId="55" xfId="0" applyFont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F00FF"/>
          <bgColor rgb="FFFF00FF"/>
        </patternFill>
      </fill>
    </dxf>
    <dxf>
      <font>
        <color rgb="FFFF0000"/>
      </font>
      <fill>
        <patternFill patternType="solid">
          <fgColor rgb="FFFF00FF"/>
          <bgColor rgb="FFFF00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Question 6-style" pivot="0" count="3">
      <tableStyleElement type="headerRow" dxfId="12"/>
      <tableStyleElement type="firstRowStripe" dxfId="11"/>
      <tableStyleElement type="secondRowStripe" dxfId="10"/>
    </tableStyle>
    <tableStyle name="Question 7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3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Sheet8!$F$1:$F$2</c:f>
              <c:strCache>
                <c:ptCount val="2"/>
                <c:pt idx="0">
                  <c:v>COGS-A</c:v>
                </c:pt>
                <c:pt idx="1">
                  <c:v>#N/A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Sheet8!$B$3:$B$59</c:f>
              <c:strCache>
                <c:ptCount val="57"/>
                <c:pt idx="0">
                  <c:v>South</c:v>
                </c:pt>
                <c:pt idx="1">
                  <c:v>South</c:v>
                </c:pt>
                <c:pt idx="2">
                  <c:v>West</c:v>
                </c:pt>
                <c:pt idx="3">
                  <c:v>South</c:v>
                </c:pt>
                <c:pt idx="4">
                  <c:v>West</c:v>
                </c:pt>
                <c:pt idx="5">
                  <c:v>East</c:v>
                </c:pt>
                <c:pt idx="6">
                  <c:v>South</c:v>
                </c:pt>
                <c:pt idx="7">
                  <c:v>North</c:v>
                </c:pt>
                <c:pt idx="8">
                  <c:v>North</c:v>
                </c:pt>
                <c:pt idx="9">
                  <c:v>West</c:v>
                </c:pt>
                <c:pt idx="10">
                  <c:v>East</c:v>
                </c:pt>
                <c:pt idx="11">
                  <c:v>North</c:v>
                </c:pt>
                <c:pt idx="12">
                  <c:v>North</c:v>
                </c:pt>
                <c:pt idx="13">
                  <c:v>South</c:v>
                </c:pt>
                <c:pt idx="14">
                  <c:v>West</c:v>
                </c:pt>
                <c:pt idx="15">
                  <c:v>East</c:v>
                </c:pt>
                <c:pt idx="16">
                  <c:v>North</c:v>
                </c:pt>
                <c:pt idx="17">
                  <c:v>North</c:v>
                </c:pt>
                <c:pt idx="18">
                  <c:v>South</c:v>
                </c:pt>
                <c:pt idx="19">
                  <c:v>East</c:v>
                </c:pt>
                <c:pt idx="20">
                  <c:v>South</c:v>
                </c:pt>
                <c:pt idx="21">
                  <c:v>West</c:v>
                </c:pt>
                <c:pt idx="22">
                  <c:v>West</c:v>
                </c:pt>
                <c:pt idx="23">
                  <c:v>South</c:v>
                </c:pt>
                <c:pt idx="24">
                  <c:v>North</c:v>
                </c:pt>
                <c:pt idx="25">
                  <c:v>East</c:v>
                </c:pt>
                <c:pt idx="26">
                  <c:v>North</c:v>
                </c:pt>
                <c:pt idx="27">
                  <c:v>West</c:v>
                </c:pt>
                <c:pt idx="28">
                  <c:v>East</c:v>
                </c:pt>
                <c:pt idx="29">
                  <c:v>South</c:v>
                </c:pt>
                <c:pt idx="30">
                  <c:v>West</c:v>
                </c:pt>
                <c:pt idx="31">
                  <c:v>East</c:v>
                </c:pt>
                <c:pt idx="32">
                  <c:v>East</c:v>
                </c:pt>
                <c:pt idx="33">
                  <c:v>South</c:v>
                </c:pt>
                <c:pt idx="34">
                  <c:v>North</c:v>
                </c:pt>
                <c:pt idx="35">
                  <c:v>East</c:v>
                </c:pt>
                <c:pt idx="36">
                  <c:v>North</c:v>
                </c:pt>
                <c:pt idx="37">
                  <c:v>East</c:v>
                </c:pt>
                <c:pt idx="38">
                  <c:v>South</c:v>
                </c:pt>
                <c:pt idx="39">
                  <c:v>North</c:v>
                </c:pt>
                <c:pt idx="40">
                  <c:v>North</c:v>
                </c:pt>
                <c:pt idx="41">
                  <c:v>West</c:v>
                </c:pt>
                <c:pt idx="42">
                  <c:v>North</c:v>
                </c:pt>
                <c:pt idx="43">
                  <c:v>West</c:v>
                </c:pt>
                <c:pt idx="44">
                  <c:v>East</c:v>
                </c:pt>
                <c:pt idx="45">
                  <c:v>East</c:v>
                </c:pt>
                <c:pt idx="46">
                  <c:v>North</c:v>
                </c:pt>
                <c:pt idx="47">
                  <c:v>North</c:v>
                </c:pt>
                <c:pt idx="48">
                  <c:v>East</c:v>
                </c:pt>
                <c:pt idx="49">
                  <c:v>West</c:v>
                </c:pt>
                <c:pt idx="50">
                  <c:v>South</c:v>
                </c:pt>
                <c:pt idx="51">
                  <c:v>West</c:v>
                </c:pt>
                <c:pt idx="52">
                  <c:v>East</c:v>
                </c:pt>
                <c:pt idx="53">
                  <c:v>East</c:v>
                </c:pt>
                <c:pt idx="54">
                  <c:v>South</c:v>
                </c:pt>
                <c:pt idx="55">
                  <c:v>North</c:v>
                </c:pt>
                <c:pt idx="56">
                  <c:v>East</c:v>
                </c:pt>
              </c:strCache>
            </c:strRef>
          </c:cat>
          <c:val>
            <c:numRef>
              <c:f>Sheet8!$F$3:$F$59</c:f>
              <c:numCache>
                <c:formatCode>General</c:formatCode>
                <c:ptCount val="57"/>
                <c:pt idx="0">
                  <c:v>3189.77</c:v>
                </c:pt>
                <c:pt idx="1">
                  <c:v>3636.17</c:v>
                </c:pt>
                <c:pt idx="2">
                  <c:v>2983.81</c:v>
                </c:pt>
                <c:pt idx="3">
                  <c:v>6386.48</c:v>
                </c:pt>
                <c:pt idx="4">
                  <c:v>#N/A</c:v>
                </c:pt>
                <c:pt idx="5">
                  <c:v>2791.64</c:v>
                </c:pt>
                <c:pt idx="6">
                  <c:v>15.91</c:v>
                </c:pt>
                <c:pt idx="7">
                  <c:v>7222.48</c:v>
                </c:pt>
                <c:pt idx="8">
                  <c:v>4647.5200000000004</c:v>
                </c:pt>
                <c:pt idx="9">
                  <c:v>1264.1400000000001</c:v>
                </c:pt>
                <c:pt idx="10">
                  <c:v>0</c:v>
                </c:pt>
                <c:pt idx="11">
                  <c:v>204.25</c:v>
                </c:pt>
                <c:pt idx="12">
                  <c:v>944.06</c:v>
                </c:pt>
                <c:pt idx="13">
                  <c:v>9190.34</c:v>
                </c:pt>
                <c:pt idx="14">
                  <c:v>3918.53</c:v>
                </c:pt>
                <c:pt idx="15">
                  <c:v>2945.28</c:v>
                </c:pt>
                <c:pt idx="16">
                  <c:v>564.28</c:v>
                </c:pt>
                <c:pt idx="17">
                  <c:v>1504.14</c:v>
                </c:pt>
                <c:pt idx="18">
                  <c:v>3505.66</c:v>
                </c:pt>
                <c:pt idx="19">
                  <c:v>#N/A</c:v>
                </c:pt>
                <c:pt idx="20">
                  <c:v>2510.46</c:v>
                </c:pt>
                <c:pt idx="21">
                  <c:v>628.94000000000005</c:v>
                </c:pt>
                <c:pt idx="22">
                  <c:v>1441.25</c:v>
                </c:pt>
                <c:pt idx="23">
                  <c:v>2992.47</c:v>
                </c:pt>
                <c:pt idx="24">
                  <c:v>7658.4</c:v>
                </c:pt>
                <c:pt idx="25">
                  <c:v>3141.09</c:v>
                </c:pt>
                <c:pt idx="26">
                  <c:v>558.54</c:v>
                </c:pt>
                <c:pt idx="27">
                  <c:v>731.03</c:v>
                </c:pt>
                <c:pt idx="28">
                  <c:v>4008.64</c:v>
                </c:pt>
                <c:pt idx="29">
                  <c:v>5246.93</c:v>
                </c:pt>
                <c:pt idx="30">
                  <c:v>1855.84</c:v>
                </c:pt>
                <c:pt idx="31">
                  <c:v>4662.37</c:v>
                </c:pt>
                <c:pt idx="32">
                  <c:v>1267.3800000000001</c:v>
                </c:pt>
                <c:pt idx="33">
                  <c:v>6305.9</c:v>
                </c:pt>
                <c:pt idx="34">
                  <c:v>6515.19</c:v>
                </c:pt>
                <c:pt idx="35">
                  <c:v>#N/A</c:v>
                </c:pt>
                <c:pt idx="36">
                  <c:v>3330.54</c:v>
                </c:pt>
                <c:pt idx="37">
                  <c:v>359.55</c:v>
                </c:pt>
                <c:pt idx="38">
                  <c:v>2307.5700000000002</c:v>
                </c:pt>
                <c:pt idx="39">
                  <c:v>4765.37</c:v>
                </c:pt>
                <c:pt idx="40">
                  <c:v>4675.55</c:v>
                </c:pt>
                <c:pt idx="41">
                  <c:v>4296.47</c:v>
                </c:pt>
                <c:pt idx="42">
                  <c:v>2076.92</c:v>
                </c:pt>
                <c:pt idx="43">
                  <c:v>1210.52</c:v>
                </c:pt>
                <c:pt idx="44">
                  <c:v>5399.46</c:v>
                </c:pt>
                <c:pt idx="45">
                  <c:v>#N/A</c:v>
                </c:pt>
                <c:pt idx="46">
                  <c:v>3419.85</c:v>
                </c:pt>
                <c:pt idx="47">
                  <c:v>2705.06</c:v>
                </c:pt>
                <c:pt idx="48">
                  <c:v>5590.24</c:v>
                </c:pt>
                <c:pt idx="49">
                  <c:v>3438.97</c:v>
                </c:pt>
                <c:pt idx="50">
                  <c:v>1182.5999999999999</c:v>
                </c:pt>
                <c:pt idx="51">
                  <c:v>5338.09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448.43</c:v>
                </c:pt>
                <c:pt idx="56">
                  <c:v>1935.14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4D0-4078-9BBC-B420B66FF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291584"/>
        <c:axId val="114294328"/>
        <c:axId val="0"/>
      </c:bar3DChart>
      <c:catAx>
        <c:axId val="11429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294328"/>
        <c:crosses val="autoZero"/>
        <c:auto val="1"/>
        <c:lblAlgn val="ctr"/>
        <c:lblOffset val="100"/>
        <c:noMultiLvlLbl val="1"/>
      </c:catAx>
      <c:valAx>
        <c:axId val="114294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2915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28</xdr:row>
      <xdr:rowOff>28575</xdr:rowOff>
    </xdr:from>
    <xdr:ext cx="5715000" cy="3533775"/>
    <xdr:graphicFrame macro="">
      <xdr:nvGraphicFramePr>
        <xdr:cNvPr id="24914602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372.740463888891" createdVersion="5" refreshedVersion="5" minRefreshableVersion="3" recordCount="32">
  <cacheSource type="worksheet">
    <worksheetSource ref="A2:H34" sheet="Question 10"/>
  </cacheSource>
  <cacheFields count="8">
    <cacheField name="As on date" numFmtId="14">
      <sharedItems containsSemiMixedTypes="0" containsNonDate="0" containsDate="1" containsString="0" minDate="2016-01-04T00:00:00" maxDate="2017-07-03T00:00:00"/>
    </cacheField>
    <cacheField name="Supplier Name" numFmtId="0">
      <sharedItems count="32"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</sharedItems>
    </cacheField>
    <cacheField name="STR_1_NM" numFmtId="0">
      <sharedItems/>
    </cacheField>
    <cacheField name="CITY_NAME" numFmtId="0">
      <sharedItems count="5">
        <s v="Aligarh"/>
        <s v="Allahabad"/>
        <s v="Agra"/>
        <s v="Asansol"/>
        <s v="Amritsar"/>
      </sharedItems>
    </cacheField>
    <cacheField name="MOB_NO" numFmtId="0">
      <sharedItems/>
    </cacheField>
    <cacheField name="Vendor_ID" numFmtId="0">
      <sharedItems count="32"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s v="VS0000001906"/>
      </sharedItems>
    </cacheField>
    <cacheField name="Amount" numFmtId="3">
      <sharedItems containsSemiMixedTypes="0" containsString="0" containsNumber="1" containsInteger="1" minValue="100866" maxValue="489585" count="32">
        <n v="422124"/>
        <n v="440431"/>
        <n v="237001"/>
        <n v="168949"/>
        <n v="117632"/>
        <n v="255058"/>
        <n v="357464"/>
        <n v="489585"/>
        <n v="250923"/>
        <n v="429953"/>
        <n v="326401"/>
        <n v="215961"/>
        <n v="330095"/>
        <n v="307729"/>
        <n v="356508"/>
        <n v="310803"/>
        <n v="449805"/>
        <n v="345757"/>
        <n v="304142"/>
        <n v="391819"/>
        <n v="100866"/>
        <n v="204941"/>
        <n v="261966"/>
        <n v="466378"/>
        <n v="281958"/>
        <n v="313321"/>
        <n v="253749"/>
        <n v="476337"/>
        <n v="249431"/>
        <n v="199468"/>
        <n v="322745"/>
        <n v="380076"/>
      </sharedItems>
    </cacheField>
    <cacheField name="No. of orders" numFmtId="0">
      <sharedItems containsSemiMixedTypes="0" containsString="0" containsNumber="1" containsInteger="1" minValue="100" maxValue="3200" count="32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min" refreshedDate="45466.945252083337" refreshedVersion="6" recordCount="38">
  <cacheSource type="worksheet">
    <worksheetSource ref="A1:E39" sheet="Pivot Table 4"/>
  </cacheSource>
  <cacheFields count="5">
    <cacheField name="CITY_NAME" numFmtId="0">
      <sharedItems containsBlank="1" count="12">
        <s v="Agra"/>
        <m/>
        <s v="Agra Total"/>
        <s v="Aligarh"/>
        <s v="Aligarh Total"/>
        <s v="Allahabad"/>
        <s v="Allahabad Total"/>
        <s v="Amritsar"/>
        <s v="Amritsar Total"/>
        <s v="Asansol"/>
        <s v="Asansol Total"/>
        <s v="Grand Total"/>
      </sharedItems>
    </cacheField>
    <cacheField name="Supplier Name" numFmtId="0">
      <sharedItems containsBlank="1" count="33">
        <s v="Boss Consulting Services Ltd."/>
        <s v="ByteLink Systems Ltd."/>
        <s v="Debra's Glass Ltd."/>
        <s v="Guardian Fire Testing Laboratories Ltd."/>
        <s v="Keenskills"/>
        <s v="Sourcing Store"/>
        <s v="WACO CHEMICAL &amp; SUPPLY CO."/>
        <m/>
        <s v="Complete Products"/>
        <s v="Green Shield"/>
        <s v="ICONMA Ltd"/>
        <s v="InterNuntius Ltd."/>
        <s v="Rolling Stock Pictures Ltd"/>
        <s v="Schnabel Engineering Ltdorporated"/>
        <s v="Ulsaker Studio Ltd."/>
        <s v="Upscale Cleaning Services Ltd."/>
        <s v="X Engineering Software Systems Corp."/>
        <s v="CLEAR MANAGEMENT SOLUTIONS Ltd."/>
        <s v="E&amp;S Equipment Ltd"/>
        <s v="EPAcoat Ltd."/>
        <s v="Express Auto Center Ltd."/>
        <s v="Four Square Industrial Constructors Ltd"/>
        <s v="Innovative Turf Services Ltd"/>
        <s v="Move Clicks Ltd"/>
        <s v="Prime Co dba Crown Collectibles"/>
        <s v="SUBURBAN PROPANE"/>
        <s v="Tracey Attlee Ltd"/>
        <s v="U. S. Pest Control Ltd."/>
        <s v="Paver Scapes Ltd"/>
        <s v="Schroeder Optical Co. Ltd."/>
        <s v="Sunnyside Awning Company"/>
        <s v="B Creative LTD"/>
        <s v="Snead's Backhoe Septic Service Ltd."/>
      </sharedItems>
    </cacheField>
    <cacheField name="SUM of Amount" numFmtId="0">
      <sharedItems containsSemiMixedTypes="0" containsString="0" containsNumber="1" containsInteger="1" minValue="100866" maxValue="10019376"/>
    </cacheField>
    <cacheField name="Gst 18%" numFmtId="0">
      <sharedItems containsSemiMixedTypes="0" containsString="0" containsNumber="1" minValue="18155.88" maxValue="1803487.68"/>
    </cacheField>
    <cacheField name="Grand Total" numFmtId="3">
      <sharedItems containsSemiMixedTypes="0" containsString="0" containsNumber="1" minValue="119021.88" maxValue="11822863.68" count="38">
        <n v="332710.44"/>
        <n v="421807.52"/>
        <n v="380839.1"/>
        <n v="407993.26"/>
        <n v="389512.1"/>
        <n v="369718.78"/>
        <n v="300968.44"/>
        <n v="2603549.64"/>
        <n v="420679.44"/>
        <n v="279661.18"/>
        <n v="448489.68"/>
        <n v="530769.9"/>
        <n v="498106.32"/>
        <n v="562077.66"/>
        <n v="550326.04"/>
        <n v="119021.88"/>
        <n v="138805.76000000001"/>
        <n v="3547937.86"/>
        <n v="363120.22"/>
        <n v="235372.24"/>
        <n v="462346.42"/>
        <n v="199359.82"/>
        <n v="519708.58"/>
        <n v="254833.97999999998"/>
        <n v="299423.82"/>
        <n v="385153.18"/>
        <n v="309119.88"/>
        <n v="577710.30000000005"/>
        <n v="294328.58"/>
        <n v="3900477.02"/>
        <n v="507344.54"/>
        <n v="358887.56"/>
        <n v="241830.38"/>
        <n v="1108062.48"/>
        <n v="296089.14"/>
        <n v="366747.54"/>
        <n v="662836.67999999993"/>
        <n v="11822863.6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Admin" refreshedDate="45466.945252199075" refreshedVersion="6" recordCount="32">
  <cacheSource type="worksheet">
    <worksheetSource ref="A2:I34" sheet="Question 10"/>
  </cacheSource>
  <cacheFields count="9">
    <cacheField name="As on date" numFmtId="14">
      <sharedItems containsSemiMixedTypes="0" containsNonDate="0" containsDate="1" containsString="0" minDate="2016-01-04T00:00:00" maxDate="2017-07-03T00:00:00"/>
    </cacheField>
    <cacheField name="Supplier Name" numFmtId="0">
      <sharedItems count="32"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</sharedItems>
    </cacheField>
    <cacheField name="STR_1_NM" numFmtId="0">
      <sharedItems/>
    </cacheField>
    <cacheField name="CITY_NAME" numFmtId="0">
      <sharedItems count="5">
        <s v="Aligarh"/>
        <s v="Allahabad"/>
        <s v="Agra"/>
        <s v="Asansol"/>
        <s v="Amritsar"/>
      </sharedItems>
    </cacheField>
    <cacheField name="MOB_NO" numFmtId="0">
      <sharedItems/>
    </cacheField>
    <cacheField name="Vendor_ID" numFmtId="0">
      <sharedItems count="32"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s v="VS0000001906"/>
      </sharedItems>
    </cacheField>
    <cacheField name="Amount" numFmtId="3">
      <sharedItems containsSemiMixedTypes="0" containsString="0" containsNumber="1" containsInteger="1" minValue="100866" maxValue="489585"/>
    </cacheField>
    <cacheField name="No. of orders" numFmtId="0">
      <sharedItems containsSemiMixedTypes="0" containsString="0" containsNumber="1" containsInteger="1" minValue="100" maxValue="3200"/>
    </cacheField>
    <cacheField name="As on date2" numFmtId="14">
      <sharedItems containsSemiMixedTypes="0" containsNonDate="0" containsDate="1" containsString="0" minDate="2016-01-05T00:00:00" maxDate="2017-07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d v="2016-01-04T00:00:00"/>
    <x v="0"/>
    <s v="GT Road, Masoodabad"/>
    <x v="0"/>
    <s v="866-365-7473"/>
    <x v="0"/>
    <x v="0"/>
    <x v="0"/>
  </r>
  <r>
    <d v="2016-01-08T00:00:00"/>
    <x v="1"/>
    <s v="12662 Bermuda Triangle Road"/>
    <x v="1"/>
    <s v="804-748-5592"/>
    <x v="1"/>
    <x v="1"/>
    <x v="1"/>
  </r>
  <r>
    <d v="2016-01-09T00:00:00"/>
    <x v="2"/>
    <s v="2200 Old York Hampton Hwy."/>
    <x v="0"/>
    <s v="757-874-4456"/>
    <x v="2"/>
    <x v="2"/>
    <x v="2"/>
  </r>
  <r>
    <d v="2016-01-22T00:00:00"/>
    <x v="3"/>
    <s v="9720 Jefferson Davis Hwy."/>
    <x v="1"/>
    <s v="804-743-0603"/>
    <x v="3"/>
    <x v="3"/>
    <x v="3"/>
  </r>
  <r>
    <d v="2016-01-23T00:00:00"/>
    <x v="4"/>
    <s v="2608 Sweetgum Drive"/>
    <x v="0"/>
    <s v="801-749-6501"/>
    <x v="4"/>
    <x v="4"/>
    <x v="4"/>
  </r>
  <r>
    <d v="2016-01-24T00:00:00"/>
    <x v="5"/>
    <s v="P.O. BOX 2105 (MAIL ONLY)"/>
    <x v="2"/>
    <s v="706-277-9426"/>
    <x v="5"/>
    <x v="5"/>
    <x v="5"/>
  </r>
  <r>
    <d v="2016-01-29T00:00:00"/>
    <x v="6"/>
    <s v="5007 c Victory Blvd"/>
    <x v="2"/>
    <s v="757-201-9626"/>
    <x v="6"/>
    <x v="6"/>
    <x v="6"/>
  </r>
  <r>
    <d v="2016-02-04T00:00:00"/>
    <x v="7"/>
    <s v="282 Gretna Green Court"/>
    <x v="1"/>
    <s v="703-751-1888"/>
    <x v="7"/>
    <x v="7"/>
    <x v="7"/>
  </r>
  <r>
    <d v="2016-02-04T00:00:00"/>
    <x v="8"/>
    <s v="154 ARNETT BLVD."/>
    <x v="3"/>
    <s v="434-793-0616"/>
    <x v="8"/>
    <x v="8"/>
    <x v="8"/>
  </r>
  <r>
    <d v="2016-02-12T00:00:00"/>
    <x v="9"/>
    <s v="3189 walkers creek rd"/>
    <x v="4"/>
    <s v="540-348-6342"/>
    <x v="9"/>
    <x v="9"/>
    <x v="9"/>
  </r>
  <r>
    <d v="2016-02-23T00:00:00"/>
    <x v="10"/>
    <s v="8213 Sidlaw Hills Terrace"/>
    <x v="1"/>
    <s v="804-768-1333"/>
    <x v="10"/>
    <x v="10"/>
    <x v="10"/>
  </r>
  <r>
    <d v="2016-03-07T00:00:00"/>
    <x v="11"/>
    <s v="12308 Spur Lane"/>
    <x v="1"/>
    <s v="804-749-4247"/>
    <x v="11"/>
    <x v="11"/>
    <x v="11"/>
  </r>
  <r>
    <d v="2016-03-13T00:00:00"/>
    <x v="12"/>
    <s v="338 E. Lemon St."/>
    <x v="2"/>
    <s v="727-944-2800"/>
    <x v="12"/>
    <x v="12"/>
    <x v="12"/>
  </r>
  <r>
    <d v="2016-03-21T00:00:00"/>
    <x v="13"/>
    <s v="7863 VIRGINIA OAKS DRIVE"/>
    <x v="1"/>
    <s v="703-753-8097"/>
    <x v="13"/>
    <x v="13"/>
    <x v="13"/>
  </r>
  <r>
    <d v="2016-04-04T00:00:00"/>
    <x v="14"/>
    <s v="P58, Prem Colony, Sarai Lavaria"/>
    <x v="0"/>
    <s v="866-302-8616"/>
    <x v="14"/>
    <x v="14"/>
    <x v="14"/>
  </r>
  <r>
    <d v="2016-04-06T00:00:00"/>
    <x v="15"/>
    <s v="5624 Park Road"/>
    <x v="3"/>
    <s v="434-823-8447"/>
    <x v="15"/>
    <x v="15"/>
    <x v="15"/>
  </r>
  <r>
    <d v="2016-04-13T00:00:00"/>
    <x v="16"/>
    <s v="15050 Cedar Avenue South"/>
    <x v="0"/>
    <s v="800-350-6318"/>
    <x v="16"/>
    <x v="16"/>
    <x v="16"/>
  </r>
  <r>
    <d v="2016-04-15T00:00:00"/>
    <x v="17"/>
    <s v="15 Wenonah Terrace"/>
    <x v="2"/>
    <s v="716-835-5682"/>
    <x v="17"/>
    <x v="17"/>
    <x v="17"/>
  </r>
  <r>
    <d v="2016-04-26T00:00:00"/>
    <x v="18"/>
    <s v="1845 Westland Rd."/>
    <x v="4"/>
    <s v="540-342-5606"/>
    <x v="18"/>
    <x v="18"/>
    <x v="18"/>
  </r>
  <r>
    <d v="2016-05-03T00:00:00"/>
    <x v="19"/>
    <s v="4500 Oakleys Lane"/>
    <x v="1"/>
    <s v="804-752-7754"/>
    <x v="19"/>
    <x v="19"/>
    <x v="19"/>
  </r>
  <r>
    <d v="2017-05-10T00:00:00"/>
    <x v="20"/>
    <s v="254 Bennett Avenue"/>
    <x v="0"/>
    <s v="775-942-2881"/>
    <x v="20"/>
    <x v="20"/>
    <x v="20"/>
  </r>
  <r>
    <d v="2016-05-13T00:00:00"/>
    <x v="21"/>
    <s v="601 Salem Ave. SW"/>
    <x v="4"/>
    <s v="540-344-0464"/>
    <x v="21"/>
    <x v="21"/>
    <x v="21"/>
  </r>
  <r>
    <d v="2016-05-13T00:00:00"/>
    <x v="22"/>
    <s v="12801 OLD STAGE ROAD"/>
    <x v="1"/>
    <s v="804-748-8267"/>
    <x v="22"/>
    <x v="22"/>
    <x v="22"/>
  </r>
  <r>
    <d v="2016-05-16T00:00:00"/>
    <x v="23"/>
    <s v="275 Park Avenue"/>
    <x v="0"/>
    <s v="860-289-6310"/>
    <x v="23"/>
    <x v="23"/>
    <x v="23"/>
  </r>
  <r>
    <d v="2017-05-27T00:00:00"/>
    <x v="24"/>
    <s v="10375 Park Meadows Drive"/>
    <x v="2"/>
    <s v="720-284-3897"/>
    <x v="24"/>
    <x v="24"/>
    <x v="24"/>
  </r>
  <r>
    <d v="2016-05-29T00:00:00"/>
    <x v="25"/>
    <s v="2251 Eisenhower Avenue"/>
    <x v="2"/>
    <s v="720-269-7820"/>
    <x v="25"/>
    <x v="25"/>
    <x v="25"/>
  </r>
  <r>
    <d v="2016-06-08T00:00:00"/>
    <x v="26"/>
    <s v="12100 sunrise valley dr"/>
    <x v="1"/>
    <s v="703-763-7000"/>
    <x v="26"/>
    <x v="26"/>
    <x v="26"/>
  </r>
  <r>
    <d v="2016-06-15T00:00:00"/>
    <x v="27"/>
    <s v="205/009, Brahman Puri Chowk"/>
    <x v="0"/>
    <s v="803-796-6250"/>
    <x v="27"/>
    <x v="27"/>
    <x v="27"/>
  </r>
  <r>
    <d v="2016-06-24T00:00:00"/>
    <x v="28"/>
    <s v="P. O. Box 350"/>
    <x v="1"/>
    <s v="804-788-0847"/>
    <x v="28"/>
    <x v="28"/>
    <x v="28"/>
  </r>
  <r>
    <d v="2016-06-28T00:00:00"/>
    <x v="29"/>
    <s v="11715 Pump Station Way"/>
    <x v="1"/>
    <s v="703-753-2446"/>
    <x v="29"/>
    <x v="29"/>
    <x v="29"/>
  </r>
  <r>
    <d v="2017-07-02T00:00:00"/>
    <x v="30"/>
    <s v="255 N. Pleasant Ave."/>
    <x v="2"/>
    <s v="717-244-1033"/>
    <x v="30"/>
    <x v="30"/>
    <x v="30"/>
  </r>
  <r>
    <d v="2016-07-03T00:00:00"/>
    <x v="31"/>
    <s v="44081 Pipeline Plaza"/>
    <x v="0"/>
    <s v="800-489-8046"/>
    <x v="31"/>
    <x v="31"/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">
  <r>
    <x v="0"/>
    <x v="0"/>
    <n v="281958"/>
    <n v="50752.439999999995"/>
    <x v="0"/>
  </r>
  <r>
    <x v="1"/>
    <x v="1"/>
    <n v="357464"/>
    <n v="64343.519999999997"/>
    <x v="1"/>
  </r>
  <r>
    <x v="1"/>
    <x v="2"/>
    <n v="322745"/>
    <n v="58094.1"/>
    <x v="2"/>
  </r>
  <r>
    <x v="1"/>
    <x v="3"/>
    <n v="345757"/>
    <n v="62236.259999999995"/>
    <x v="3"/>
  </r>
  <r>
    <x v="1"/>
    <x v="4"/>
    <n v="330095"/>
    <n v="59417.1"/>
    <x v="4"/>
  </r>
  <r>
    <x v="1"/>
    <x v="5"/>
    <n v="313321"/>
    <n v="56397.78"/>
    <x v="5"/>
  </r>
  <r>
    <x v="1"/>
    <x v="6"/>
    <n v="255058"/>
    <n v="45910.439999999995"/>
    <x v="6"/>
  </r>
  <r>
    <x v="2"/>
    <x v="7"/>
    <n v="2206398"/>
    <n v="397151.64"/>
    <x v="7"/>
  </r>
  <r>
    <x v="3"/>
    <x v="8"/>
    <n v="356508"/>
    <n v="64171.439999999995"/>
    <x v="8"/>
  </r>
  <r>
    <x v="1"/>
    <x v="9"/>
    <n v="237001"/>
    <n v="42660.18"/>
    <x v="9"/>
  </r>
  <r>
    <x v="1"/>
    <x v="10"/>
    <n v="380076"/>
    <n v="68413.679999999993"/>
    <x v="10"/>
  </r>
  <r>
    <x v="1"/>
    <x v="11"/>
    <n v="449805"/>
    <n v="80964.899999999994"/>
    <x v="11"/>
  </r>
  <r>
    <x v="1"/>
    <x v="12"/>
    <n v="422124"/>
    <n v="75982.319999999992"/>
    <x v="12"/>
  </r>
  <r>
    <x v="1"/>
    <x v="13"/>
    <n v="476337"/>
    <n v="85740.66"/>
    <x v="13"/>
  </r>
  <r>
    <x v="1"/>
    <x v="14"/>
    <n v="466378"/>
    <n v="83948.04"/>
    <x v="14"/>
  </r>
  <r>
    <x v="1"/>
    <x v="15"/>
    <n v="100866"/>
    <n v="18155.88"/>
    <x v="15"/>
  </r>
  <r>
    <x v="1"/>
    <x v="16"/>
    <n v="117632"/>
    <n v="21173.759999999998"/>
    <x v="16"/>
  </r>
  <r>
    <x v="4"/>
    <x v="7"/>
    <n v="3006727"/>
    <n v="541210.86"/>
    <x v="17"/>
  </r>
  <r>
    <x v="5"/>
    <x v="17"/>
    <n v="307729"/>
    <n v="55391.22"/>
    <x v="18"/>
  </r>
  <r>
    <x v="1"/>
    <x v="18"/>
    <n v="199468"/>
    <n v="35904.239999999998"/>
    <x v="19"/>
  </r>
  <r>
    <x v="1"/>
    <x v="19"/>
    <n v="391819"/>
    <n v="70527.42"/>
    <x v="20"/>
  </r>
  <r>
    <x v="1"/>
    <x v="20"/>
    <n v="168949"/>
    <n v="30410.82"/>
    <x v="21"/>
  </r>
  <r>
    <x v="1"/>
    <x v="21"/>
    <n v="440431"/>
    <n v="79277.58"/>
    <x v="22"/>
  </r>
  <r>
    <x v="1"/>
    <x v="22"/>
    <n v="215961"/>
    <n v="38872.979999999996"/>
    <x v="23"/>
  </r>
  <r>
    <x v="1"/>
    <x v="23"/>
    <n v="253749"/>
    <n v="45674.82"/>
    <x v="24"/>
  </r>
  <r>
    <x v="1"/>
    <x v="24"/>
    <n v="326401"/>
    <n v="58752.18"/>
    <x v="25"/>
  </r>
  <r>
    <x v="1"/>
    <x v="25"/>
    <n v="261966"/>
    <n v="47153.88"/>
    <x v="26"/>
  </r>
  <r>
    <x v="1"/>
    <x v="26"/>
    <n v="489585"/>
    <n v="88125.3"/>
    <x v="27"/>
  </r>
  <r>
    <x v="1"/>
    <x v="27"/>
    <n v="249431"/>
    <n v="44897.58"/>
    <x v="28"/>
  </r>
  <r>
    <x v="6"/>
    <x v="7"/>
    <n v="3305489"/>
    <n v="594988.02"/>
    <x v="29"/>
  </r>
  <r>
    <x v="7"/>
    <x v="28"/>
    <n v="429953"/>
    <n v="77391.539999999994"/>
    <x v="30"/>
  </r>
  <r>
    <x v="1"/>
    <x v="29"/>
    <n v="304142"/>
    <n v="54745.56"/>
    <x v="31"/>
  </r>
  <r>
    <x v="1"/>
    <x v="30"/>
    <n v="204941"/>
    <n v="36889.379999999997"/>
    <x v="32"/>
  </r>
  <r>
    <x v="8"/>
    <x v="7"/>
    <n v="939036"/>
    <n v="169026.47999999998"/>
    <x v="33"/>
  </r>
  <r>
    <x v="9"/>
    <x v="31"/>
    <n v="250923"/>
    <n v="45166.14"/>
    <x v="34"/>
  </r>
  <r>
    <x v="1"/>
    <x v="32"/>
    <n v="310803"/>
    <n v="55944.54"/>
    <x v="35"/>
  </r>
  <r>
    <x v="10"/>
    <x v="7"/>
    <n v="561726"/>
    <n v="101110.68"/>
    <x v="36"/>
  </r>
  <r>
    <x v="11"/>
    <x v="7"/>
    <n v="10019376"/>
    <n v="1803487.68"/>
    <x v="3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">
  <r>
    <d v="2016-01-04T00:00:00"/>
    <x v="0"/>
    <s v="GT Road, Masoodabad"/>
    <x v="0"/>
    <s v="866-365-7473"/>
    <x v="0"/>
    <n v="422124"/>
    <n v="100"/>
    <d v="2016-01-05T00:00:00"/>
  </r>
  <r>
    <d v="2016-01-08T00:00:00"/>
    <x v="1"/>
    <s v="12662 Bermuda Triangle Road"/>
    <x v="1"/>
    <s v="804-748-5592"/>
    <x v="1"/>
    <n v="440431"/>
    <n v="200"/>
    <d v="2016-01-09T00:00:00"/>
  </r>
  <r>
    <d v="2016-01-09T00:00:00"/>
    <x v="2"/>
    <s v="2200 Old York Hampton Hwy."/>
    <x v="0"/>
    <s v="757-874-4456"/>
    <x v="2"/>
    <n v="237001"/>
    <n v="300"/>
    <d v="2016-01-10T00:00:00"/>
  </r>
  <r>
    <d v="2016-01-22T00:00:00"/>
    <x v="3"/>
    <s v="9720 Jefferson Davis Hwy."/>
    <x v="1"/>
    <s v="804-743-0603"/>
    <x v="3"/>
    <n v="168949"/>
    <n v="400"/>
    <d v="2016-01-23T00:00:00"/>
  </r>
  <r>
    <d v="2016-01-23T00:00:00"/>
    <x v="4"/>
    <s v="2608 Sweetgum Drive"/>
    <x v="0"/>
    <s v="801-749-6501"/>
    <x v="4"/>
    <n v="117632"/>
    <n v="500"/>
    <d v="2016-01-24T00:00:00"/>
  </r>
  <r>
    <d v="2016-01-24T00:00:00"/>
    <x v="5"/>
    <s v="P.O. BOX 2105 (MAIL ONLY)"/>
    <x v="2"/>
    <s v="706-277-9426"/>
    <x v="5"/>
    <n v="255058"/>
    <n v="600"/>
    <d v="2016-01-25T00:00:00"/>
  </r>
  <r>
    <d v="2016-01-29T00:00:00"/>
    <x v="6"/>
    <s v="5007 c Victory Blvd"/>
    <x v="2"/>
    <s v="757-201-9626"/>
    <x v="6"/>
    <n v="357464"/>
    <n v="700"/>
    <d v="2016-01-30T00:00:00"/>
  </r>
  <r>
    <d v="2016-02-04T00:00:00"/>
    <x v="7"/>
    <s v="282 Gretna Green Court"/>
    <x v="1"/>
    <s v="703-751-1888"/>
    <x v="7"/>
    <n v="489585"/>
    <n v="800"/>
    <d v="2016-02-05T00:00:00"/>
  </r>
  <r>
    <d v="2016-02-04T00:00:00"/>
    <x v="8"/>
    <s v="154 ARNETT BLVD."/>
    <x v="3"/>
    <s v="434-793-0616"/>
    <x v="8"/>
    <n v="250923"/>
    <n v="900"/>
    <d v="2016-02-05T00:00:00"/>
  </r>
  <r>
    <d v="2016-02-12T00:00:00"/>
    <x v="9"/>
    <s v="3189 walkers creek rd"/>
    <x v="4"/>
    <s v="540-348-6342"/>
    <x v="9"/>
    <n v="429953"/>
    <n v="1000"/>
    <d v="2016-02-13T00:00:00"/>
  </r>
  <r>
    <d v="2016-02-23T00:00:00"/>
    <x v="10"/>
    <s v="8213 Sidlaw Hills Terrace"/>
    <x v="1"/>
    <s v="804-768-1333"/>
    <x v="10"/>
    <n v="326401"/>
    <n v="1100"/>
    <d v="2016-02-24T00:00:00"/>
  </r>
  <r>
    <d v="2016-03-07T00:00:00"/>
    <x v="11"/>
    <s v="12308 Spur Lane"/>
    <x v="1"/>
    <s v="804-749-4247"/>
    <x v="11"/>
    <n v="215961"/>
    <n v="1200"/>
    <d v="2016-03-08T00:00:00"/>
  </r>
  <r>
    <d v="2016-03-13T00:00:00"/>
    <x v="12"/>
    <s v="338 E. Lemon St."/>
    <x v="2"/>
    <s v="727-944-2800"/>
    <x v="12"/>
    <n v="330095"/>
    <n v="1300"/>
    <d v="2016-03-14T00:00:00"/>
  </r>
  <r>
    <d v="2016-03-21T00:00:00"/>
    <x v="13"/>
    <s v="7863 VIRGINIA OAKS DRIVE"/>
    <x v="1"/>
    <s v="703-753-8097"/>
    <x v="13"/>
    <n v="307729"/>
    <n v="1400"/>
    <d v="2016-03-22T00:00:00"/>
  </r>
  <r>
    <d v="2016-04-04T00:00:00"/>
    <x v="14"/>
    <s v="P58, Prem Colony, Sarai Lavaria"/>
    <x v="0"/>
    <s v="866-302-8616"/>
    <x v="14"/>
    <n v="356508"/>
    <n v="1500"/>
    <d v="2016-04-05T00:00:00"/>
  </r>
  <r>
    <d v="2016-04-06T00:00:00"/>
    <x v="15"/>
    <s v="5624 Park Road"/>
    <x v="3"/>
    <s v="434-823-8447"/>
    <x v="15"/>
    <n v="310803"/>
    <n v="1600"/>
    <d v="2016-04-07T00:00:00"/>
  </r>
  <r>
    <d v="2016-04-13T00:00:00"/>
    <x v="16"/>
    <s v="15050 Cedar Avenue South"/>
    <x v="0"/>
    <s v="800-350-6318"/>
    <x v="16"/>
    <n v="449805"/>
    <n v="1700"/>
    <d v="2016-04-14T00:00:00"/>
  </r>
  <r>
    <d v="2016-04-15T00:00:00"/>
    <x v="17"/>
    <s v="15 Wenonah Terrace"/>
    <x v="2"/>
    <s v="716-835-5682"/>
    <x v="17"/>
    <n v="345757"/>
    <n v="1800"/>
    <d v="2016-04-16T00:00:00"/>
  </r>
  <r>
    <d v="2016-04-26T00:00:00"/>
    <x v="18"/>
    <s v="1845 Westland Rd."/>
    <x v="4"/>
    <s v="540-342-5606"/>
    <x v="18"/>
    <n v="304142"/>
    <n v="1900"/>
    <d v="2016-04-27T00:00:00"/>
  </r>
  <r>
    <d v="2016-05-03T00:00:00"/>
    <x v="19"/>
    <s v="4500 Oakleys Lane"/>
    <x v="1"/>
    <s v="804-752-7754"/>
    <x v="19"/>
    <n v="391819"/>
    <n v="2000"/>
    <d v="2016-05-04T00:00:00"/>
  </r>
  <r>
    <d v="2017-05-10T00:00:00"/>
    <x v="20"/>
    <s v="254 Bennett Avenue"/>
    <x v="0"/>
    <s v="775-942-2881"/>
    <x v="20"/>
    <n v="100866"/>
    <n v="2100"/>
    <d v="2017-05-11T00:00:00"/>
  </r>
  <r>
    <d v="2016-05-13T00:00:00"/>
    <x v="21"/>
    <s v="601 Salem Ave. SW"/>
    <x v="4"/>
    <s v="540-344-0464"/>
    <x v="21"/>
    <n v="204941"/>
    <n v="2200"/>
    <d v="2016-05-14T00:00:00"/>
  </r>
  <r>
    <d v="2016-05-13T00:00:00"/>
    <x v="22"/>
    <s v="12801 OLD STAGE ROAD"/>
    <x v="1"/>
    <s v="804-748-8267"/>
    <x v="22"/>
    <n v="261966"/>
    <n v="2300"/>
    <d v="2016-05-14T00:00:00"/>
  </r>
  <r>
    <d v="2016-05-16T00:00:00"/>
    <x v="23"/>
    <s v="275 Park Avenue"/>
    <x v="0"/>
    <s v="860-289-6310"/>
    <x v="23"/>
    <n v="466378"/>
    <n v="2400"/>
    <d v="2016-05-17T00:00:00"/>
  </r>
  <r>
    <d v="2017-05-27T00:00:00"/>
    <x v="24"/>
    <s v="10375 Park Meadows Drive"/>
    <x v="2"/>
    <s v="720-284-3897"/>
    <x v="24"/>
    <n v="281958"/>
    <n v="2500"/>
    <d v="2017-05-28T00:00:00"/>
  </r>
  <r>
    <d v="2016-05-29T00:00:00"/>
    <x v="25"/>
    <s v="2251 Eisenhower Avenue"/>
    <x v="2"/>
    <s v="720-269-7820"/>
    <x v="25"/>
    <n v="313321"/>
    <n v="2600"/>
    <d v="2016-05-30T00:00:00"/>
  </r>
  <r>
    <d v="2016-06-08T00:00:00"/>
    <x v="26"/>
    <s v="12100 sunrise valley dr"/>
    <x v="1"/>
    <s v="703-763-7000"/>
    <x v="26"/>
    <n v="253749"/>
    <n v="2700"/>
    <d v="2016-06-09T00:00:00"/>
  </r>
  <r>
    <d v="2016-06-15T00:00:00"/>
    <x v="27"/>
    <s v="205/009, Brahman Puri Chowk"/>
    <x v="0"/>
    <s v="803-796-6250"/>
    <x v="27"/>
    <n v="476337"/>
    <n v="2800"/>
    <d v="2016-06-16T00:00:00"/>
  </r>
  <r>
    <d v="2016-06-24T00:00:00"/>
    <x v="28"/>
    <s v="P. O. Box 350"/>
    <x v="1"/>
    <s v="804-788-0847"/>
    <x v="28"/>
    <n v="249431"/>
    <n v="2900"/>
    <d v="2016-06-25T00:00:00"/>
  </r>
  <r>
    <d v="2016-06-28T00:00:00"/>
    <x v="29"/>
    <s v="11715 Pump Station Way"/>
    <x v="1"/>
    <s v="703-753-2446"/>
    <x v="29"/>
    <n v="199468"/>
    <n v="3000"/>
    <d v="2016-06-29T00:00:00"/>
  </r>
  <r>
    <d v="2017-07-02T00:00:00"/>
    <x v="30"/>
    <s v="255 N. Pleasant Ave."/>
    <x v="2"/>
    <s v="717-244-1033"/>
    <x v="30"/>
    <n v="322745"/>
    <n v="3100"/>
    <d v="2017-07-03T00:00:00"/>
  </r>
  <r>
    <d v="2016-07-03T00:00:00"/>
    <x v="31"/>
    <s v="44081 Pipeline Plaza"/>
    <x v="0"/>
    <s v="800-489-8046"/>
    <x v="31"/>
    <n v="380076"/>
    <n v="3200"/>
    <d v="2016-07-0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68" firstHeaderRow="0" firstDataRow="1" firstDataCol="1" rowPageCount="1" colPageCount="1"/>
  <pivotFields count="8">
    <pivotField numFmtId="14" showAll="0"/>
    <pivotField axis="axisPage" showAll="0">
      <items count="33"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  <item t="default"/>
      </items>
    </pivotField>
    <pivotField showAll="0"/>
    <pivotField axis="axisRow" showAll="0">
      <items count="6">
        <item x="2"/>
        <item x="0"/>
        <item x="1"/>
        <item x="4"/>
        <item x="3"/>
        <item t="default"/>
      </items>
    </pivotField>
    <pivotField showAll="0"/>
    <pivotField axis="axisRow" showAll="0">
      <items count="33">
        <item x="13"/>
        <item x="22"/>
        <item x="27"/>
        <item x="5"/>
        <item x="4"/>
        <item x="12"/>
        <item x="21"/>
        <item x="16"/>
        <item x="18"/>
        <item x="8"/>
        <item x="30"/>
        <item x="19"/>
        <item x="20"/>
        <item x="3"/>
        <item x="28"/>
        <item x="15"/>
        <item x="23"/>
        <item x="31"/>
        <item x="14"/>
        <item x="24"/>
        <item x="9"/>
        <item x="10"/>
        <item x="2"/>
        <item x="11"/>
        <item x="6"/>
        <item x="17"/>
        <item x="29"/>
        <item x="25"/>
        <item x="0"/>
        <item x="1"/>
        <item x="26"/>
        <item x="7"/>
        <item t="default"/>
      </items>
    </pivotField>
    <pivotField dataField="1" numFmtId="3" showAll="0">
      <items count="33">
        <item x="20"/>
        <item x="4"/>
        <item x="3"/>
        <item x="29"/>
        <item x="21"/>
        <item x="11"/>
        <item x="2"/>
        <item x="28"/>
        <item x="8"/>
        <item x="26"/>
        <item x="5"/>
        <item x="22"/>
        <item x="24"/>
        <item x="18"/>
        <item x="13"/>
        <item x="15"/>
        <item x="25"/>
        <item x="30"/>
        <item x="10"/>
        <item x="12"/>
        <item x="17"/>
        <item x="14"/>
        <item x="6"/>
        <item x="31"/>
        <item x="19"/>
        <item x="0"/>
        <item x="9"/>
        <item x="1"/>
        <item x="16"/>
        <item x="23"/>
        <item x="27"/>
        <item x="7"/>
        <item t="default"/>
      </items>
    </pivotField>
    <pivotField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5"/>
    <field x="3"/>
  </rowFields>
  <rowItems count="65">
    <i>
      <x/>
    </i>
    <i r="1">
      <x v="2"/>
    </i>
    <i>
      <x v="1"/>
    </i>
    <i r="1">
      <x v="2"/>
    </i>
    <i>
      <x v="2"/>
    </i>
    <i r="1">
      <x v="1"/>
    </i>
    <i>
      <x v="3"/>
    </i>
    <i r="1">
      <x/>
    </i>
    <i>
      <x v="4"/>
    </i>
    <i r="1">
      <x v="1"/>
    </i>
    <i>
      <x v="5"/>
    </i>
    <i r="1">
      <x/>
    </i>
    <i>
      <x v="6"/>
    </i>
    <i r="1">
      <x v="3"/>
    </i>
    <i>
      <x v="7"/>
    </i>
    <i r="1">
      <x v="1"/>
    </i>
    <i>
      <x v="8"/>
    </i>
    <i r="1">
      <x v="3"/>
    </i>
    <i>
      <x v="9"/>
    </i>
    <i r="1">
      <x v="4"/>
    </i>
    <i>
      <x v="10"/>
    </i>
    <i r="1">
      <x/>
    </i>
    <i>
      <x v="11"/>
    </i>
    <i r="1">
      <x v="2"/>
    </i>
    <i>
      <x v="12"/>
    </i>
    <i r="1">
      <x v="1"/>
    </i>
    <i>
      <x v="13"/>
    </i>
    <i r="1">
      <x v="2"/>
    </i>
    <i>
      <x v="14"/>
    </i>
    <i r="1">
      <x v="2"/>
    </i>
    <i>
      <x v="15"/>
    </i>
    <i r="1">
      <x v="4"/>
    </i>
    <i>
      <x v="16"/>
    </i>
    <i r="1">
      <x v="1"/>
    </i>
    <i>
      <x v="17"/>
    </i>
    <i r="1">
      <x v="1"/>
    </i>
    <i>
      <x v="18"/>
    </i>
    <i r="1">
      <x v="1"/>
    </i>
    <i>
      <x v="19"/>
    </i>
    <i r="1">
      <x/>
    </i>
    <i>
      <x v="20"/>
    </i>
    <i r="1">
      <x v="3"/>
    </i>
    <i>
      <x v="21"/>
    </i>
    <i r="1">
      <x v="2"/>
    </i>
    <i>
      <x v="22"/>
    </i>
    <i r="1">
      <x v="1"/>
    </i>
    <i>
      <x v="23"/>
    </i>
    <i r="1">
      <x v="2"/>
    </i>
    <i>
      <x v="24"/>
    </i>
    <i r="1">
      <x/>
    </i>
    <i>
      <x v="25"/>
    </i>
    <i r="1">
      <x/>
    </i>
    <i>
      <x v="26"/>
    </i>
    <i r="1">
      <x v="2"/>
    </i>
    <i>
      <x v="27"/>
    </i>
    <i r="1">
      <x/>
    </i>
    <i>
      <x v="28"/>
    </i>
    <i r="1">
      <x v="1"/>
    </i>
    <i>
      <x v="29"/>
    </i>
    <i r="1">
      <x v="2"/>
    </i>
    <i>
      <x v="30"/>
    </i>
    <i r="1">
      <x v="2"/>
    </i>
    <i>
      <x v="31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Amount" fld="6" baseField="0" baseItem="0"/>
    <dataField name="Sum of No. of orders" fld="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 Table 3" cacheId="12" applyNumberFormats="0" applyBorderFormats="0" applyFontFormats="0" applyPatternFormats="0" applyAlignmentFormats="0" applyWidthHeightFormats="0" dataCaption="" updatedVersion="6" compact="0" compactData="0">
  <location ref="A1:BM9" firstHeaderRow="1" firstDataRow="3" firstDataCol="1"/>
  <pivotFields count="9">
    <pivotField name="As on date" compact="0" numFmtId="14" outline="0" multipleItemSelectionAllowed="1" showAll="0"/>
    <pivotField name="Supplier Name" axis="axisCol" compact="0" outline="0" multipleItemSelectionAllowed="1" showAll="0" sortType="ascending">
      <items count="33"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  <item t="default"/>
      </items>
    </pivotField>
    <pivotField name="STR_1_NM" compact="0" outline="0" multipleItemSelectionAllowed="1" showAll="0"/>
    <pivotField name="CITY_NAME" axis="axisRow" compact="0" outline="0" multipleItemSelectionAllowed="1" showAll="0" sortType="ascending">
      <items count="6">
        <item x="2"/>
        <item x="0"/>
        <item x="1"/>
        <item x="4"/>
        <item x="3"/>
        <item t="default"/>
      </items>
    </pivotField>
    <pivotField name="MOB_NO" compact="0" outline="0" multipleItemSelectionAllowed="1" showAll="0"/>
    <pivotField name="Vendor_ID" axis="axisCol" compact="0" outline="0" multipleItemSelectionAllowed="1" showAll="0" sortType="ascending">
      <items count="33">
        <item x="13"/>
        <item x="22"/>
        <item sd="0" x="27"/>
        <item x="5"/>
        <item x="4"/>
        <item x="12"/>
        <item x="21"/>
        <item x="16"/>
        <item x="18"/>
        <item x="8"/>
        <item x="30"/>
        <item x="19"/>
        <item x="20"/>
        <item x="3"/>
        <item x="28"/>
        <item x="15"/>
        <item x="23"/>
        <item x="31"/>
        <item x="14"/>
        <item x="24"/>
        <item x="9"/>
        <item x="10"/>
        <item x="2"/>
        <item x="11"/>
        <item x="6"/>
        <item x="17"/>
        <item x="29"/>
        <item x="25"/>
        <item x="0"/>
        <item x="1"/>
        <item x="26"/>
        <item x="7"/>
        <item t="default"/>
      </items>
    </pivotField>
    <pivotField name="Amount" dataField="1" compact="0" numFmtId="3" outline="0" multipleItemSelectionAllowed="1" showAll="0"/>
    <pivotField name="No. of orders" compact="0" outline="0" multipleItemSelectionAllowed="1" showAll="0"/>
    <pivotField name="as on date2" compact="0" numFmtId="14" outline="0" multipleItemSelectionAllowe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1"/>
  </colFields>
  <colItems count="64">
    <i>
      <x/>
      <x v="3"/>
    </i>
    <i t="default">
      <x/>
    </i>
    <i>
      <x v="1"/>
      <x v="24"/>
    </i>
    <i t="default">
      <x v="1"/>
    </i>
    <i>
      <x v="2"/>
    </i>
    <i>
      <x v="3"/>
      <x v="30"/>
    </i>
    <i t="default">
      <x v="3"/>
    </i>
    <i>
      <x v="4"/>
      <x v="31"/>
    </i>
    <i t="default">
      <x v="4"/>
    </i>
    <i>
      <x v="5"/>
      <x v="15"/>
    </i>
    <i t="default">
      <x v="5"/>
    </i>
    <i>
      <x v="6"/>
      <x v="25"/>
    </i>
    <i t="default">
      <x v="6"/>
    </i>
    <i>
      <x v="7"/>
      <x v="14"/>
    </i>
    <i t="default">
      <x v="7"/>
    </i>
    <i>
      <x v="8"/>
      <x v="21"/>
    </i>
    <i t="default">
      <x v="8"/>
    </i>
    <i>
      <x v="9"/>
      <x/>
    </i>
    <i t="default">
      <x v="9"/>
    </i>
    <i>
      <x v="10"/>
      <x v="5"/>
    </i>
    <i t="default">
      <x v="10"/>
    </i>
    <i>
      <x v="11"/>
      <x v="7"/>
    </i>
    <i t="default">
      <x v="11"/>
    </i>
    <i>
      <x v="12"/>
      <x v="29"/>
    </i>
    <i t="default">
      <x v="12"/>
    </i>
    <i>
      <x v="13"/>
      <x v="8"/>
    </i>
    <i t="default">
      <x v="13"/>
    </i>
    <i>
      <x v="14"/>
      <x v="27"/>
    </i>
    <i t="default">
      <x v="14"/>
    </i>
    <i>
      <x v="15"/>
      <x v="22"/>
    </i>
    <i t="default">
      <x v="15"/>
    </i>
    <i>
      <x v="16"/>
      <x v="28"/>
    </i>
    <i t="default">
      <x v="16"/>
    </i>
    <i>
      <x v="17"/>
      <x v="12"/>
    </i>
    <i t="default">
      <x v="17"/>
    </i>
    <i>
      <x v="18"/>
      <x v="4"/>
    </i>
    <i t="default">
      <x v="18"/>
    </i>
    <i>
      <x v="19"/>
      <x v="1"/>
    </i>
    <i t="default">
      <x v="19"/>
    </i>
    <i>
      <x v="20"/>
      <x v="17"/>
    </i>
    <i t="default">
      <x v="20"/>
    </i>
    <i>
      <x v="21"/>
      <x v="18"/>
    </i>
    <i t="default">
      <x v="21"/>
    </i>
    <i>
      <x v="22"/>
      <x v="10"/>
    </i>
    <i t="default">
      <x v="22"/>
    </i>
    <i>
      <x v="23"/>
      <x v="13"/>
    </i>
    <i t="default">
      <x v="23"/>
    </i>
    <i>
      <x v="24"/>
      <x v="2"/>
    </i>
    <i t="default">
      <x v="24"/>
    </i>
    <i>
      <x v="25"/>
      <x v="11"/>
    </i>
    <i t="default">
      <x v="25"/>
    </i>
    <i>
      <x v="26"/>
      <x v="6"/>
    </i>
    <i t="default">
      <x v="26"/>
    </i>
    <i>
      <x v="27"/>
      <x v="23"/>
    </i>
    <i t="default">
      <x v="27"/>
    </i>
    <i>
      <x v="28"/>
      <x v="19"/>
    </i>
    <i t="default">
      <x v="28"/>
    </i>
    <i>
      <x v="29"/>
      <x v="9"/>
    </i>
    <i t="default">
      <x v="29"/>
    </i>
    <i>
      <x v="30"/>
      <x v="16"/>
    </i>
    <i t="default">
      <x v="30"/>
    </i>
    <i>
      <x v="31"/>
      <x v="26"/>
    </i>
    <i t="default">
      <x v="31"/>
    </i>
    <i t="grand">
      <x/>
    </i>
  </colItems>
  <dataFields count="1">
    <dataField name="SUM of Amount" fld="6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 Table 4" cacheId="12" applyNumberFormats="0" applyBorderFormats="0" applyFontFormats="0" applyPatternFormats="0" applyAlignmentFormats="0" applyWidthHeightFormats="0" dataCaption="" updatedVersion="6" compact="0" compactData="0">
  <location ref="A1:C39" firstHeaderRow="1" firstDataRow="1" firstDataCol="2"/>
  <pivotFields count="9">
    <pivotField name="As on date" compact="0" numFmtId="14" outline="0" multipleItemSelectionAllowed="1" showAll="0"/>
    <pivotField name="Supplier Name" axis="axisRow" compact="0" outline="0" multipleItemSelectionAllowed="1" showAll="0" sortType="ascending">
      <items count="33"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  <item t="default"/>
      </items>
    </pivotField>
    <pivotField name="STR_1_NM" compact="0" outline="0" multipleItemSelectionAllowed="1" showAll="0"/>
    <pivotField name="CITY_NAME" axis="axisRow" compact="0" outline="0" multipleItemSelectionAllowed="1" showAll="0" sortType="ascending">
      <items count="6">
        <item x="2"/>
        <item x="0"/>
        <item x="1"/>
        <item x="4"/>
        <item x="3"/>
        <item t="default"/>
      </items>
    </pivotField>
    <pivotField name="MOB_NO" compact="0" outline="0" multipleItemSelectionAllowed="1" showAll="0"/>
    <pivotField name="Vendor_ID" compact="0" outline="0" multipleItemSelectionAllowed="1" showAll="0"/>
    <pivotField name="Amount" dataField="1" compact="0" numFmtId="3" outline="0" multipleItemSelectionAllowed="1" showAll="0"/>
    <pivotField name="No. of orders" compact="0" outline="0" multipleItemSelectionAllowed="1" showAll="0"/>
    <pivotField name="as on date2" compact="0" numFmtId="14" outline="0" multipleItemSelectionAllowed="1" showAll="0"/>
  </pivotFields>
  <rowFields count="2">
    <field x="3"/>
    <field x="1"/>
  </rowFields>
  <rowItems count="38">
    <i>
      <x/>
      <x v="1"/>
    </i>
    <i r="1">
      <x v="2"/>
    </i>
    <i r="1">
      <x v="5"/>
    </i>
    <i r="1">
      <x v="11"/>
    </i>
    <i r="1">
      <x v="15"/>
    </i>
    <i r="1">
      <x v="23"/>
    </i>
    <i r="1">
      <x v="30"/>
    </i>
    <i t="default">
      <x/>
    </i>
    <i>
      <x v="1"/>
      <x v="4"/>
    </i>
    <i r="1">
      <x v="10"/>
    </i>
    <i r="1">
      <x v="12"/>
    </i>
    <i r="1">
      <x v="14"/>
    </i>
    <i r="1">
      <x v="19"/>
    </i>
    <i r="1">
      <x v="20"/>
    </i>
    <i r="1">
      <x v="28"/>
    </i>
    <i r="1">
      <x v="29"/>
    </i>
    <i r="1">
      <x v="31"/>
    </i>
    <i t="default">
      <x v="1"/>
    </i>
    <i>
      <x v="2"/>
      <x v="3"/>
    </i>
    <i r="1">
      <x v="6"/>
    </i>
    <i r="1">
      <x v="7"/>
    </i>
    <i r="1">
      <x v="8"/>
    </i>
    <i r="1">
      <x v="9"/>
    </i>
    <i r="1">
      <x v="13"/>
    </i>
    <i r="1">
      <x v="16"/>
    </i>
    <i r="1">
      <x v="18"/>
    </i>
    <i r="1">
      <x v="24"/>
    </i>
    <i r="1">
      <x v="26"/>
    </i>
    <i r="1">
      <x v="27"/>
    </i>
    <i t="default">
      <x v="2"/>
    </i>
    <i>
      <x v="3"/>
      <x v="17"/>
    </i>
    <i r="1">
      <x v="21"/>
    </i>
    <i r="1">
      <x v="25"/>
    </i>
    <i t="default">
      <x v="3"/>
    </i>
    <i>
      <x v="4"/>
      <x/>
    </i>
    <i r="1">
      <x v="22"/>
    </i>
    <i t="default">
      <x v="4"/>
    </i>
    <i t="grand">
      <x/>
    </i>
  </rowItems>
  <colItems count="1">
    <i/>
  </colItems>
  <dataFields count="1">
    <dataField name="SUM of Amount" fld="6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 Table 5" cacheId="7" applyNumberFormats="0" applyBorderFormats="0" applyFontFormats="0" applyPatternFormats="0" applyAlignmentFormats="0" applyWidthHeightFormats="0" dataCaption="" updatedVersion="6" compact="0" compactData="0">
  <location ref="A1:D116" firstHeaderRow="1" firstDataRow="1" firstDataCol="3"/>
  <pivotFields count="5">
    <pivotField name="CITY_NAME" axis="axisRow" compact="0" outline="0" multipleItemSelectionAllowed="1" showAll="0" sortType="ascending">
      <items count="13">
        <item x="0"/>
        <item x="2"/>
        <item x="3"/>
        <item x="4"/>
        <item x="5"/>
        <item x="6"/>
        <item x="7"/>
        <item x="8"/>
        <item x="9"/>
        <item x="10"/>
        <item x="11"/>
        <item x="1"/>
        <item t="default"/>
      </items>
    </pivotField>
    <pivotField name="Supplier Name" axis="axisRow" compact="0" outline="0" multipleItemSelectionAllowed="1" showAll="0" sortType="ascending">
      <items count="34">
        <item x="31"/>
        <item x="0"/>
        <item x="1"/>
        <item x="17"/>
        <item x="8"/>
        <item x="2"/>
        <item x="18"/>
        <item x="19"/>
        <item x="20"/>
        <item x="21"/>
        <item x="9"/>
        <item x="3"/>
        <item x="10"/>
        <item x="22"/>
        <item x="11"/>
        <item x="4"/>
        <item x="23"/>
        <item x="28"/>
        <item x="24"/>
        <item x="12"/>
        <item x="13"/>
        <item x="29"/>
        <item x="32"/>
        <item x="5"/>
        <item x="25"/>
        <item x="30"/>
        <item x="26"/>
        <item x="27"/>
        <item x="14"/>
        <item x="15"/>
        <item x="6"/>
        <item x="16"/>
        <item x="7"/>
        <item t="default"/>
      </items>
    </pivotField>
    <pivotField name="SUM of Amount" dataField="1" compact="0" numFmtId="3" outline="0" multipleItemSelectionAllowed="1" showAll="0"/>
    <pivotField name="Gst 18%" compact="0" outline="0" multipleItemSelectionAllowed="1" showAll="0"/>
    <pivotField name="Grand Total" axis="axisRow" compact="0" numFmtId="3" outline="0" multipleItemSelectionAllowed="1" showAll="0" sortType="ascending">
      <items count="39">
        <item x="15"/>
        <item x="16"/>
        <item x="21"/>
        <item x="19"/>
        <item x="32"/>
        <item x="23"/>
        <item x="9"/>
        <item x="28"/>
        <item x="34"/>
        <item x="24"/>
        <item x="6"/>
        <item x="26"/>
        <item x="0"/>
        <item x="31"/>
        <item x="18"/>
        <item x="35"/>
        <item x="5"/>
        <item x="2"/>
        <item x="25"/>
        <item x="4"/>
        <item x="3"/>
        <item x="8"/>
        <item x="1"/>
        <item x="10"/>
        <item x="20"/>
        <item x="12"/>
        <item x="30"/>
        <item x="22"/>
        <item x="11"/>
        <item x="14"/>
        <item x="13"/>
        <item x="27"/>
        <item x="36"/>
        <item x="33"/>
        <item x="7"/>
        <item x="17"/>
        <item x="29"/>
        <item x="37"/>
        <item t="default"/>
      </items>
    </pivotField>
  </pivotFields>
  <rowFields count="3">
    <field x="4"/>
    <field x="0"/>
    <field x="1"/>
  </rowFields>
  <rowItems count="115">
    <i>
      <x/>
      <x v="11"/>
      <x v="29"/>
    </i>
    <i t="default" r="1">
      <x v="11"/>
    </i>
    <i t="default">
      <x/>
    </i>
    <i>
      <x v="1"/>
      <x v="11"/>
      <x v="31"/>
    </i>
    <i t="default" r="1">
      <x v="11"/>
    </i>
    <i t="default">
      <x v="1"/>
    </i>
    <i>
      <x v="2"/>
      <x v="11"/>
      <x v="8"/>
    </i>
    <i t="default" r="1">
      <x v="11"/>
    </i>
    <i t="default">
      <x v="2"/>
    </i>
    <i>
      <x v="3"/>
      <x v="11"/>
      <x v="6"/>
    </i>
    <i t="default" r="1">
      <x v="11"/>
    </i>
    <i t="default">
      <x v="3"/>
    </i>
    <i>
      <x v="4"/>
      <x v="11"/>
      <x v="25"/>
    </i>
    <i t="default" r="1">
      <x v="11"/>
    </i>
    <i t="default">
      <x v="4"/>
    </i>
    <i>
      <x v="5"/>
      <x v="11"/>
      <x v="13"/>
    </i>
    <i t="default" r="1">
      <x v="11"/>
    </i>
    <i t="default">
      <x v="5"/>
    </i>
    <i>
      <x v="6"/>
      <x v="11"/>
      <x v="10"/>
    </i>
    <i t="default" r="1">
      <x v="11"/>
    </i>
    <i t="default">
      <x v="6"/>
    </i>
    <i>
      <x v="7"/>
      <x v="11"/>
      <x v="27"/>
    </i>
    <i t="default" r="1">
      <x v="11"/>
    </i>
    <i t="default">
      <x v="7"/>
    </i>
    <i>
      <x v="8"/>
      <x v="8"/>
      <x/>
    </i>
    <i t="default" r="1">
      <x v="8"/>
    </i>
    <i t="default">
      <x v="8"/>
    </i>
    <i>
      <x v="9"/>
      <x v="11"/>
      <x v="16"/>
    </i>
    <i t="default" r="1">
      <x v="11"/>
    </i>
    <i t="default">
      <x v="9"/>
    </i>
    <i>
      <x v="10"/>
      <x v="11"/>
      <x v="30"/>
    </i>
    <i t="default" r="1">
      <x v="11"/>
    </i>
    <i t="default">
      <x v="10"/>
    </i>
    <i>
      <x v="11"/>
      <x v="11"/>
      <x v="24"/>
    </i>
    <i t="default" r="1">
      <x v="11"/>
    </i>
    <i t="default">
      <x v="11"/>
    </i>
    <i>
      <x v="12"/>
      <x/>
      <x v="1"/>
    </i>
    <i t="default" r="1">
      <x/>
    </i>
    <i t="default">
      <x v="12"/>
    </i>
    <i>
      <x v="13"/>
      <x v="11"/>
      <x v="21"/>
    </i>
    <i t="default" r="1">
      <x v="11"/>
    </i>
    <i t="default">
      <x v="13"/>
    </i>
    <i>
      <x v="14"/>
      <x v="4"/>
      <x v="3"/>
    </i>
    <i t="default" r="1">
      <x v="4"/>
    </i>
    <i t="default">
      <x v="14"/>
    </i>
    <i>
      <x v="15"/>
      <x v="11"/>
      <x v="22"/>
    </i>
    <i t="default" r="1">
      <x v="11"/>
    </i>
    <i t="default">
      <x v="15"/>
    </i>
    <i>
      <x v="16"/>
      <x v="11"/>
      <x v="23"/>
    </i>
    <i t="default" r="1">
      <x v="11"/>
    </i>
    <i t="default">
      <x v="16"/>
    </i>
    <i>
      <x v="17"/>
      <x v="11"/>
      <x v="5"/>
    </i>
    <i t="default" r="1">
      <x v="11"/>
    </i>
    <i t="default">
      <x v="17"/>
    </i>
    <i>
      <x v="18"/>
      <x v="11"/>
      <x v="18"/>
    </i>
    <i t="default" r="1">
      <x v="11"/>
    </i>
    <i t="default">
      <x v="18"/>
    </i>
    <i>
      <x v="19"/>
      <x v="11"/>
      <x v="15"/>
    </i>
    <i t="default" r="1">
      <x v="11"/>
    </i>
    <i t="default">
      <x v="19"/>
    </i>
    <i>
      <x v="20"/>
      <x v="11"/>
      <x v="11"/>
    </i>
    <i t="default" r="1">
      <x v="11"/>
    </i>
    <i t="default">
      <x v="20"/>
    </i>
    <i>
      <x v="21"/>
      <x v="2"/>
      <x v="4"/>
    </i>
    <i t="default" r="1">
      <x v="2"/>
    </i>
    <i t="default">
      <x v="21"/>
    </i>
    <i>
      <x v="22"/>
      <x v="11"/>
      <x v="2"/>
    </i>
    <i t="default" r="1">
      <x v="11"/>
    </i>
    <i t="default">
      <x v="22"/>
    </i>
    <i>
      <x v="23"/>
      <x v="11"/>
      <x v="12"/>
    </i>
    <i t="default" r="1">
      <x v="11"/>
    </i>
    <i t="default">
      <x v="23"/>
    </i>
    <i>
      <x v="24"/>
      <x v="11"/>
      <x v="7"/>
    </i>
    <i t="default" r="1">
      <x v="11"/>
    </i>
    <i t="default">
      <x v="24"/>
    </i>
    <i>
      <x v="25"/>
      <x v="11"/>
      <x v="19"/>
    </i>
    <i t="default" r="1">
      <x v="11"/>
    </i>
    <i t="default">
      <x v="25"/>
    </i>
    <i>
      <x v="26"/>
      <x v="6"/>
      <x v="17"/>
    </i>
    <i t="default" r="1">
      <x v="6"/>
    </i>
    <i t="default">
      <x v="26"/>
    </i>
    <i>
      <x v="27"/>
      <x v="11"/>
      <x v="9"/>
    </i>
    <i t="default" r="1">
      <x v="11"/>
    </i>
    <i t="default">
      <x v="27"/>
    </i>
    <i>
      <x v="28"/>
      <x v="11"/>
      <x v="14"/>
    </i>
    <i t="default" r="1">
      <x v="11"/>
    </i>
    <i t="default">
      <x v="28"/>
    </i>
    <i>
      <x v="29"/>
      <x v="11"/>
      <x v="28"/>
    </i>
    <i t="default" r="1">
      <x v="11"/>
    </i>
    <i t="default">
      <x v="29"/>
    </i>
    <i>
      <x v="30"/>
      <x v="11"/>
      <x v="20"/>
    </i>
    <i t="default" r="1">
      <x v="11"/>
    </i>
    <i t="default">
      <x v="30"/>
    </i>
    <i>
      <x v="31"/>
      <x v="11"/>
      <x v="26"/>
    </i>
    <i t="default" r="1">
      <x v="11"/>
    </i>
    <i t="default">
      <x v="31"/>
    </i>
    <i>
      <x v="32"/>
      <x v="9"/>
      <x v="32"/>
    </i>
    <i t="default" r="1">
      <x v="9"/>
    </i>
    <i t="default">
      <x v="32"/>
    </i>
    <i>
      <x v="33"/>
      <x v="7"/>
      <x v="32"/>
    </i>
    <i t="default" r="1">
      <x v="7"/>
    </i>
    <i t="default">
      <x v="33"/>
    </i>
    <i>
      <x v="34"/>
      <x v="1"/>
      <x v="32"/>
    </i>
    <i t="default" r="1">
      <x v="1"/>
    </i>
    <i t="default">
      <x v="34"/>
    </i>
    <i>
      <x v="35"/>
      <x v="3"/>
      <x v="32"/>
    </i>
    <i t="default" r="1">
      <x v="3"/>
    </i>
    <i t="default">
      <x v="35"/>
    </i>
    <i>
      <x v="36"/>
      <x v="5"/>
      <x v="32"/>
    </i>
    <i t="default" r="1">
      <x v="5"/>
    </i>
    <i t="default">
      <x v="36"/>
    </i>
    <i>
      <x v="37"/>
      <x v="10"/>
      <x v="32"/>
    </i>
    <i t="default" r="1">
      <x v="10"/>
    </i>
    <i t="default">
      <x v="37"/>
    </i>
    <i t="grand">
      <x/>
    </i>
  </rowItems>
  <colItems count="1">
    <i/>
  </colItems>
  <dataFields count="1">
    <dataField name="SUM of SUM of Amount" fld="2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N11:P11" headerRowCount="0">
  <tableColumns count="3">
    <tableColumn id="1" name="Column1"/>
    <tableColumn id="2" name="Column2"/>
    <tableColumn id="3" name="Column3"/>
  </tableColumns>
  <tableStyleInfo name="Question 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3:G28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Question 7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3" displayName="Table3" ref="A1:H2" totalsRowShown="0">
  <autoFilter ref="A1:H2"/>
  <tableColumns count="8">
    <tableColumn id="1" name="As on date" dataDxfId="3"/>
    <tableColumn id="2" name="Supplier Name"/>
    <tableColumn id="3" name="STR_1_NM"/>
    <tableColumn id="4" name="CITY_NAME"/>
    <tableColumn id="5" name="MOB_NO"/>
    <tableColumn id="6" name="Vendor_ID"/>
    <tableColumn id="7" name="Amount"/>
    <tableColumn id="8" name="No. of or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showGridLines="0" workbookViewId="0">
      <selection activeCell="C4" sqref="C4"/>
    </sheetView>
  </sheetViews>
  <sheetFormatPr defaultColWidth="14.42578125" defaultRowHeight="15" customHeight="1"/>
  <cols>
    <col min="1" max="1" width="8.7109375" customWidth="1"/>
    <col min="2" max="3" width="35.28515625" customWidth="1"/>
    <col min="4" max="4" width="29.140625" customWidth="1"/>
    <col min="5" max="5" width="30.85546875" customWidth="1"/>
    <col min="6" max="7" width="8.7109375" customWidth="1"/>
    <col min="8" max="8" width="43.42578125" customWidth="1"/>
    <col min="9" max="9" width="35.140625" customWidth="1"/>
    <col min="10" max="26" width="8.7109375" customWidth="1"/>
  </cols>
  <sheetData>
    <row r="1" spans="1:9" ht="14.25" customHeight="1">
      <c r="A1" s="1"/>
    </row>
    <row r="2" spans="1:9" ht="14.25" customHeight="1"/>
    <row r="3" spans="1:9" ht="14.25" customHeight="1">
      <c r="B3" s="2"/>
      <c r="C3" s="191" t="s">
        <v>0</v>
      </c>
      <c r="D3" s="192"/>
      <c r="E3" s="193"/>
      <c r="I3" s="3"/>
    </row>
    <row r="4" spans="1:9" ht="14.25" customHeight="1"/>
    <row r="5" spans="1:9" ht="14.25" customHeight="1">
      <c r="B5" s="4"/>
      <c r="C5" s="5" t="s">
        <v>1</v>
      </c>
      <c r="D5" s="6">
        <f>LEN(SUBSTITUTE(C5,"S",""))</f>
        <v>32</v>
      </c>
      <c r="E5" s="7">
        <f>LEN(C5)-LEN(SUBSTITUTE(C5,"S",""))</f>
        <v>2</v>
      </c>
    </row>
    <row r="6" spans="1:9" ht="14.25" customHeight="1">
      <c r="C6">
        <f>COUNTA(C5)</f>
        <v>1</v>
      </c>
      <c r="E6" s="8">
        <f>LEN(C5)-LEN(SUBSTITUTE(C5,"S",""))</f>
        <v>2</v>
      </c>
    </row>
    <row r="7" spans="1:9" ht="14.25" customHeight="1">
      <c r="C7">
        <f>FIND("S",C5,1)</f>
        <v>6</v>
      </c>
      <c r="D7" s="8">
        <f>LEN(C5)</f>
        <v>34</v>
      </c>
    </row>
    <row r="8" spans="1:9" ht="14.25" customHeight="1">
      <c r="C8" t="str">
        <f>SUBSTITUTE(LEN(C5),"s","")</f>
        <v>34</v>
      </c>
      <c r="D8" s="8">
        <f>LEN(SUBSTITUTE(C5,"S",""))</f>
        <v>32</v>
      </c>
    </row>
    <row r="9" spans="1:9" ht="14.25" customHeight="1">
      <c r="C9">
        <f>FIND("s",C5,1)</f>
        <v>3</v>
      </c>
    </row>
    <row r="10" spans="1:9" ht="14.25" customHeight="1">
      <c r="C10" s="8">
        <f>LEN(C5)</f>
        <v>34</v>
      </c>
      <c r="D10" s="8">
        <f>LEN(C5)-LEN(SUBSTITUTE(C5,"S",""))</f>
        <v>2</v>
      </c>
    </row>
    <row r="11" spans="1:9" ht="14.25" customHeight="1"/>
    <row r="12" spans="1:9" ht="14.25" customHeight="1"/>
    <row r="13" spans="1:9" ht="14.25" customHeight="1">
      <c r="C13" s="9" t="str">
        <f>SUBSTITUTE(C5,"S","")</f>
        <v>Easy ource Hsr olutions Pvt Ltd.</v>
      </c>
    </row>
    <row r="14" spans="1:9" ht="14.25" customHeight="1">
      <c r="C14" s="8">
        <f>LEN(C5)</f>
        <v>34</v>
      </c>
    </row>
    <row r="15" spans="1:9" ht="14.25" customHeight="1"/>
    <row r="16" spans="1:9" ht="14.25" customHeight="1">
      <c r="C16" s="1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showGridLines="0" topLeftCell="J1" workbookViewId="0">
      <selection activeCell="P22" sqref="P22"/>
    </sheetView>
  </sheetViews>
  <sheetFormatPr defaultColWidth="14.42578125" defaultRowHeight="15" customHeight="1"/>
  <cols>
    <col min="1" max="1" width="3.85546875" customWidth="1"/>
    <col min="2" max="2" width="23.140625" customWidth="1"/>
    <col min="3" max="4" width="15.42578125" customWidth="1"/>
    <col min="5" max="5" width="9.85546875" customWidth="1"/>
    <col min="6" max="6" width="11.140625" customWidth="1"/>
    <col min="7" max="7" width="11.5703125" customWidth="1"/>
    <col min="8" max="13" width="8.7109375" customWidth="1"/>
    <col min="14" max="14" width="10.42578125" customWidth="1"/>
    <col min="15" max="15" width="21.42578125" customWidth="1"/>
    <col min="16" max="16" width="13.85546875" customWidth="1"/>
    <col min="17" max="17" width="21.42578125" customWidth="1"/>
    <col min="18" max="19" width="17.5703125" customWidth="1"/>
    <col min="20" max="32" width="8.7109375" customWidth="1"/>
  </cols>
  <sheetData>
    <row r="1" spans="1:20" ht="14.25" customHeight="1">
      <c r="A1" s="11" t="s">
        <v>2</v>
      </c>
      <c r="B1" s="11" t="s">
        <v>2</v>
      </c>
      <c r="Q1" s="11">
        <v>0</v>
      </c>
    </row>
    <row r="2" spans="1:20" ht="14.25" customHeight="1">
      <c r="O2" s="12" t="s">
        <v>3</v>
      </c>
      <c r="P2" s="12" t="s">
        <v>4</v>
      </c>
      <c r="R2" s="3"/>
      <c r="S2" s="3" t="s">
        <v>5</v>
      </c>
    </row>
    <row r="3" spans="1:20" ht="14.25" customHeight="1">
      <c r="O3" s="13" t="s">
        <v>6</v>
      </c>
      <c r="P3" s="13">
        <v>100</v>
      </c>
    </row>
    <row r="4" spans="1:20" ht="14.25" customHeight="1">
      <c r="O4" s="14" t="s">
        <v>7</v>
      </c>
      <c r="P4" s="14">
        <v>50</v>
      </c>
    </row>
    <row r="5" spans="1:20" ht="14.25" customHeight="1">
      <c r="G5" s="8" t="b">
        <f>AND(C8&gt;25,1)</f>
        <v>1</v>
      </c>
      <c r="K5" s="11" t="s">
        <v>8</v>
      </c>
      <c r="O5" s="15" t="s">
        <v>9</v>
      </c>
      <c r="P5" s="15">
        <v>0</v>
      </c>
    </row>
    <row r="6" spans="1:20" ht="14.25" customHeight="1">
      <c r="M6" s="16" t="s">
        <v>10</v>
      </c>
      <c r="N6" s="16" t="s">
        <v>11</v>
      </c>
      <c r="O6" s="16" t="s">
        <v>12</v>
      </c>
      <c r="P6" s="17" t="s">
        <v>13</v>
      </c>
      <c r="Q6" s="18" t="s">
        <v>14</v>
      </c>
    </row>
    <row r="7" spans="1:20" ht="14.25" customHeight="1">
      <c r="B7" s="19" t="s">
        <v>15</v>
      </c>
      <c r="C7" s="20" t="s">
        <v>16</v>
      </c>
      <c r="D7" s="21" t="s">
        <v>17</v>
      </c>
      <c r="E7" s="22" t="s">
        <v>18</v>
      </c>
      <c r="F7" s="22" t="s">
        <v>18</v>
      </c>
      <c r="G7" s="23" t="s">
        <v>19</v>
      </c>
      <c r="H7" s="24"/>
      <c r="I7" s="24"/>
      <c r="J7" s="24"/>
      <c r="K7" s="24"/>
      <c r="L7" s="24"/>
      <c r="M7" s="25">
        <v>1</v>
      </c>
      <c r="N7" s="25">
        <v>11312</v>
      </c>
      <c r="O7" s="26" t="s">
        <v>20</v>
      </c>
      <c r="P7" s="27">
        <v>25</v>
      </c>
      <c r="Q7" s="28">
        <f>IF(P7&gt;25,100,IF(AND(P7&gt;10,P7&lt;25),50,IF(P7&lt;10,0,0)))</f>
        <v>0</v>
      </c>
      <c r="R7" s="8">
        <f>IF(P7&gt;25,100,IF(OR(P7&gt;10,P7&lt;25),50,IF(P7&lt;10,0)))</f>
        <v>50</v>
      </c>
      <c r="S7" s="8">
        <f>IF(P7&gt;25,100,IF(AND(P7&gt;10,P7&lt;=25),50,0))</f>
        <v>50</v>
      </c>
      <c r="T7" s="8">
        <f t="shared" ref="T7:T14" si="0">IF(P7&gt;25,100,IF(P7&gt;10,50,0))</f>
        <v>50</v>
      </c>
    </row>
    <row r="8" spans="1:20" ht="14.25" customHeight="1">
      <c r="B8" s="29" t="s">
        <v>21</v>
      </c>
      <c r="C8" s="30">
        <v>35</v>
      </c>
      <c r="D8" s="31">
        <v>30</v>
      </c>
      <c r="E8" s="32" t="str">
        <f>IF(AND(C8&gt;35,D8&gt;30),"PASS","FAIL")</f>
        <v>FAIL</v>
      </c>
      <c r="F8" s="33" t="str">
        <f>IF(MIN(C8:D8)&lt;35,"fail","pass")</f>
        <v>fail</v>
      </c>
      <c r="G8" s="130" t="str">
        <f>IF(AND(C8&gt;35,D8&gt;35),"pass","fail")</f>
        <v>fail</v>
      </c>
      <c r="H8" s="24" t="str">
        <f t="shared" ref="H8:H14" si="1">IF(AND(C8&gt;35,D8&gt;35),"Fail","Pass")</f>
        <v>Pass</v>
      </c>
      <c r="I8" s="34" t="str">
        <f t="shared" ref="I8:I14" si="2">IF(AND(C8&gt;35,D8&gt;40),"PASS","FAIL")</f>
        <v>FAIL</v>
      </c>
      <c r="J8" s="24" t="str">
        <f t="shared" ref="J8:J14" si="3">IF(AND(C8&gt;35,D8&gt;40),"Pass","Fail")</f>
        <v>Fail</v>
      </c>
      <c r="K8" s="24"/>
      <c r="L8" s="24"/>
      <c r="M8" s="35">
        <v>2</v>
      </c>
      <c r="N8" s="35">
        <v>11313</v>
      </c>
      <c r="O8" s="36" t="s">
        <v>22</v>
      </c>
      <c r="P8" s="37">
        <v>26</v>
      </c>
      <c r="Q8" s="28">
        <f t="shared" ref="Q8:Q14" si="4">IF(P8&gt;25,100,IF(AND(P8&gt;10,P8&lt;25),50,IF(P8&lt;10,0,0)))</f>
        <v>100</v>
      </c>
      <c r="R8" s="8">
        <f t="shared" ref="R8:R14" si="5">IF(P8&gt;25,100,IF(OR(P8&gt;10,P8&lt;25),50,IF(P8&lt;10,0)))</f>
        <v>100</v>
      </c>
      <c r="S8" s="8">
        <f t="shared" ref="S8:S14" si="6">IF(P8&gt;25,100,IF(AND(P8&gt;10,P8&lt;=25),50,0))</f>
        <v>100</v>
      </c>
      <c r="T8" s="8">
        <f t="shared" si="0"/>
        <v>100</v>
      </c>
    </row>
    <row r="9" spans="1:20" ht="14.25" customHeight="1">
      <c r="B9" s="38" t="s">
        <v>23</v>
      </c>
      <c r="C9" s="33">
        <v>37</v>
      </c>
      <c r="D9" s="39">
        <v>41</v>
      </c>
      <c r="E9" s="32" t="str">
        <f t="shared" ref="E9:E14" si="7">IF(AND(C9&gt;35,D9&gt;30),"PASS","FAIL")</f>
        <v>PASS</v>
      </c>
      <c r="F9" s="40" t="str">
        <f t="shared" ref="F9:F15" si="8">IF(MIN(C9:D9)&lt;35,"fail","pass")</f>
        <v>pass</v>
      </c>
      <c r="G9" s="130" t="str">
        <f t="shared" ref="G9:G15" si="9">IF(AND(C9&gt;35,D9&gt;35),"pass","fail")</f>
        <v>pass</v>
      </c>
      <c r="H9" s="24" t="str">
        <f t="shared" si="1"/>
        <v>Fail</v>
      </c>
      <c r="I9" s="34" t="str">
        <f t="shared" si="2"/>
        <v>PASS</v>
      </c>
      <c r="J9" s="24" t="str">
        <f t="shared" si="3"/>
        <v>Pass</v>
      </c>
      <c r="K9" s="24"/>
      <c r="L9" s="24"/>
      <c r="M9" s="35">
        <v>3</v>
      </c>
      <c r="N9" s="35">
        <v>11315</v>
      </c>
      <c r="O9" s="36" t="s">
        <v>24</v>
      </c>
      <c r="P9" s="35">
        <v>30</v>
      </c>
      <c r="Q9" s="28">
        <f t="shared" si="4"/>
        <v>100</v>
      </c>
      <c r="R9" s="8">
        <f t="shared" si="5"/>
        <v>100</v>
      </c>
      <c r="S9" s="8">
        <f t="shared" si="6"/>
        <v>100</v>
      </c>
      <c r="T9" s="8">
        <f t="shared" si="0"/>
        <v>100</v>
      </c>
    </row>
    <row r="10" spans="1:20" ht="14.25" customHeight="1">
      <c r="B10" s="38" t="s">
        <v>25</v>
      </c>
      <c r="C10" s="33">
        <v>47</v>
      </c>
      <c r="D10" s="39">
        <v>36</v>
      </c>
      <c r="E10" s="32" t="str">
        <f t="shared" si="7"/>
        <v>PASS</v>
      </c>
      <c r="F10" s="40" t="str">
        <f t="shared" si="8"/>
        <v>pass</v>
      </c>
      <c r="G10" s="130" t="str">
        <f t="shared" si="9"/>
        <v>pass</v>
      </c>
      <c r="H10" s="24" t="str">
        <f t="shared" si="1"/>
        <v>Fail</v>
      </c>
      <c r="I10" s="34" t="str">
        <f t="shared" si="2"/>
        <v>FAIL</v>
      </c>
      <c r="J10" s="24" t="str">
        <f t="shared" si="3"/>
        <v>Fail</v>
      </c>
      <c r="K10" s="24"/>
      <c r="L10" s="24"/>
      <c r="M10" s="35">
        <v>4</v>
      </c>
      <c r="N10" s="35">
        <v>11316</v>
      </c>
      <c r="O10" s="36" t="s">
        <v>26</v>
      </c>
      <c r="P10" s="37">
        <v>8</v>
      </c>
      <c r="Q10" s="28">
        <f t="shared" si="4"/>
        <v>0</v>
      </c>
      <c r="R10" s="8">
        <f t="shared" si="5"/>
        <v>50</v>
      </c>
      <c r="S10" s="8">
        <f t="shared" si="6"/>
        <v>0</v>
      </c>
      <c r="T10" s="8">
        <f t="shared" si="0"/>
        <v>0</v>
      </c>
    </row>
    <row r="11" spans="1:20" ht="14.25" customHeight="1">
      <c r="B11" s="38" t="s">
        <v>27</v>
      </c>
      <c r="C11" s="33">
        <v>38</v>
      </c>
      <c r="D11" s="39">
        <v>43</v>
      </c>
      <c r="E11" s="32" t="str">
        <f t="shared" si="7"/>
        <v>PASS</v>
      </c>
      <c r="F11" s="40" t="str">
        <f t="shared" si="8"/>
        <v>pass</v>
      </c>
      <c r="G11" s="130" t="str">
        <f t="shared" si="9"/>
        <v>pass</v>
      </c>
      <c r="H11" s="24" t="str">
        <f t="shared" si="1"/>
        <v>Fail</v>
      </c>
      <c r="I11" s="34" t="str">
        <f t="shared" si="2"/>
        <v>PASS</v>
      </c>
      <c r="J11" s="24" t="str">
        <f t="shared" si="3"/>
        <v>Pass</v>
      </c>
      <c r="K11" s="24"/>
      <c r="L11" s="24"/>
      <c r="M11" s="35">
        <v>5</v>
      </c>
      <c r="N11" s="35">
        <v>11317</v>
      </c>
      <c r="O11" s="36" t="s">
        <v>28</v>
      </c>
      <c r="P11" s="37">
        <v>45</v>
      </c>
      <c r="Q11" s="28">
        <f t="shared" si="4"/>
        <v>100</v>
      </c>
      <c r="R11" s="8">
        <f t="shared" si="5"/>
        <v>100</v>
      </c>
      <c r="S11" s="8">
        <f t="shared" si="6"/>
        <v>100</v>
      </c>
      <c r="T11" s="8">
        <f t="shared" si="0"/>
        <v>100</v>
      </c>
    </row>
    <row r="12" spans="1:20" ht="14.25" customHeight="1">
      <c r="B12" s="38" t="s">
        <v>29</v>
      </c>
      <c r="C12" s="33">
        <v>31</v>
      </c>
      <c r="D12" s="39">
        <v>50</v>
      </c>
      <c r="E12" s="32" t="str">
        <f t="shared" si="7"/>
        <v>FAIL</v>
      </c>
      <c r="F12" s="40" t="str">
        <f t="shared" si="8"/>
        <v>fail</v>
      </c>
      <c r="G12" s="130" t="str">
        <f t="shared" si="9"/>
        <v>fail</v>
      </c>
      <c r="H12" s="24" t="str">
        <f t="shared" si="1"/>
        <v>Pass</v>
      </c>
      <c r="I12" s="34" t="str">
        <f t="shared" si="2"/>
        <v>FAIL</v>
      </c>
      <c r="J12" s="24" t="str">
        <f t="shared" si="3"/>
        <v>Fail</v>
      </c>
      <c r="K12" s="24"/>
      <c r="L12" s="24"/>
      <c r="M12" s="35">
        <v>6</v>
      </c>
      <c r="N12" s="35">
        <v>11318</v>
      </c>
      <c r="O12" s="36" t="s">
        <v>30</v>
      </c>
      <c r="P12" s="35">
        <v>8</v>
      </c>
      <c r="Q12" s="28">
        <f t="shared" si="4"/>
        <v>0</v>
      </c>
      <c r="R12" s="8">
        <f t="shared" si="5"/>
        <v>50</v>
      </c>
      <c r="S12" s="8">
        <f t="shared" si="6"/>
        <v>0</v>
      </c>
      <c r="T12" s="8">
        <f t="shared" si="0"/>
        <v>0</v>
      </c>
    </row>
    <row r="13" spans="1:20" ht="14.25" customHeight="1">
      <c r="B13" s="38" t="s">
        <v>31</v>
      </c>
      <c r="C13" s="40">
        <v>40</v>
      </c>
      <c r="D13" s="41">
        <v>40</v>
      </c>
      <c r="E13" s="32" t="str">
        <f t="shared" si="7"/>
        <v>PASS</v>
      </c>
      <c r="F13" s="40" t="str">
        <f t="shared" si="8"/>
        <v>pass</v>
      </c>
      <c r="G13" s="130" t="str">
        <f t="shared" si="9"/>
        <v>pass</v>
      </c>
      <c r="H13" s="24" t="str">
        <f t="shared" si="1"/>
        <v>Fail</v>
      </c>
      <c r="I13" s="34" t="str">
        <f t="shared" si="2"/>
        <v>FAIL</v>
      </c>
      <c r="J13" s="24" t="str">
        <f t="shared" si="3"/>
        <v>Fail</v>
      </c>
      <c r="K13" s="24"/>
      <c r="L13" s="24"/>
      <c r="M13" s="35">
        <v>7</v>
      </c>
      <c r="N13" s="35">
        <v>11320</v>
      </c>
      <c r="O13" s="35" t="s">
        <v>32</v>
      </c>
      <c r="P13" s="35">
        <v>24</v>
      </c>
      <c r="Q13" s="28">
        <f t="shared" si="4"/>
        <v>50</v>
      </c>
      <c r="R13" s="8">
        <f t="shared" si="5"/>
        <v>50</v>
      </c>
      <c r="S13" s="8">
        <f t="shared" si="6"/>
        <v>50</v>
      </c>
      <c r="T13" s="8">
        <f t="shared" si="0"/>
        <v>50</v>
      </c>
    </row>
    <row r="14" spans="1:20" ht="14.25" customHeight="1">
      <c r="B14" s="42" t="s">
        <v>33</v>
      </c>
      <c r="C14" s="43">
        <v>32</v>
      </c>
      <c r="D14" s="44">
        <v>30</v>
      </c>
      <c r="E14" s="32" t="str">
        <f t="shared" si="7"/>
        <v>FAIL</v>
      </c>
      <c r="F14" s="40" t="str">
        <f t="shared" si="8"/>
        <v>fail</v>
      </c>
      <c r="G14" s="130" t="str">
        <f t="shared" si="9"/>
        <v>fail</v>
      </c>
      <c r="H14" s="24" t="str">
        <f t="shared" si="1"/>
        <v>Pass</v>
      </c>
      <c r="I14" s="34" t="str">
        <f t="shared" si="2"/>
        <v>FAIL</v>
      </c>
      <c r="J14" s="24" t="str">
        <f t="shared" si="3"/>
        <v>Fail</v>
      </c>
      <c r="K14" s="24"/>
      <c r="L14" s="24"/>
      <c r="M14" s="45">
        <v>8</v>
      </c>
      <c r="N14" s="45">
        <v>11321</v>
      </c>
      <c r="O14" s="46" t="s">
        <v>34</v>
      </c>
      <c r="P14" s="45">
        <v>19</v>
      </c>
      <c r="Q14" s="28">
        <f t="shared" si="4"/>
        <v>50</v>
      </c>
      <c r="R14" s="8">
        <f t="shared" si="5"/>
        <v>50</v>
      </c>
      <c r="S14" s="8">
        <f t="shared" si="6"/>
        <v>50</v>
      </c>
      <c r="T14" s="8">
        <f t="shared" si="0"/>
        <v>50</v>
      </c>
    </row>
    <row r="15" spans="1:20" ht="14.25" customHeight="1">
      <c r="F15" s="40" t="str">
        <f t="shared" si="8"/>
        <v>fail</v>
      </c>
      <c r="G15" s="130" t="str">
        <f t="shared" si="9"/>
        <v>fail</v>
      </c>
    </row>
    <row r="16" spans="1:20" ht="14.25" customHeight="1"/>
    <row r="17" spans="2:20" ht="14.25" customHeight="1">
      <c r="C17" s="11" t="s">
        <v>35</v>
      </c>
      <c r="D17" s="11" t="s">
        <v>36</v>
      </c>
      <c r="F17" t="s">
        <v>420</v>
      </c>
      <c r="M17" s="16" t="s">
        <v>10</v>
      </c>
      <c r="N17" s="16" t="s">
        <v>11</v>
      </c>
      <c r="O17" s="16" t="s">
        <v>12</v>
      </c>
      <c r="P17" s="47" t="s">
        <v>13</v>
      </c>
      <c r="Q17" s="48"/>
      <c r="R17" s="49" t="s">
        <v>14</v>
      </c>
    </row>
    <row r="18" spans="2:20" ht="14.25" customHeight="1">
      <c r="B18" s="19" t="s">
        <v>15</v>
      </c>
      <c r="C18" s="20" t="s">
        <v>16</v>
      </c>
      <c r="D18" s="50" t="s">
        <v>17</v>
      </c>
      <c r="E18" s="22" t="s">
        <v>18</v>
      </c>
      <c r="F18" s="51" t="s">
        <v>37</v>
      </c>
      <c r="J18" s="52">
        <v>26</v>
      </c>
      <c r="K18" s="8" t="e">
        <f t="shared" ref="K18:K25" ca="1" si="10">IFS(J18&gt;25,100,J18&gt;=10,50,J18&lt;10,0)</f>
        <v>#NAME?</v>
      </c>
      <c r="L18" s="8" t="e">
        <f ca="1">IFS(J18:J25&gt;25,100,)</f>
        <v>#NAME?</v>
      </c>
      <c r="M18" s="25">
        <v>1</v>
      </c>
      <c r="N18" s="25">
        <v>11312</v>
      </c>
      <c r="O18" s="26" t="s">
        <v>20</v>
      </c>
      <c r="P18" s="52">
        <v>26</v>
      </c>
      <c r="Q18" s="11">
        <f t="shared" ref="Q18:Q25" si="11">IF(P18&gt;25,100,IF(P18&gt;=10,50,IF(P18&lt;10,0)))</f>
        <v>100</v>
      </c>
      <c r="R18" s="48">
        <f t="shared" ref="R18:R25" si="12">IF(P18&gt;25,100,IF(P18&gt;10,50,0))</f>
        <v>100</v>
      </c>
      <c r="T18" s="8" t="e">
        <f t="shared" ref="T18:T25" ca="1" si="13">IFS(P18&gt;25,100,P18&gt;10,50,P18&lt;=10,0)</f>
        <v>#NAME?</v>
      </c>
    </row>
    <row r="19" spans="2:20" ht="14.25" customHeight="1">
      <c r="B19" s="29" t="s">
        <v>21</v>
      </c>
      <c r="C19" s="53">
        <v>41</v>
      </c>
      <c r="D19" s="31">
        <v>41</v>
      </c>
      <c r="E19" s="54" t="str">
        <f t="shared" ref="E19:E25" si="14">IF(AND(C19&gt;35,D19&gt;40),"PASS","FAIL")</f>
        <v>PASS</v>
      </c>
      <c r="F19" s="8" t="str">
        <f>IF(MIN(C19:D19)&gt;35,"pass","fail")</f>
        <v>pass</v>
      </c>
      <c r="G19" s="8" t="str">
        <f>IF(AND(C19&gt;35,D19&gt;40),"pass","fail")</f>
        <v>pass</v>
      </c>
      <c r="H19" s="8" t="str">
        <f>IF(AND(C19&gt;35,D19&gt;40),"pass","fail")</f>
        <v>pass</v>
      </c>
      <c r="J19" s="55">
        <v>20</v>
      </c>
      <c r="K19" s="8" t="e">
        <f t="shared" ca="1" si="10"/>
        <v>#NAME?</v>
      </c>
      <c r="L19" s="8" t="e">
        <f ca="1">IFS(J19&gt;25,100)</f>
        <v>#NAME?</v>
      </c>
      <c r="M19" s="35">
        <v>2</v>
      </c>
      <c r="N19" s="35">
        <v>11313</v>
      </c>
      <c r="O19" s="36" t="s">
        <v>22</v>
      </c>
      <c r="P19" s="55">
        <v>20</v>
      </c>
      <c r="Q19" s="11">
        <f t="shared" si="11"/>
        <v>50</v>
      </c>
      <c r="R19" s="48">
        <f t="shared" si="12"/>
        <v>50</v>
      </c>
      <c r="T19" s="8" t="e">
        <f t="shared" ca="1" si="13"/>
        <v>#NAME?</v>
      </c>
    </row>
    <row r="20" spans="2:20" ht="14.25" customHeight="1">
      <c r="B20" s="38" t="s">
        <v>23</v>
      </c>
      <c r="C20" s="33">
        <v>37</v>
      </c>
      <c r="D20" s="56">
        <v>41</v>
      </c>
      <c r="E20" s="54" t="str">
        <f t="shared" si="14"/>
        <v>PASS</v>
      </c>
      <c r="F20" s="130" t="str">
        <f t="shared" ref="F20:F25" si="15">IF(MIN(C20:D20)&gt;35,"pass","fail")</f>
        <v>pass</v>
      </c>
      <c r="G20" s="130" t="str">
        <f t="shared" ref="G20:G25" si="16">IF(AND(C20&gt;35,D20&gt;40),"pass","fail")</f>
        <v>pass</v>
      </c>
      <c r="H20" s="8" t="str">
        <f t="shared" ref="H20:H25" si="17">IF(C20&gt;35,"Pass",IF(D20&gt;40,"pass","fail"))</f>
        <v>Pass</v>
      </c>
      <c r="J20" s="55">
        <v>30</v>
      </c>
      <c r="K20" s="8" t="e">
        <f t="shared" ca="1" si="10"/>
        <v>#NAME?</v>
      </c>
      <c r="L20" s="8" t="e">
        <f t="shared" ref="L20:L25" ca="1" si="18">IFS(J20&gt;25,100,)</f>
        <v>#NAME?</v>
      </c>
      <c r="M20" s="35">
        <v>3</v>
      </c>
      <c r="N20" s="35">
        <v>11315</v>
      </c>
      <c r="O20" s="36" t="s">
        <v>24</v>
      </c>
      <c r="P20" s="57">
        <v>8</v>
      </c>
      <c r="Q20" s="11">
        <f t="shared" si="11"/>
        <v>0</v>
      </c>
      <c r="R20" s="48">
        <f t="shared" si="12"/>
        <v>0</v>
      </c>
      <c r="T20" s="8" t="e">
        <f t="shared" ca="1" si="13"/>
        <v>#NAME?</v>
      </c>
    </row>
    <row r="21" spans="2:20" ht="14.25" customHeight="1">
      <c r="B21" s="38" t="s">
        <v>25</v>
      </c>
      <c r="C21" s="33">
        <v>47</v>
      </c>
      <c r="D21" s="56">
        <v>36</v>
      </c>
      <c r="E21" s="54" t="str">
        <f t="shared" si="14"/>
        <v>FAIL</v>
      </c>
      <c r="F21" s="130" t="str">
        <f t="shared" si="15"/>
        <v>pass</v>
      </c>
      <c r="G21" s="130" t="str">
        <f t="shared" si="16"/>
        <v>fail</v>
      </c>
      <c r="H21" s="8" t="str">
        <f t="shared" si="17"/>
        <v>Pass</v>
      </c>
      <c r="J21" s="55">
        <v>15</v>
      </c>
      <c r="K21" s="8" t="e">
        <f t="shared" ca="1" si="10"/>
        <v>#NAME?</v>
      </c>
      <c r="L21" s="8" t="e">
        <f t="shared" ca="1" si="18"/>
        <v>#NAME?</v>
      </c>
      <c r="M21" s="35">
        <v>4</v>
      </c>
      <c r="N21" s="35">
        <v>11316</v>
      </c>
      <c r="O21" s="36" t="s">
        <v>26</v>
      </c>
      <c r="P21" s="55">
        <v>15</v>
      </c>
      <c r="Q21" s="11">
        <f t="shared" si="11"/>
        <v>50</v>
      </c>
      <c r="R21" s="48">
        <f t="shared" si="12"/>
        <v>50</v>
      </c>
      <c r="T21" s="8" t="e">
        <f t="shared" ca="1" si="13"/>
        <v>#NAME?</v>
      </c>
    </row>
    <row r="22" spans="2:20" ht="14.25" customHeight="1">
      <c r="B22" s="38" t="s">
        <v>27</v>
      </c>
      <c r="C22" s="33">
        <v>38</v>
      </c>
      <c r="D22" s="56">
        <v>43</v>
      </c>
      <c r="E22" s="54" t="str">
        <f t="shared" si="14"/>
        <v>PASS</v>
      </c>
      <c r="F22" s="130" t="str">
        <f t="shared" si="15"/>
        <v>pass</v>
      </c>
      <c r="G22" s="130" t="str">
        <f t="shared" si="16"/>
        <v>pass</v>
      </c>
      <c r="H22" s="8" t="str">
        <f t="shared" si="17"/>
        <v>Pass</v>
      </c>
      <c r="J22" s="55">
        <v>10</v>
      </c>
      <c r="K22" s="8" t="e">
        <f t="shared" ca="1" si="10"/>
        <v>#NAME?</v>
      </c>
      <c r="L22" s="8" t="e">
        <f t="shared" ca="1" si="18"/>
        <v>#NAME?</v>
      </c>
      <c r="M22" s="35">
        <v>5</v>
      </c>
      <c r="N22" s="35">
        <v>11317</v>
      </c>
      <c r="O22" s="36" t="s">
        <v>28</v>
      </c>
      <c r="P22" s="55">
        <v>10</v>
      </c>
      <c r="Q22" s="11">
        <f t="shared" si="11"/>
        <v>50</v>
      </c>
      <c r="R22" s="48">
        <f t="shared" si="12"/>
        <v>0</v>
      </c>
      <c r="T22" s="8" t="e">
        <f t="shared" ca="1" si="13"/>
        <v>#NAME?</v>
      </c>
    </row>
    <row r="23" spans="2:20" ht="14.25" customHeight="1">
      <c r="B23" s="38" t="s">
        <v>29</v>
      </c>
      <c r="C23" s="40">
        <v>40</v>
      </c>
      <c r="D23" s="58">
        <v>35</v>
      </c>
      <c r="E23" s="54" t="str">
        <f t="shared" si="14"/>
        <v>FAIL</v>
      </c>
      <c r="F23" s="130" t="str">
        <f t="shared" si="15"/>
        <v>fail</v>
      </c>
      <c r="G23" s="130" t="str">
        <f t="shared" si="16"/>
        <v>fail</v>
      </c>
      <c r="H23" s="8" t="str">
        <f t="shared" si="17"/>
        <v>Pass</v>
      </c>
      <c r="J23" s="55">
        <v>8</v>
      </c>
      <c r="K23" s="8" t="e">
        <f t="shared" ca="1" si="10"/>
        <v>#NAME?</v>
      </c>
      <c r="L23" s="8" t="e">
        <f t="shared" ca="1" si="18"/>
        <v>#NAME?</v>
      </c>
      <c r="M23" s="35">
        <v>6</v>
      </c>
      <c r="N23" s="35">
        <v>11318</v>
      </c>
      <c r="O23" s="36" t="s">
        <v>30</v>
      </c>
      <c r="P23" s="55">
        <v>8</v>
      </c>
      <c r="Q23" s="11">
        <f t="shared" si="11"/>
        <v>0</v>
      </c>
      <c r="R23" s="48">
        <f t="shared" si="12"/>
        <v>0</v>
      </c>
      <c r="T23" s="8" t="e">
        <f t="shared" ca="1" si="13"/>
        <v>#NAME?</v>
      </c>
    </row>
    <row r="24" spans="2:20" ht="14.25" customHeight="1">
      <c r="B24" s="38" t="s">
        <v>31</v>
      </c>
      <c r="C24" s="40">
        <v>40</v>
      </c>
      <c r="D24" s="58">
        <v>36</v>
      </c>
      <c r="E24" s="54" t="str">
        <f t="shared" si="14"/>
        <v>FAIL</v>
      </c>
      <c r="F24" s="130" t="str">
        <f t="shared" si="15"/>
        <v>pass</v>
      </c>
      <c r="G24" s="130" t="str">
        <f t="shared" si="16"/>
        <v>fail</v>
      </c>
      <c r="H24" s="8" t="str">
        <f t="shared" si="17"/>
        <v>Pass</v>
      </c>
      <c r="J24" s="55">
        <v>24</v>
      </c>
      <c r="K24" s="8" t="e">
        <f t="shared" ca="1" si="10"/>
        <v>#NAME?</v>
      </c>
      <c r="L24" s="8" t="e">
        <f t="shared" ca="1" si="18"/>
        <v>#NAME?</v>
      </c>
      <c r="M24" s="35">
        <v>7</v>
      </c>
      <c r="N24" s="35">
        <v>11320</v>
      </c>
      <c r="O24" s="35" t="s">
        <v>32</v>
      </c>
      <c r="P24" s="55">
        <v>24</v>
      </c>
      <c r="Q24" s="11">
        <f t="shared" si="11"/>
        <v>50</v>
      </c>
      <c r="R24" s="48">
        <f t="shared" si="12"/>
        <v>50</v>
      </c>
      <c r="T24" s="8" t="e">
        <f t="shared" ca="1" si="13"/>
        <v>#NAME?</v>
      </c>
    </row>
    <row r="25" spans="2:20" ht="14.25" customHeight="1">
      <c r="B25" s="42" t="s">
        <v>33</v>
      </c>
      <c r="C25" s="43">
        <v>32</v>
      </c>
      <c r="D25" s="59">
        <v>30</v>
      </c>
      <c r="E25" s="54" t="str">
        <f t="shared" si="14"/>
        <v>FAIL</v>
      </c>
      <c r="F25" s="130" t="str">
        <f t="shared" si="15"/>
        <v>fail</v>
      </c>
      <c r="G25" s="130" t="str">
        <f t="shared" si="16"/>
        <v>fail</v>
      </c>
      <c r="H25" s="8" t="str">
        <f t="shared" si="17"/>
        <v>fail</v>
      </c>
      <c r="J25" s="60">
        <v>19</v>
      </c>
      <c r="K25" s="8" t="e">
        <f t="shared" ca="1" si="10"/>
        <v>#NAME?</v>
      </c>
      <c r="L25" s="8" t="e">
        <f t="shared" ca="1" si="18"/>
        <v>#NAME?</v>
      </c>
      <c r="M25" s="45">
        <v>8</v>
      </c>
      <c r="N25" s="45">
        <v>11321</v>
      </c>
      <c r="O25" s="46" t="s">
        <v>34</v>
      </c>
      <c r="P25" s="60">
        <v>19</v>
      </c>
      <c r="Q25" s="11">
        <f t="shared" si="11"/>
        <v>50</v>
      </c>
      <c r="R25" s="48">
        <f t="shared" si="12"/>
        <v>50</v>
      </c>
      <c r="T25" s="8" t="e">
        <f t="shared" ca="1" si="13"/>
        <v>#NAME?</v>
      </c>
    </row>
    <row r="26" spans="2:20" ht="14.25" customHeight="1"/>
    <row r="27" spans="2:20" ht="14.25" customHeight="1"/>
    <row r="28" spans="2:20" ht="14.25" customHeight="1"/>
    <row r="29" spans="2:20" ht="14.25" customHeight="1"/>
    <row r="30" spans="2:20" ht="14.25" customHeight="1"/>
    <row r="31" spans="2:20" ht="14.25" customHeight="1"/>
    <row r="32" spans="2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99"/>
  <sheetViews>
    <sheetView topLeftCell="C16" workbookViewId="0">
      <selection activeCell="F29" sqref="F29"/>
    </sheetView>
  </sheetViews>
  <sheetFormatPr defaultColWidth="14.42578125" defaultRowHeight="15" customHeight="1"/>
  <cols>
    <col min="1" max="1" width="5.7109375" customWidth="1"/>
    <col min="2" max="2" width="4.85546875" customWidth="1"/>
    <col min="3" max="4" width="20.42578125" customWidth="1"/>
    <col min="5" max="5" width="14.85546875" customWidth="1"/>
    <col min="6" max="6" width="19" customWidth="1"/>
    <col min="7" max="7" width="14.140625" customWidth="1"/>
    <col min="8" max="8" width="8.7109375" customWidth="1"/>
    <col min="9" max="9" width="29.42578125" customWidth="1"/>
    <col min="10" max="10" width="21.42578125" customWidth="1"/>
    <col min="11" max="11" width="20.7109375" customWidth="1"/>
    <col min="12" max="12" width="17" customWidth="1"/>
    <col min="13" max="15" width="13.7109375" customWidth="1"/>
    <col min="16" max="17" width="8.7109375" customWidth="1"/>
    <col min="18" max="18" width="15.85546875" customWidth="1"/>
    <col min="19" max="19" width="18.5703125" customWidth="1"/>
    <col min="20" max="30" width="8.7109375" customWidth="1"/>
  </cols>
  <sheetData>
    <row r="1" spans="2:20" ht="14.25" customHeight="1">
      <c r="B1" s="194" t="s">
        <v>38</v>
      </c>
      <c r="C1" s="195"/>
      <c r="D1" s="195"/>
      <c r="E1" s="195"/>
      <c r="F1" s="195"/>
      <c r="G1" s="196"/>
    </row>
    <row r="2" spans="2:20" ht="14.25" customHeight="1">
      <c r="P2" s="3"/>
    </row>
    <row r="3" spans="2:20" ht="14.25" customHeight="1">
      <c r="B3" s="61" t="s">
        <v>39</v>
      </c>
      <c r="C3" s="61"/>
      <c r="D3" s="61" t="s">
        <v>40</v>
      </c>
      <c r="E3" s="61" t="s">
        <v>41</v>
      </c>
      <c r="F3" s="61" t="s">
        <v>42</v>
      </c>
      <c r="G3" s="62" t="s">
        <v>43</v>
      </c>
      <c r="J3" s="63" t="s">
        <v>40</v>
      </c>
      <c r="K3" s="64" t="s">
        <v>44</v>
      </c>
      <c r="L3" s="65" t="s">
        <v>43</v>
      </c>
    </row>
    <row r="4" spans="2:20" ht="14.25" customHeight="1">
      <c r="B4" s="25">
        <v>1</v>
      </c>
      <c r="C4" s="66" t="str">
        <f t="shared" ref="C4:C12" si="0">D4&amp;F4</f>
        <v xml:space="preserve">ABHISHEK PANDEYHARI OM </v>
      </c>
      <c r="D4" s="67" t="s">
        <v>45</v>
      </c>
      <c r="E4" s="68">
        <v>21108</v>
      </c>
      <c r="F4" s="25" t="s">
        <v>46</v>
      </c>
      <c r="G4" s="69" t="s">
        <v>47</v>
      </c>
      <c r="I4" s="8" t="str">
        <f t="shared" ref="I4:I6" si="1">J4&amp;K4</f>
        <v>PUSHRAJ SINGHRAJNISH SHUKLA</v>
      </c>
      <c r="J4" s="67" t="s">
        <v>48</v>
      </c>
      <c r="K4" s="35" t="s">
        <v>49</v>
      </c>
      <c r="L4" s="8" t="e">
        <f>VLOOKUP(I4,D3:G12,5,0)</f>
        <v>#N/A</v>
      </c>
    </row>
    <row r="5" spans="2:20" ht="14.25" customHeight="1">
      <c r="B5" s="35">
        <v>2</v>
      </c>
      <c r="C5" s="66" t="str">
        <f t="shared" si="0"/>
        <v>PANKAJ PANDEYMOHAN KUMAR</v>
      </c>
      <c r="D5" s="35" t="s">
        <v>50</v>
      </c>
      <c r="E5" s="35">
        <v>21103</v>
      </c>
      <c r="F5" s="35" t="s">
        <v>51</v>
      </c>
      <c r="G5" s="70" t="s">
        <v>52</v>
      </c>
      <c r="I5" s="8" t="str">
        <f t="shared" si="1"/>
        <v>PIOUS TRIPATHIROHAN TRIAPTHI</v>
      </c>
      <c r="J5" s="67" t="s">
        <v>53</v>
      </c>
      <c r="K5" s="45" t="s">
        <v>54</v>
      </c>
      <c r="T5" s="71"/>
    </row>
    <row r="6" spans="2:20" ht="14.25" customHeight="1">
      <c r="B6" s="35">
        <v>3</v>
      </c>
      <c r="C6" s="66" t="str">
        <f t="shared" si="0"/>
        <v>BRIGESH SINGHINDRA DEV</v>
      </c>
      <c r="D6" s="35" t="s">
        <v>55</v>
      </c>
      <c r="E6" s="35">
        <v>21107</v>
      </c>
      <c r="F6" s="35" t="s">
        <v>56</v>
      </c>
      <c r="G6" s="70" t="s">
        <v>57</v>
      </c>
      <c r="I6" s="8" t="str">
        <f t="shared" si="1"/>
        <v>PIOUS TRIPATHIROHAN TRIAPTHI</v>
      </c>
      <c r="J6" s="67" t="s">
        <v>53</v>
      </c>
      <c r="K6" s="45" t="s">
        <v>54</v>
      </c>
      <c r="T6" s="71"/>
    </row>
    <row r="7" spans="2:20" ht="14.25" customHeight="1">
      <c r="B7" s="35">
        <v>4</v>
      </c>
      <c r="C7" s="66" t="str">
        <f t="shared" si="0"/>
        <v>ANIL KUMAR SHARMANAGARJUN</v>
      </c>
      <c r="D7" s="35" t="s">
        <v>58</v>
      </c>
      <c r="E7" s="68">
        <v>21102</v>
      </c>
      <c r="F7" s="35" t="s">
        <v>59</v>
      </c>
      <c r="G7" s="70" t="s">
        <v>60</v>
      </c>
      <c r="J7" s="72"/>
      <c r="K7" s="72"/>
      <c r="M7" s="73" t="s">
        <v>61</v>
      </c>
      <c r="N7" s="73"/>
      <c r="O7" s="73"/>
      <c r="T7" s="71"/>
    </row>
    <row r="8" spans="2:20" ht="14.25" customHeight="1">
      <c r="B8" s="35">
        <v>5</v>
      </c>
      <c r="C8" s="66" t="str">
        <f t="shared" si="0"/>
        <v>ISHAR AHMEDGANESH PATHKA</v>
      </c>
      <c r="D8" s="35" t="s">
        <v>62</v>
      </c>
      <c r="E8" s="35">
        <v>21109</v>
      </c>
      <c r="F8" s="35" t="s">
        <v>63</v>
      </c>
      <c r="G8" s="70" t="s">
        <v>64</v>
      </c>
      <c r="J8" s="72"/>
      <c r="K8" s="72"/>
      <c r="L8" s="11" t="s">
        <v>65</v>
      </c>
      <c r="M8" s="11" t="s">
        <v>66</v>
      </c>
      <c r="N8" s="11"/>
      <c r="O8" s="11"/>
      <c r="T8" s="74"/>
    </row>
    <row r="9" spans="2:20" ht="14.25" customHeight="1">
      <c r="B9" s="35">
        <v>6</v>
      </c>
      <c r="C9" s="66" t="str">
        <f t="shared" si="0"/>
        <v>PUSHRAJ SINGHRAJNISH SHUKLA</v>
      </c>
      <c r="D9" s="35" t="s">
        <v>48</v>
      </c>
      <c r="E9" s="68">
        <v>21110</v>
      </c>
      <c r="F9" s="35" t="s">
        <v>49</v>
      </c>
      <c r="G9" s="70" t="s">
        <v>67</v>
      </c>
      <c r="J9" s="72"/>
      <c r="K9" s="72"/>
      <c r="L9" s="11">
        <v>21112</v>
      </c>
      <c r="M9" s="8" t="e">
        <f>VLOOKUP(L9,J4:K12,2,0)</f>
        <v>#N/A</v>
      </c>
      <c r="T9" s="74"/>
    </row>
    <row r="10" spans="2:20" ht="14.25" customHeight="1">
      <c r="B10" s="35">
        <v>7</v>
      </c>
      <c r="C10" s="66" t="str">
        <f t="shared" si="0"/>
        <v>DILIP NISHADMAHENDRA KUMAR</v>
      </c>
      <c r="D10" s="35" t="s">
        <v>68</v>
      </c>
      <c r="E10" s="35">
        <v>21111</v>
      </c>
      <c r="F10" s="35" t="s">
        <v>69</v>
      </c>
      <c r="G10" s="70" t="s">
        <v>70</v>
      </c>
      <c r="J10" s="72"/>
      <c r="K10" s="72"/>
      <c r="Q10" s="75" t="s">
        <v>41</v>
      </c>
      <c r="R10" s="76" t="s">
        <v>71</v>
      </c>
      <c r="T10" s="74"/>
    </row>
    <row r="11" spans="2:20" ht="14.25" customHeight="1">
      <c r="B11" s="35">
        <v>8</v>
      </c>
      <c r="C11" s="66" t="str">
        <f t="shared" si="0"/>
        <v>ANURAG SINGHNILKANTH YADAV</v>
      </c>
      <c r="D11" s="35" t="s">
        <v>72</v>
      </c>
      <c r="E11" s="68">
        <v>21112</v>
      </c>
      <c r="F11" s="35" t="s">
        <v>73</v>
      </c>
      <c r="G11" s="70" t="s">
        <v>74</v>
      </c>
      <c r="J11" s="72"/>
      <c r="K11" s="72"/>
      <c r="Q11" s="77">
        <v>21110</v>
      </c>
      <c r="R11" s="78">
        <v>26</v>
      </c>
      <c r="T11" s="74"/>
    </row>
    <row r="12" spans="2:20" ht="14.25" customHeight="1">
      <c r="B12" s="45">
        <v>9</v>
      </c>
      <c r="C12" s="66" t="str">
        <f t="shared" si="0"/>
        <v>PIOUS TRIPATHIROHAN TRIAPTHI</v>
      </c>
      <c r="D12" s="45" t="s">
        <v>53</v>
      </c>
      <c r="E12" s="45">
        <v>21104</v>
      </c>
      <c r="F12" s="45" t="s">
        <v>54</v>
      </c>
      <c r="G12" s="79" t="s">
        <v>75</v>
      </c>
      <c r="J12" s="72"/>
      <c r="K12" s="72"/>
      <c r="Q12" s="80">
        <v>21112</v>
      </c>
      <c r="R12" s="78">
        <v>29</v>
      </c>
      <c r="T12" s="74"/>
    </row>
    <row r="13" spans="2:20" ht="14.25" customHeight="1">
      <c r="Q13" s="80">
        <v>21104</v>
      </c>
      <c r="R13" s="78">
        <v>25</v>
      </c>
    </row>
    <row r="14" spans="2:20" ht="14.25" customHeight="1">
      <c r="C14" s="11"/>
      <c r="D14" s="11" t="s">
        <v>76</v>
      </c>
      <c r="E14" s="3"/>
      <c r="F14" s="3"/>
      <c r="G14" s="3"/>
      <c r="H14" s="3"/>
      <c r="I14" s="3"/>
      <c r="J14" s="3"/>
      <c r="K14" s="3"/>
      <c r="L14" s="3"/>
      <c r="Q14" s="80">
        <v>21103</v>
      </c>
      <c r="R14" s="78">
        <v>29</v>
      </c>
    </row>
    <row r="15" spans="2:20" ht="14.25" customHeight="1">
      <c r="F15" s="3"/>
      <c r="Q15" s="80">
        <v>21108</v>
      </c>
      <c r="R15" s="78">
        <v>24</v>
      </c>
    </row>
    <row r="16" spans="2:20" ht="14.25" customHeight="1">
      <c r="C16" s="81"/>
      <c r="D16" s="82" t="s">
        <v>40</v>
      </c>
      <c r="E16" s="83" t="s">
        <v>71</v>
      </c>
      <c r="F16" s="84" t="s">
        <v>66</v>
      </c>
      <c r="G16" s="85" t="s">
        <v>41</v>
      </c>
      <c r="J16" s="63" t="s">
        <v>40</v>
      </c>
      <c r="K16" s="86" t="s">
        <v>71</v>
      </c>
      <c r="L16" s="64" t="s">
        <v>44</v>
      </c>
      <c r="M16" s="65" t="s">
        <v>43</v>
      </c>
      <c r="N16" s="65"/>
      <c r="O16" s="65"/>
      <c r="Q16" s="80">
        <v>21107</v>
      </c>
      <c r="R16" s="87">
        <v>29</v>
      </c>
    </row>
    <row r="17" spans="3:18" ht="14.25" customHeight="1">
      <c r="C17" s="34"/>
      <c r="D17" s="67" t="s">
        <v>45</v>
      </c>
      <c r="E17" s="88">
        <f>VLOOKUP(D17,$D$4:$G$12,2,0)</f>
        <v>21108</v>
      </c>
      <c r="F17" s="67">
        <f>VLOOKUP(E17,$Q$11:$R$19,2,0)</f>
        <v>24</v>
      </c>
      <c r="G17" s="89">
        <f t="shared" ref="G17:G20" si="2">VLOOKUP(D5,D3:E12,2,0)</f>
        <v>21103</v>
      </c>
      <c r="I17" s="90" t="str">
        <f t="shared" ref="I17:I19" si="3">J17&amp;L17</f>
        <v>PUSHRAJ SINGHRAJNISH SHUKLA</v>
      </c>
      <c r="J17" s="67" t="s">
        <v>48</v>
      </c>
      <c r="K17" s="8" t="e">
        <f t="shared" ref="K17:K19" si="4">VLOOKUP(VLOOKUP(J17,$D$3:$G$12,2,0),$J$3:$K$12,2,0)</f>
        <v>#N/A</v>
      </c>
      <c r="L17" s="8" t="str">
        <f t="shared" ref="L17:L19" si="5">VLOOKUP(J17,D4:G13,3,0)</f>
        <v>RAJNISH SHUKLA</v>
      </c>
      <c r="M17" s="8" t="str">
        <f t="shared" ref="M17:M19" si="6">VLOOKUP(I17,C4:G12,5,0)</f>
        <v>CHANDIGARH</v>
      </c>
      <c r="N17" s="8">
        <f>VLOOKUP(J17,D3:G12,2)</f>
        <v>21104</v>
      </c>
      <c r="Q17" s="80">
        <v>21109</v>
      </c>
      <c r="R17" s="78">
        <v>23</v>
      </c>
    </row>
    <row r="18" spans="3:18" ht="14.25" customHeight="1">
      <c r="C18" s="24"/>
      <c r="D18" s="35" t="s">
        <v>50</v>
      </c>
      <c r="E18" s="88">
        <f t="shared" ref="E18:E19" si="7">VLOOKUP(D18,$D$4:$G$12,2,0)</f>
        <v>21103</v>
      </c>
      <c r="F18" s="92">
        <f t="shared" ref="F18:F19" si="8">VLOOKUP(E18,$Q$11:$R$19,2,0)</f>
        <v>29</v>
      </c>
      <c r="G18" s="89">
        <f t="shared" si="2"/>
        <v>21107</v>
      </c>
      <c r="H18" s="8" t="e">
        <f>VLOOKUP(VLOOKUP(D18,$D$3:$G$12,2,0),$J$3:$K$12,2,0)</f>
        <v>#N/A</v>
      </c>
      <c r="I18" s="90" t="str">
        <f t="shared" si="3"/>
        <v>DILIP NISHADMAHENDRA KUMAR</v>
      </c>
      <c r="J18" s="67" t="s">
        <v>68</v>
      </c>
      <c r="K18" s="8" t="e">
        <f t="shared" si="4"/>
        <v>#N/A</v>
      </c>
      <c r="L18" s="8" t="str">
        <f t="shared" si="5"/>
        <v>MAHENDRA KUMAR</v>
      </c>
      <c r="M18" s="8" t="str">
        <f t="shared" si="6"/>
        <v>DHANBAD</v>
      </c>
      <c r="Q18" s="80">
        <v>21111</v>
      </c>
      <c r="R18" s="78">
        <v>28</v>
      </c>
    </row>
    <row r="19" spans="3:18" ht="14.25" customHeight="1">
      <c r="C19" s="24"/>
      <c r="D19" s="35" t="s">
        <v>55</v>
      </c>
      <c r="E19" s="88">
        <f t="shared" si="7"/>
        <v>21107</v>
      </c>
      <c r="F19" s="92">
        <f t="shared" si="8"/>
        <v>29</v>
      </c>
      <c r="G19" s="89">
        <f t="shared" si="2"/>
        <v>21102</v>
      </c>
      <c r="H19" s="8" t="e">
        <f t="shared" ref="H19" si="9">VLOOKUP(VLOOKUP(D19,$D$3:$G$12,2,0),$J$3:$K$12,2,0)</f>
        <v>#N/A</v>
      </c>
      <c r="I19" s="90" t="str">
        <f t="shared" si="3"/>
        <v>PIOUS TRIPATHIROHAN TRIAPTHI</v>
      </c>
      <c r="J19" s="67" t="s">
        <v>53</v>
      </c>
      <c r="K19" s="8" t="e">
        <f t="shared" si="4"/>
        <v>#N/A</v>
      </c>
      <c r="L19" s="8" t="str">
        <f t="shared" si="5"/>
        <v>ROHAN TRIAPTHI</v>
      </c>
      <c r="M19" s="8" t="str">
        <f t="shared" si="6"/>
        <v>AMABALA</v>
      </c>
      <c r="Q19" s="80">
        <v>21102</v>
      </c>
      <c r="R19" s="78">
        <v>26</v>
      </c>
    </row>
    <row r="20" spans="3:18" ht="14.25" customHeight="1">
      <c r="E20" s="88"/>
      <c r="F20" s="89"/>
      <c r="G20" s="89">
        <f t="shared" si="2"/>
        <v>21109</v>
      </c>
    </row>
    <row r="21" spans="3:18" ht="14.25" customHeight="1">
      <c r="F21" s="3"/>
    </row>
    <row r="22" spans="3:18" ht="14.25" customHeight="1">
      <c r="F22" s="3"/>
    </row>
    <row r="23" spans="3:18" ht="14.25" customHeight="1">
      <c r="C23" s="81"/>
      <c r="D23" s="82" t="s">
        <v>40</v>
      </c>
      <c r="E23" s="61" t="s">
        <v>41</v>
      </c>
      <c r="F23" s="61" t="s">
        <v>42</v>
      </c>
      <c r="G23" s="62" t="s">
        <v>43</v>
      </c>
    </row>
    <row r="24" spans="3:18" ht="14.25" customHeight="1">
      <c r="C24" s="24"/>
      <c r="D24" s="25" t="s">
        <v>45</v>
      </c>
      <c r="E24" s="8">
        <f t="shared" ref="E24:E32" si="10">VLOOKUP(D24,$D$3:$E$12,2,0)</f>
        <v>21108</v>
      </c>
      <c r="F24" s="8" t="str">
        <f>VLOOKUP(E24,E4:F12,2,0)</f>
        <v xml:space="preserve">HARI OM </v>
      </c>
      <c r="G24" s="8" t="str">
        <f>VLOOKUP(D24,D4:G12,4,0)</f>
        <v>ASANSOL</v>
      </c>
      <c r="H24" s="7">
        <f>VLOOKUP(D24,D3:E11,2,0)</f>
        <v>21108</v>
      </c>
    </row>
    <row r="25" spans="3:18" ht="14.25" customHeight="1">
      <c r="C25" s="24"/>
      <c r="D25" s="35" t="s">
        <v>50</v>
      </c>
      <c r="E25" s="8">
        <f t="shared" si="10"/>
        <v>21103</v>
      </c>
      <c r="F25" s="8" t="str">
        <f t="shared" ref="F25:F28" si="11">VLOOKUP(E25,E5:F13,2,0)</f>
        <v>MOHAN KUMAR</v>
      </c>
      <c r="G25" s="8" t="str">
        <f t="shared" ref="G25:G28" si="12">VLOOKUP(D25,D5:G13,4,0)</f>
        <v>PUNJAB</v>
      </c>
      <c r="H25" s="8">
        <f t="shared" ref="H25:H32" si="13">VLOOKUP(D25,D4:E12,2,0)</f>
        <v>21103</v>
      </c>
      <c r="J25" s="82" t="s">
        <v>40</v>
      </c>
      <c r="L25" s="82" t="s">
        <v>40</v>
      </c>
      <c r="M25" s="83" t="s">
        <v>41</v>
      </c>
      <c r="N25" s="65"/>
      <c r="O25" s="65"/>
    </row>
    <row r="26" spans="3:18" ht="14.25" customHeight="1">
      <c r="C26" s="24"/>
      <c r="D26" s="35" t="s">
        <v>55</v>
      </c>
      <c r="E26" s="8">
        <f t="shared" si="10"/>
        <v>21107</v>
      </c>
      <c r="F26" s="8" t="str">
        <f t="shared" si="11"/>
        <v>INDRA DEV</v>
      </c>
      <c r="G26" s="8" t="str">
        <f t="shared" si="12"/>
        <v>PRAYAGRAJ</v>
      </c>
      <c r="H26" s="8">
        <f t="shared" si="13"/>
        <v>21107</v>
      </c>
      <c r="J26" s="91" t="s">
        <v>55</v>
      </c>
      <c r="L26" s="91" t="s">
        <v>50</v>
      </c>
      <c r="M26" s="8" t="e">
        <f t="array" ref="M26">VLOOKUP(L26,CHOOSE({1,2},E3:E12,D3:D12),2,0)</f>
        <v>#N/A</v>
      </c>
      <c r="N26" s="7"/>
    </row>
    <row r="27" spans="3:18" ht="14.25" customHeight="1">
      <c r="C27" s="24"/>
      <c r="D27" s="35" t="s">
        <v>58</v>
      </c>
      <c r="E27" s="8">
        <f t="shared" si="10"/>
        <v>21102</v>
      </c>
      <c r="F27" s="8" t="str">
        <f t="shared" si="11"/>
        <v>NAGARJUN</v>
      </c>
      <c r="G27" s="8" t="str">
        <f t="shared" si="12"/>
        <v>DURGAPUR</v>
      </c>
      <c r="H27" s="8">
        <f t="shared" si="13"/>
        <v>21102</v>
      </c>
      <c r="J27" s="67" t="s">
        <v>48</v>
      </c>
      <c r="L27" s="67" t="s">
        <v>48</v>
      </c>
    </row>
    <row r="28" spans="3:18" ht="14.25" customHeight="1">
      <c r="C28" s="24"/>
      <c r="D28" s="35" t="s">
        <v>62</v>
      </c>
      <c r="E28" s="8">
        <f t="shared" si="10"/>
        <v>21109</v>
      </c>
      <c r="F28" s="8" t="str">
        <f t="shared" si="11"/>
        <v>GANESH PATHKA</v>
      </c>
      <c r="G28" s="8" t="str">
        <f t="shared" si="12"/>
        <v>LUDHIANA</v>
      </c>
      <c r="H28" s="8">
        <f t="shared" si="13"/>
        <v>21109</v>
      </c>
      <c r="J28" s="92" t="s">
        <v>53</v>
      </c>
      <c r="L28" s="67" t="s">
        <v>55</v>
      </c>
    </row>
    <row r="29" spans="3:18" ht="14.25" customHeight="1">
      <c r="C29" s="24"/>
      <c r="D29" s="35" t="s">
        <v>48</v>
      </c>
      <c r="E29" s="8">
        <f t="shared" si="10"/>
        <v>21110</v>
      </c>
      <c r="F29" s="8" t="str">
        <f t="shared" ref="F29:F32" si="14">VLOOKUP(E29,E9:F16,2,0)</f>
        <v>RAJNISH SHUKLA</v>
      </c>
      <c r="G29" s="8" t="str">
        <f t="shared" ref="G29:G32" si="15">VLOOKUP(D29,D9:G16,4,0)</f>
        <v>CHANDIGARH</v>
      </c>
      <c r="H29" s="8">
        <f t="shared" si="13"/>
        <v>21110</v>
      </c>
      <c r="J29" s="67" t="s">
        <v>55</v>
      </c>
      <c r="L29" s="67" t="s">
        <v>45</v>
      </c>
    </row>
    <row r="30" spans="3:18" ht="14.25" customHeight="1">
      <c r="C30" s="24"/>
      <c r="D30" s="35" t="s">
        <v>68</v>
      </c>
      <c r="E30" s="8">
        <f t="shared" si="10"/>
        <v>21111</v>
      </c>
      <c r="F30" s="8" t="str">
        <f t="shared" si="14"/>
        <v>MAHENDRA KUMAR</v>
      </c>
      <c r="G30" s="8" t="str">
        <f t="shared" si="15"/>
        <v>DHANBAD</v>
      </c>
      <c r="H30" s="8">
        <f t="shared" si="13"/>
        <v>21111</v>
      </c>
    </row>
    <row r="31" spans="3:18" ht="14.25" customHeight="1">
      <c r="C31" s="24"/>
      <c r="D31" s="35" t="s">
        <v>72</v>
      </c>
      <c r="E31" s="8">
        <f t="shared" si="10"/>
        <v>21112</v>
      </c>
      <c r="F31" s="8" t="str">
        <f t="shared" si="14"/>
        <v>NILKANTH YADAV</v>
      </c>
      <c r="G31" s="8" t="str">
        <f t="shared" si="15"/>
        <v>HIMMATGANJ</v>
      </c>
      <c r="H31" s="8">
        <f t="shared" si="13"/>
        <v>21112</v>
      </c>
    </row>
    <row r="32" spans="3:18" ht="14.25" customHeight="1">
      <c r="C32" s="24"/>
      <c r="D32" s="45" t="s">
        <v>53</v>
      </c>
      <c r="E32" s="8">
        <f t="shared" si="10"/>
        <v>21104</v>
      </c>
      <c r="F32" s="8" t="str">
        <f t="shared" si="14"/>
        <v>ROHAN TRIAPTHI</v>
      </c>
      <c r="G32" s="8" t="str">
        <f t="shared" si="15"/>
        <v>AMABALA</v>
      </c>
      <c r="H32" s="8">
        <f t="shared" si="13"/>
        <v>21104</v>
      </c>
    </row>
    <row r="33" spans="5:6" ht="14.25" customHeight="1">
      <c r="F33" s="3"/>
    </row>
    <row r="34" spans="5:6" ht="14.25" customHeight="1">
      <c r="F34" s="3"/>
    </row>
    <row r="35" spans="5:6" ht="14.25" customHeight="1">
      <c r="F35" s="3"/>
    </row>
    <row r="36" spans="5:6" ht="14.25" customHeight="1">
      <c r="F36" s="3"/>
    </row>
    <row r="37" spans="5:6" ht="14.25" customHeight="1">
      <c r="F37" s="3"/>
    </row>
    <row r="38" spans="5:6" ht="14.25" customHeight="1">
      <c r="F38" s="3"/>
    </row>
    <row r="39" spans="5:6" ht="14.25" customHeight="1">
      <c r="E39" s="8" t="s">
        <v>418</v>
      </c>
      <c r="F39" s="3"/>
    </row>
    <row r="40" spans="5:6" ht="14.25" customHeight="1">
      <c r="F40" s="3"/>
    </row>
    <row r="41" spans="5:6" ht="14.25" customHeight="1">
      <c r="F41" s="3"/>
    </row>
    <row r="42" spans="5:6" ht="14.25" customHeight="1">
      <c r="F42" s="3"/>
    </row>
    <row r="43" spans="5:6" ht="14.25" customHeight="1">
      <c r="F43" s="3"/>
    </row>
    <row r="44" spans="5:6" ht="14.25" customHeight="1">
      <c r="F44" s="3"/>
    </row>
    <row r="45" spans="5:6" ht="14.25" customHeight="1">
      <c r="F45" s="3"/>
    </row>
    <row r="46" spans="5:6" ht="14.25" customHeight="1">
      <c r="F46" s="3"/>
    </row>
    <row r="47" spans="5:6" ht="14.25" customHeight="1">
      <c r="F47" s="3"/>
    </row>
    <row r="48" spans="5:6" ht="14.25" customHeight="1">
      <c r="F48" s="3"/>
    </row>
    <row r="49" spans="6:6" ht="14.25" customHeight="1">
      <c r="F49" s="3"/>
    </row>
    <row r="50" spans="6:6" ht="14.25" customHeight="1">
      <c r="F50" s="3"/>
    </row>
    <row r="51" spans="6:6" ht="14.25" customHeight="1">
      <c r="F51" s="3"/>
    </row>
    <row r="52" spans="6:6" ht="14.25" customHeight="1">
      <c r="F52" s="3"/>
    </row>
    <row r="53" spans="6:6" ht="14.25" customHeight="1">
      <c r="F53" s="3"/>
    </row>
    <row r="54" spans="6:6" ht="14.25" customHeight="1">
      <c r="F54" s="3"/>
    </row>
    <row r="55" spans="6:6" ht="14.25" customHeight="1">
      <c r="F55" s="3"/>
    </row>
    <row r="56" spans="6:6" ht="14.25" customHeight="1">
      <c r="F56" s="3"/>
    </row>
    <row r="57" spans="6:6" ht="14.25" customHeight="1">
      <c r="F57" s="3"/>
    </row>
    <row r="58" spans="6:6" ht="14.25" customHeight="1">
      <c r="F58" s="3"/>
    </row>
    <row r="59" spans="6:6" ht="14.25" customHeight="1">
      <c r="F59" s="3"/>
    </row>
    <row r="60" spans="6:6" ht="14.25" customHeight="1">
      <c r="F60" s="3"/>
    </row>
    <row r="61" spans="6:6" ht="14.25" customHeight="1">
      <c r="F61" s="3"/>
    </row>
    <row r="62" spans="6:6" ht="14.25" customHeight="1">
      <c r="F62" s="3"/>
    </row>
    <row r="63" spans="6:6" ht="14.25" customHeight="1">
      <c r="F63" s="3"/>
    </row>
    <row r="64" spans="6:6" ht="14.25" customHeight="1">
      <c r="F64" s="3"/>
    </row>
    <row r="65" spans="6:6" ht="14.25" customHeight="1">
      <c r="F65" s="3"/>
    </row>
    <row r="66" spans="6:6" ht="14.25" customHeight="1">
      <c r="F66" s="3"/>
    </row>
    <row r="67" spans="6:6" ht="14.25" customHeight="1">
      <c r="F67" s="3"/>
    </row>
    <row r="68" spans="6:6" ht="14.25" customHeight="1">
      <c r="F68" s="3"/>
    </row>
    <row r="69" spans="6:6" ht="14.25" customHeight="1">
      <c r="F69" s="3"/>
    </row>
    <row r="70" spans="6:6" ht="14.25" customHeight="1">
      <c r="F70" s="3"/>
    </row>
    <row r="71" spans="6:6" ht="14.25" customHeight="1">
      <c r="F71" s="3"/>
    </row>
    <row r="72" spans="6:6" ht="14.25" customHeight="1">
      <c r="F72" s="3"/>
    </row>
    <row r="73" spans="6:6" ht="14.25" customHeight="1">
      <c r="F73" s="3"/>
    </row>
    <row r="74" spans="6:6" ht="14.25" customHeight="1">
      <c r="F74" s="3"/>
    </row>
    <row r="75" spans="6:6" ht="14.25" customHeight="1">
      <c r="F75" s="3"/>
    </row>
    <row r="76" spans="6:6" ht="14.25" customHeight="1">
      <c r="F76" s="3"/>
    </row>
    <row r="77" spans="6:6" ht="14.25" customHeight="1">
      <c r="F77" s="3"/>
    </row>
    <row r="78" spans="6:6" ht="14.25" customHeight="1">
      <c r="F78" s="3"/>
    </row>
    <row r="79" spans="6:6" ht="14.25" customHeight="1">
      <c r="F79" s="3"/>
    </row>
    <row r="80" spans="6:6" ht="14.25" customHeight="1">
      <c r="F80" s="3"/>
    </row>
    <row r="81" spans="6:6" ht="14.25" customHeight="1">
      <c r="F81" s="3"/>
    </row>
    <row r="82" spans="6:6" ht="14.25" customHeight="1">
      <c r="F82" s="3"/>
    </row>
    <row r="83" spans="6:6" ht="14.25" customHeight="1">
      <c r="F83" s="3"/>
    </row>
    <row r="84" spans="6:6" ht="14.25" customHeight="1">
      <c r="F84" s="3"/>
    </row>
    <row r="85" spans="6:6" ht="14.25" customHeight="1">
      <c r="F85" s="3"/>
    </row>
    <row r="86" spans="6:6" ht="14.25" customHeight="1">
      <c r="F86" s="3"/>
    </row>
    <row r="87" spans="6:6" ht="14.25" customHeight="1">
      <c r="F87" s="3"/>
    </row>
    <row r="88" spans="6:6" ht="14.25" customHeight="1">
      <c r="F88" s="3"/>
    </row>
    <row r="89" spans="6:6" ht="14.25" customHeight="1">
      <c r="F89" s="3"/>
    </row>
    <row r="90" spans="6:6" ht="14.25" customHeight="1">
      <c r="F90" s="3"/>
    </row>
    <row r="91" spans="6:6" ht="14.25" customHeight="1">
      <c r="F91" s="3"/>
    </row>
    <row r="92" spans="6:6" ht="14.25" customHeight="1">
      <c r="F92" s="3"/>
    </row>
    <row r="93" spans="6:6" ht="14.25" customHeight="1">
      <c r="F93" s="3"/>
    </row>
    <row r="94" spans="6:6" ht="14.25" customHeight="1">
      <c r="F94" s="3"/>
    </row>
    <row r="95" spans="6:6" ht="14.25" customHeight="1">
      <c r="F95" s="3"/>
    </row>
    <row r="96" spans="6:6" ht="14.25" customHeight="1">
      <c r="F96" s="3"/>
    </row>
    <row r="97" spans="6:6" ht="14.25" customHeight="1">
      <c r="F97" s="3"/>
    </row>
    <row r="98" spans="6:6" ht="14.25" customHeight="1">
      <c r="F98" s="3"/>
    </row>
    <row r="99" spans="6:6" ht="14.25" customHeight="1">
      <c r="F99" s="3"/>
    </row>
    <row r="100" spans="6:6" ht="14.25" customHeight="1">
      <c r="F100" s="3"/>
    </row>
    <row r="101" spans="6:6" ht="14.25" customHeight="1">
      <c r="F101" s="3"/>
    </row>
    <row r="102" spans="6:6" ht="14.25" customHeight="1">
      <c r="F102" s="3"/>
    </row>
    <row r="103" spans="6:6" ht="14.25" customHeight="1">
      <c r="F103" s="3"/>
    </row>
    <row r="104" spans="6:6" ht="14.25" customHeight="1">
      <c r="F104" s="3"/>
    </row>
    <row r="105" spans="6:6" ht="14.25" customHeight="1">
      <c r="F105" s="3"/>
    </row>
    <row r="106" spans="6:6" ht="14.25" customHeight="1">
      <c r="F106" s="3"/>
    </row>
    <row r="107" spans="6:6" ht="14.25" customHeight="1">
      <c r="F107" s="3"/>
    </row>
    <row r="108" spans="6:6" ht="14.25" customHeight="1">
      <c r="F108" s="3"/>
    </row>
    <row r="109" spans="6:6" ht="14.25" customHeight="1">
      <c r="F109" s="3"/>
    </row>
    <row r="110" spans="6:6" ht="14.25" customHeight="1">
      <c r="F110" s="3"/>
    </row>
    <row r="111" spans="6:6" ht="14.25" customHeight="1">
      <c r="F111" s="3"/>
    </row>
    <row r="112" spans="6:6" ht="14.25" customHeight="1">
      <c r="F112" s="3"/>
    </row>
    <row r="113" spans="6:6" ht="14.25" customHeight="1">
      <c r="F113" s="3"/>
    </row>
    <row r="114" spans="6:6" ht="14.25" customHeight="1">
      <c r="F114" s="3"/>
    </row>
    <row r="115" spans="6:6" ht="14.25" customHeight="1">
      <c r="F115" s="3"/>
    </row>
    <row r="116" spans="6:6" ht="14.25" customHeight="1">
      <c r="F116" s="3"/>
    </row>
    <row r="117" spans="6:6" ht="14.25" customHeight="1">
      <c r="F117" s="3"/>
    </row>
    <row r="118" spans="6:6" ht="14.25" customHeight="1">
      <c r="F118" s="3"/>
    </row>
    <row r="119" spans="6:6" ht="14.25" customHeight="1">
      <c r="F119" s="3"/>
    </row>
    <row r="120" spans="6:6" ht="14.25" customHeight="1">
      <c r="F120" s="3"/>
    </row>
    <row r="121" spans="6:6" ht="14.25" customHeight="1">
      <c r="F121" s="3"/>
    </row>
    <row r="122" spans="6:6" ht="14.25" customHeight="1">
      <c r="F122" s="3"/>
    </row>
    <row r="123" spans="6:6" ht="14.25" customHeight="1">
      <c r="F123" s="3"/>
    </row>
    <row r="124" spans="6:6" ht="14.25" customHeight="1">
      <c r="F124" s="3"/>
    </row>
    <row r="125" spans="6:6" ht="14.25" customHeight="1">
      <c r="F125" s="3"/>
    </row>
    <row r="126" spans="6:6" ht="14.25" customHeight="1">
      <c r="F126" s="3"/>
    </row>
    <row r="127" spans="6:6" ht="14.25" customHeight="1">
      <c r="F127" s="3"/>
    </row>
    <row r="128" spans="6:6" ht="14.25" customHeight="1">
      <c r="F128" s="3"/>
    </row>
    <row r="129" spans="6:6" ht="14.25" customHeight="1">
      <c r="F129" s="3"/>
    </row>
    <row r="130" spans="6:6" ht="14.25" customHeight="1">
      <c r="F130" s="3"/>
    </row>
    <row r="131" spans="6:6" ht="14.25" customHeight="1">
      <c r="F131" s="3"/>
    </row>
    <row r="132" spans="6:6" ht="14.25" customHeight="1">
      <c r="F132" s="3"/>
    </row>
    <row r="133" spans="6:6" ht="14.25" customHeight="1">
      <c r="F133" s="3"/>
    </row>
    <row r="134" spans="6:6" ht="14.25" customHeight="1">
      <c r="F134" s="3"/>
    </row>
    <row r="135" spans="6:6" ht="14.25" customHeight="1">
      <c r="F135" s="3"/>
    </row>
    <row r="136" spans="6:6" ht="14.25" customHeight="1">
      <c r="F136" s="3"/>
    </row>
    <row r="137" spans="6:6" ht="14.25" customHeight="1">
      <c r="F137" s="3"/>
    </row>
    <row r="138" spans="6:6" ht="14.25" customHeight="1">
      <c r="F138" s="3"/>
    </row>
    <row r="139" spans="6:6" ht="14.25" customHeight="1">
      <c r="F139" s="3"/>
    </row>
    <row r="140" spans="6:6" ht="14.25" customHeight="1">
      <c r="F140" s="3"/>
    </row>
    <row r="141" spans="6:6" ht="14.25" customHeight="1">
      <c r="F141" s="3"/>
    </row>
    <row r="142" spans="6:6" ht="14.25" customHeight="1">
      <c r="F142" s="3"/>
    </row>
    <row r="143" spans="6:6" ht="14.25" customHeight="1">
      <c r="F143" s="3"/>
    </row>
    <row r="144" spans="6:6" ht="14.25" customHeight="1">
      <c r="F144" s="3"/>
    </row>
    <row r="145" spans="6:6" ht="14.25" customHeight="1">
      <c r="F145" s="3"/>
    </row>
    <row r="146" spans="6:6" ht="14.25" customHeight="1">
      <c r="F146" s="3"/>
    </row>
    <row r="147" spans="6:6" ht="14.25" customHeight="1">
      <c r="F147" s="3"/>
    </row>
    <row r="148" spans="6:6" ht="14.25" customHeight="1">
      <c r="F148" s="3"/>
    </row>
    <row r="149" spans="6:6" ht="14.25" customHeight="1">
      <c r="F149" s="3"/>
    </row>
    <row r="150" spans="6:6" ht="14.25" customHeight="1">
      <c r="F150" s="3"/>
    </row>
    <row r="151" spans="6:6" ht="14.25" customHeight="1">
      <c r="F151" s="3"/>
    </row>
    <row r="152" spans="6:6" ht="14.25" customHeight="1">
      <c r="F152" s="3"/>
    </row>
    <row r="153" spans="6:6" ht="14.25" customHeight="1">
      <c r="F153" s="3"/>
    </row>
    <row r="154" spans="6:6" ht="14.25" customHeight="1">
      <c r="F154" s="3"/>
    </row>
    <row r="155" spans="6:6" ht="14.25" customHeight="1">
      <c r="F155" s="3"/>
    </row>
    <row r="156" spans="6:6" ht="14.25" customHeight="1">
      <c r="F156" s="3"/>
    </row>
    <row r="157" spans="6:6" ht="14.25" customHeight="1">
      <c r="F157" s="3"/>
    </row>
    <row r="158" spans="6:6" ht="14.25" customHeight="1">
      <c r="F158" s="3"/>
    </row>
    <row r="159" spans="6:6" ht="14.25" customHeight="1">
      <c r="F159" s="3"/>
    </row>
    <row r="160" spans="6:6" ht="14.25" customHeight="1">
      <c r="F160" s="3"/>
    </row>
    <row r="161" spans="6:6" ht="14.25" customHeight="1">
      <c r="F161" s="3"/>
    </row>
    <row r="162" spans="6:6" ht="14.25" customHeight="1">
      <c r="F162" s="3"/>
    </row>
    <row r="163" spans="6:6" ht="14.25" customHeight="1">
      <c r="F163" s="3"/>
    </row>
    <row r="164" spans="6:6" ht="14.25" customHeight="1">
      <c r="F164" s="3"/>
    </row>
    <row r="165" spans="6:6" ht="14.25" customHeight="1">
      <c r="F165" s="3"/>
    </row>
    <row r="166" spans="6:6" ht="14.25" customHeight="1">
      <c r="F166" s="3"/>
    </row>
    <row r="167" spans="6:6" ht="14.25" customHeight="1">
      <c r="F167" s="3"/>
    </row>
    <row r="168" spans="6:6" ht="14.25" customHeight="1">
      <c r="F168" s="3"/>
    </row>
    <row r="169" spans="6:6" ht="14.25" customHeight="1">
      <c r="F169" s="3"/>
    </row>
    <row r="170" spans="6:6" ht="14.25" customHeight="1">
      <c r="F170" s="3"/>
    </row>
    <row r="171" spans="6:6" ht="14.25" customHeight="1">
      <c r="F171" s="3"/>
    </row>
    <row r="172" spans="6:6" ht="14.25" customHeight="1">
      <c r="F172" s="3"/>
    </row>
    <row r="173" spans="6:6" ht="14.25" customHeight="1">
      <c r="F173" s="3"/>
    </row>
    <row r="174" spans="6:6" ht="14.25" customHeight="1">
      <c r="F174" s="3"/>
    </row>
    <row r="175" spans="6:6" ht="14.25" customHeight="1">
      <c r="F175" s="3"/>
    </row>
    <row r="176" spans="6:6" ht="14.25" customHeight="1">
      <c r="F176" s="3"/>
    </row>
    <row r="177" spans="6:6" ht="14.25" customHeight="1">
      <c r="F177" s="3"/>
    </row>
    <row r="178" spans="6:6" ht="14.25" customHeight="1">
      <c r="F178" s="3"/>
    </row>
    <row r="179" spans="6:6" ht="14.25" customHeight="1">
      <c r="F179" s="3"/>
    </row>
    <row r="180" spans="6:6" ht="14.25" customHeight="1">
      <c r="F180" s="3"/>
    </row>
    <row r="181" spans="6:6" ht="14.25" customHeight="1">
      <c r="F181" s="3"/>
    </row>
    <row r="182" spans="6:6" ht="14.25" customHeight="1">
      <c r="F182" s="3"/>
    </row>
    <row r="183" spans="6:6" ht="14.25" customHeight="1">
      <c r="F183" s="3"/>
    </row>
    <row r="184" spans="6:6" ht="14.25" customHeight="1">
      <c r="F184" s="3"/>
    </row>
    <row r="185" spans="6:6" ht="14.25" customHeight="1">
      <c r="F185" s="3"/>
    </row>
    <row r="186" spans="6:6" ht="14.25" customHeight="1">
      <c r="F186" s="3"/>
    </row>
    <row r="187" spans="6:6" ht="14.25" customHeight="1">
      <c r="F187" s="3"/>
    </row>
    <row r="188" spans="6:6" ht="14.25" customHeight="1">
      <c r="F188" s="3"/>
    </row>
    <row r="189" spans="6:6" ht="14.25" customHeight="1">
      <c r="F189" s="3"/>
    </row>
    <row r="190" spans="6:6" ht="14.25" customHeight="1">
      <c r="F190" s="3"/>
    </row>
    <row r="191" spans="6:6" ht="14.25" customHeight="1">
      <c r="F191" s="3"/>
    </row>
    <row r="192" spans="6:6" ht="14.25" customHeight="1">
      <c r="F192" s="3"/>
    </row>
    <row r="193" spans="6:6" ht="14.25" customHeight="1">
      <c r="F193" s="3"/>
    </row>
    <row r="194" spans="6:6" ht="14.25" customHeight="1">
      <c r="F194" s="3"/>
    </row>
    <row r="195" spans="6:6" ht="14.25" customHeight="1">
      <c r="F195" s="3"/>
    </row>
    <row r="196" spans="6:6" ht="14.25" customHeight="1">
      <c r="F196" s="3"/>
    </row>
    <row r="197" spans="6:6" ht="14.25" customHeight="1">
      <c r="F197" s="3"/>
    </row>
    <row r="198" spans="6:6" ht="14.25" customHeight="1">
      <c r="F198" s="3"/>
    </row>
    <row r="199" spans="6:6" ht="14.25" customHeight="1">
      <c r="F199" s="3"/>
    </row>
    <row r="200" spans="6:6" ht="14.25" customHeight="1">
      <c r="F200" s="3"/>
    </row>
    <row r="201" spans="6:6" ht="14.25" customHeight="1">
      <c r="F201" s="3"/>
    </row>
    <row r="202" spans="6:6" ht="14.25" customHeight="1">
      <c r="F202" s="3"/>
    </row>
    <row r="203" spans="6:6" ht="14.25" customHeight="1">
      <c r="F203" s="3"/>
    </row>
    <row r="204" spans="6:6" ht="14.25" customHeight="1">
      <c r="F204" s="3"/>
    </row>
    <row r="205" spans="6:6" ht="14.25" customHeight="1">
      <c r="F205" s="3"/>
    </row>
    <row r="206" spans="6:6" ht="14.25" customHeight="1">
      <c r="F206" s="3"/>
    </row>
    <row r="207" spans="6:6" ht="14.25" customHeight="1">
      <c r="F207" s="3"/>
    </row>
    <row r="208" spans="6:6" ht="14.25" customHeight="1">
      <c r="F208" s="3"/>
    </row>
    <row r="209" spans="6:6" ht="14.25" customHeight="1">
      <c r="F209" s="3"/>
    </row>
    <row r="210" spans="6:6" ht="14.25" customHeight="1">
      <c r="F210" s="3"/>
    </row>
    <row r="211" spans="6:6" ht="14.25" customHeight="1">
      <c r="F211" s="3"/>
    </row>
    <row r="212" spans="6:6" ht="14.25" customHeight="1">
      <c r="F212" s="3"/>
    </row>
    <row r="213" spans="6:6" ht="14.25" customHeight="1">
      <c r="F213" s="3"/>
    </row>
    <row r="214" spans="6:6" ht="14.25" customHeight="1">
      <c r="F214" s="3"/>
    </row>
    <row r="215" spans="6:6" ht="14.25" customHeight="1">
      <c r="F215" s="3"/>
    </row>
    <row r="216" spans="6:6" ht="14.25" customHeight="1">
      <c r="F216" s="3"/>
    </row>
    <row r="217" spans="6:6" ht="14.25" customHeight="1">
      <c r="F217" s="3"/>
    </row>
    <row r="218" spans="6:6" ht="14.25" customHeight="1">
      <c r="F218" s="3"/>
    </row>
    <row r="219" spans="6:6" ht="14.25" customHeight="1">
      <c r="F219" s="3"/>
    </row>
    <row r="220" spans="6:6" ht="14.25" customHeight="1">
      <c r="F220" s="3"/>
    </row>
    <row r="221" spans="6:6" ht="14.25" customHeight="1">
      <c r="F221" s="3"/>
    </row>
    <row r="222" spans="6:6" ht="14.25" customHeight="1">
      <c r="F222" s="3"/>
    </row>
    <row r="223" spans="6:6" ht="14.25" customHeight="1">
      <c r="F223" s="3"/>
    </row>
    <row r="224" spans="6:6" ht="14.25" customHeight="1">
      <c r="F224" s="3"/>
    </row>
    <row r="225" spans="6:6" ht="14.25" customHeight="1">
      <c r="F225" s="3"/>
    </row>
    <row r="226" spans="6:6" ht="14.25" customHeight="1">
      <c r="F226" s="3"/>
    </row>
    <row r="227" spans="6:6" ht="14.25" customHeight="1">
      <c r="F227" s="3"/>
    </row>
    <row r="228" spans="6:6" ht="14.25" customHeight="1">
      <c r="F228" s="3"/>
    </row>
    <row r="229" spans="6:6" ht="14.25" customHeight="1">
      <c r="F229" s="3"/>
    </row>
    <row r="230" spans="6:6" ht="14.25" customHeight="1">
      <c r="F230" s="3"/>
    </row>
    <row r="231" spans="6:6" ht="14.25" customHeight="1">
      <c r="F231" s="3"/>
    </row>
    <row r="232" spans="6:6" ht="14.25" customHeight="1">
      <c r="F232" s="3"/>
    </row>
    <row r="233" spans="6:6" ht="14.25" customHeight="1">
      <c r="F233" s="3"/>
    </row>
    <row r="234" spans="6:6" ht="14.25" customHeight="1">
      <c r="F234" s="3"/>
    </row>
    <row r="235" spans="6:6" ht="14.25" customHeight="1">
      <c r="F235" s="3"/>
    </row>
    <row r="236" spans="6:6" ht="14.25" customHeight="1">
      <c r="F236" s="3"/>
    </row>
    <row r="237" spans="6:6" ht="14.25" customHeight="1">
      <c r="F237" s="3"/>
    </row>
    <row r="238" spans="6:6" ht="14.25" customHeight="1">
      <c r="F238" s="3"/>
    </row>
    <row r="239" spans="6:6" ht="14.25" customHeight="1">
      <c r="F239" s="3"/>
    </row>
    <row r="240" spans="6:6" ht="14.25" customHeight="1">
      <c r="F240" s="3"/>
    </row>
    <row r="241" spans="6:6" ht="14.25" customHeight="1">
      <c r="F241" s="3"/>
    </row>
    <row r="242" spans="6:6" ht="14.25" customHeight="1">
      <c r="F242" s="3"/>
    </row>
    <row r="243" spans="6:6" ht="14.25" customHeight="1">
      <c r="F243" s="3"/>
    </row>
    <row r="244" spans="6:6" ht="14.25" customHeight="1">
      <c r="F244" s="3"/>
    </row>
    <row r="245" spans="6:6" ht="14.25" customHeight="1">
      <c r="F245" s="3"/>
    </row>
    <row r="246" spans="6:6" ht="14.25" customHeight="1">
      <c r="F246" s="3"/>
    </row>
    <row r="247" spans="6:6" ht="14.25" customHeight="1">
      <c r="F247" s="3"/>
    </row>
    <row r="248" spans="6:6" ht="14.25" customHeight="1">
      <c r="F248" s="3"/>
    </row>
    <row r="249" spans="6:6" ht="14.25" customHeight="1">
      <c r="F249" s="3"/>
    </row>
    <row r="250" spans="6:6" ht="14.25" customHeight="1">
      <c r="F250" s="3"/>
    </row>
    <row r="251" spans="6:6" ht="14.25" customHeight="1">
      <c r="F251" s="3"/>
    </row>
    <row r="252" spans="6:6" ht="14.25" customHeight="1">
      <c r="F252" s="3"/>
    </row>
    <row r="253" spans="6:6" ht="14.25" customHeight="1">
      <c r="F253" s="3"/>
    </row>
    <row r="254" spans="6:6" ht="14.25" customHeight="1">
      <c r="F254" s="3"/>
    </row>
    <row r="255" spans="6:6" ht="14.25" customHeight="1">
      <c r="F255" s="3"/>
    </row>
    <row r="256" spans="6:6" ht="14.25" customHeight="1">
      <c r="F256" s="3"/>
    </row>
    <row r="257" spans="6:6" ht="14.25" customHeight="1">
      <c r="F257" s="3"/>
    </row>
    <row r="258" spans="6:6" ht="14.25" customHeight="1">
      <c r="F258" s="3"/>
    </row>
    <row r="259" spans="6:6" ht="14.25" customHeight="1">
      <c r="F259" s="3"/>
    </row>
    <row r="260" spans="6:6" ht="14.25" customHeight="1">
      <c r="F260" s="3"/>
    </row>
    <row r="261" spans="6:6" ht="14.25" customHeight="1">
      <c r="F261" s="3"/>
    </row>
    <row r="262" spans="6:6" ht="14.25" customHeight="1">
      <c r="F262" s="3"/>
    </row>
    <row r="263" spans="6:6" ht="14.25" customHeight="1">
      <c r="F263" s="3"/>
    </row>
    <row r="264" spans="6:6" ht="14.25" customHeight="1">
      <c r="F264" s="3"/>
    </row>
    <row r="265" spans="6:6" ht="14.25" customHeight="1">
      <c r="F265" s="3"/>
    </row>
    <row r="266" spans="6:6" ht="14.25" customHeight="1">
      <c r="F266" s="3"/>
    </row>
    <row r="267" spans="6:6" ht="14.25" customHeight="1">
      <c r="F267" s="3"/>
    </row>
    <row r="268" spans="6:6" ht="14.25" customHeight="1">
      <c r="F268" s="3"/>
    </row>
    <row r="269" spans="6:6" ht="14.25" customHeight="1">
      <c r="F269" s="3"/>
    </row>
    <row r="270" spans="6:6" ht="14.25" customHeight="1">
      <c r="F270" s="3"/>
    </row>
    <row r="271" spans="6:6" ht="14.25" customHeight="1">
      <c r="F271" s="3"/>
    </row>
    <row r="272" spans="6:6" ht="14.25" customHeight="1">
      <c r="F272" s="3"/>
    </row>
    <row r="273" spans="6:6" ht="14.25" customHeight="1">
      <c r="F273" s="3"/>
    </row>
    <row r="274" spans="6:6" ht="14.25" customHeight="1">
      <c r="F274" s="3"/>
    </row>
    <row r="275" spans="6:6" ht="14.25" customHeight="1">
      <c r="F275" s="3"/>
    </row>
    <row r="276" spans="6:6" ht="14.25" customHeight="1">
      <c r="F276" s="3"/>
    </row>
    <row r="277" spans="6:6" ht="14.25" customHeight="1">
      <c r="F277" s="3"/>
    </row>
    <row r="278" spans="6:6" ht="14.25" customHeight="1">
      <c r="F278" s="3"/>
    </row>
    <row r="279" spans="6:6" ht="14.25" customHeight="1">
      <c r="F279" s="3"/>
    </row>
    <row r="280" spans="6:6" ht="14.25" customHeight="1">
      <c r="F280" s="3"/>
    </row>
    <row r="281" spans="6:6" ht="14.25" customHeight="1">
      <c r="F281" s="3"/>
    </row>
    <row r="282" spans="6:6" ht="14.25" customHeight="1">
      <c r="F282" s="3"/>
    </row>
    <row r="283" spans="6:6" ht="14.25" customHeight="1">
      <c r="F283" s="3"/>
    </row>
    <row r="284" spans="6:6" ht="14.25" customHeight="1">
      <c r="F284" s="3"/>
    </row>
    <row r="285" spans="6:6" ht="14.25" customHeight="1">
      <c r="F285" s="3"/>
    </row>
    <row r="286" spans="6:6" ht="14.25" customHeight="1">
      <c r="F286" s="3"/>
    </row>
    <row r="287" spans="6:6" ht="14.25" customHeight="1">
      <c r="F287" s="3"/>
    </row>
    <row r="288" spans="6:6" ht="14.25" customHeight="1">
      <c r="F288" s="3"/>
    </row>
    <row r="289" spans="6:6" ht="14.25" customHeight="1">
      <c r="F289" s="3"/>
    </row>
    <row r="290" spans="6:6" ht="14.25" customHeight="1">
      <c r="F290" s="3"/>
    </row>
    <row r="291" spans="6:6" ht="14.25" customHeight="1">
      <c r="F291" s="3"/>
    </row>
    <row r="292" spans="6:6" ht="14.25" customHeight="1">
      <c r="F292" s="3"/>
    </row>
    <row r="293" spans="6:6" ht="14.25" customHeight="1">
      <c r="F293" s="3"/>
    </row>
    <row r="294" spans="6:6" ht="14.25" customHeight="1">
      <c r="F294" s="3"/>
    </row>
    <row r="295" spans="6:6" ht="14.25" customHeight="1">
      <c r="F295" s="3"/>
    </row>
    <row r="296" spans="6:6" ht="14.25" customHeight="1">
      <c r="F296" s="3"/>
    </row>
    <row r="297" spans="6:6" ht="14.25" customHeight="1">
      <c r="F297" s="3"/>
    </row>
    <row r="298" spans="6:6" ht="14.25" customHeight="1">
      <c r="F298" s="3"/>
    </row>
    <row r="299" spans="6:6" ht="14.25" customHeight="1">
      <c r="F299" s="3"/>
    </row>
    <row r="300" spans="6:6" ht="14.25" customHeight="1">
      <c r="F300" s="3"/>
    </row>
    <row r="301" spans="6:6" ht="14.25" customHeight="1">
      <c r="F301" s="3"/>
    </row>
    <row r="302" spans="6:6" ht="14.25" customHeight="1">
      <c r="F302" s="3"/>
    </row>
    <row r="303" spans="6:6" ht="14.25" customHeight="1">
      <c r="F303" s="3"/>
    </row>
    <row r="304" spans="6:6" ht="14.25" customHeight="1">
      <c r="F304" s="3"/>
    </row>
    <row r="305" spans="6:6" ht="14.25" customHeight="1">
      <c r="F305" s="3"/>
    </row>
    <row r="306" spans="6:6" ht="14.25" customHeight="1">
      <c r="F306" s="3"/>
    </row>
    <row r="307" spans="6:6" ht="14.25" customHeight="1">
      <c r="F307" s="3"/>
    </row>
    <row r="308" spans="6:6" ht="14.25" customHeight="1">
      <c r="F308" s="3"/>
    </row>
    <row r="309" spans="6:6" ht="14.25" customHeight="1">
      <c r="F309" s="3"/>
    </row>
    <row r="310" spans="6:6" ht="14.25" customHeight="1">
      <c r="F310" s="3"/>
    </row>
    <row r="311" spans="6:6" ht="14.25" customHeight="1">
      <c r="F311" s="3"/>
    </row>
    <row r="312" spans="6:6" ht="14.25" customHeight="1">
      <c r="F312" s="3"/>
    </row>
    <row r="313" spans="6:6" ht="14.25" customHeight="1">
      <c r="F313" s="3"/>
    </row>
    <row r="314" spans="6:6" ht="14.25" customHeight="1">
      <c r="F314" s="3"/>
    </row>
    <row r="315" spans="6:6" ht="14.25" customHeight="1">
      <c r="F315" s="3"/>
    </row>
    <row r="316" spans="6:6" ht="14.25" customHeight="1">
      <c r="F316" s="3"/>
    </row>
    <row r="317" spans="6:6" ht="14.25" customHeight="1">
      <c r="F317" s="3"/>
    </row>
    <row r="318" spans="6:6" ht="14.25" customHeight="1">
      <c r="F318" s="3"/>
    </row>
    <row r="319" spans="6:6" ht="14.25" customHeight="1">
      <c r="F319" s="3"/>
    </row>
    <row r="320" spans="6:6" ht="14.25" customHeight="1">
      <c r="F320" s="3"/>
    </row>
    <row r="321" spans="6:6" ht="14.25" customHeight="1">
      <c r="F321" s="3"/>
    </row>
    <row r="322" spans="6:6" ht="14.25" customHeight="1">
      <c r="F322" s="3"/>
    </row>
    <row r="323" spans="6:6" ht="14.25" customHeight="1">
      <c r="F323" s="3"/>
    </row>
    <row r="324" spans="6:6" ht="14.25" customHeight="1">
      <c r="F324" s="3"/>
    </row>
    <row r="325" spans="6:6" ht="14.25" customHeight="1">
      <c r="F325" s="3"/>
    </row>
    <row r="326" spans="6:6" ht="14.25" customHeight="1">
      <c r="F326" s="3"/>
    </row>
    <row r="327" spans="6:6" ht="14.25" customHeight="1">
      <c r="F327" s="3"/>
    </row>
    <row r="328" spans="6:6" ht="14.25" customHeight="1">
      <c r="F328" s="3"/>
    </row>
    <row r="329" spans="6:6" ht="14.25" customHeight="1">
      <c r="F329" s="3"/>
    </row>
    <row r="330" spans="6:6" ht="14.25" customHeight="1">
      <c r="F330" s="3"/>
    </row>
    <row r="331" spans="6:6" ht="14.25" customHeight="1">
      <c r="F331" s="3"/>
    </row>
    <row r="332" spans="6:6" ht="14.25" customHeight="1">
      <c r="F332" s="3"/>
    </row>
    <row r="333" spans="6:6" ht="14.25" customHeight="1">
      <c r="F333" s="3"/>
    </row>
    <row r="334" spans="6:6" ht="14.25" customHeight="1">
      <c r="F334" s="3"/>
    </row>
    <row r="335" spans="6:6" ht="14.25" customHeight="1">
      <c r="F335" s="3"/>
    </row>
    <row r="336" spans="6:6" ht="14.25" customHeight="1">
      <c r="F336" s="3"/>
    </row>
    <row r="337" spans="6:6" ht="14.25" customHeight="1">
      <c r="F337" s="3"/>
    </row>
    <row r="338" spans="6:6" ht="14.25" customHeight="1">
      <c r="F338" s="3"/>
    </row>
    <row r="339" spans="6:6" ht="14.25" customHeight="1">
      <c r="F339" s="3"/>
    </row>
    <row r="340" spans="6:6" ht="14.25" customHeight="1">
      <c r="F340" s="3"/>
    </row>
    <row r="341" spans="6:6" ht="14.25" customHeight="1">
      <c r="F341" s="3"/>
    </row>
    <row r="342" spans="6:6" ht="14.25" customHeight="1">
      <c r="F342" s="3"/>
    </row>
    <row r="343" spans="6:6" ht="14.25" customHeight="1">
      <c r="F343" s="3"/>
    </row>
    <row r="344" spans="6:6" ht="14.25" customHeight="1">
      <c r="F344" s="3"/>
    </row>
    <row r="345" spans="6:6" ht="14.25" customHeight="1">
      <c r="F345" s="3"/>
    </row>
    <row r="346" spans="6:6" ht="14.25" customHeight="1">
      <c r="F346" s="3"/>
    </row>
    <row r="347" spans="6:6" ht="14.25" customHeight="1">
      <c r="F347" s="3"/>
    </row>
    <row r="348" spans="6:6" ht="14.25" customHeight="1">
      <c r="F348" s="3"/>
    </row>
    <row r="349" spans="6:6" ht="14.25" customHeight="1">
      <c r="F349" s="3"/>
    </row>
    <row r="350" spans="6:6" ht="14.25" customHeight="1">
      <c r="F350" s="3"/>
    </row>
    <row r="351" spans="6:6" ht="14.25" customHeight="1">
      <c r="F351" s="3"/>
    </row>
    <row r="352" spans="6:6" ht="14.25" customHeight="1">
      <c r="F352" s="3"/>
    </row>
    <row r="353" spans="6:6" ht="14.25" customHeight="1">
      <c r="F353" s="3"/>
    </row>
    <row r="354" spans="6:6" ht="14.25" customHeight="1">
      <c r="F354" s="3"/>
    </row>
    <row r="355" spans="6:6" ht="14.25" customHeight="1">
      <c r="F355" s="3"/>
    </row>
    <row r="356" spans="6:6" ht="14.25" customHeight="1">
      <c r="F356" s="3"/>
    </row>
    <row r="357" spans="6:6" ht="14.25" customHeight="1">
      <c r="F357" s="3"/>
    </row>
    <row r="358" spans="6:6" ht="14.25" customHeight="1">
      <c r="F358" s="3"/>
    </row>
    <row r="359" spans="6:6" ht="14.25" customHeight="1">
      <c r="F359" s="3"/>
    </row>
    <row r="360" spans="6:6" ht="14.25" customHeight="1">
      <c r="F360" s="3"/>
    </row>
    <row r="361" spans="6:6" ht="14.25" customHeight="1">
      <c r="F361" s="3"/>
    </row>
    <row r="362" spans="6:6" ht="14.25" customHeight="1">
      <c r="F362" s="3"/>
    </row>
    <row r="363" spans="6:6" ht="14.25" customHeight="1">
      <c r="F363" s="3"/>
    </row>
    <row r="364" spans="6:6" ht="14.25" customHeight="1">
      <c r="F364" s="3"/>
    </row>
    <row r="365" spans="6:6" ht="14.25" customHeight="1">
      <c r="F365" s="3"/>
    </row>
    <row r="366" spans="6:6" ht="14.25" customHeight="1">
      <c r="F366" s="3"/>
    </row>
    <row r="367" spans="6:6" ht="14.25" customHeight="1">
      <c r="F367" s="3"/>
    </row>
    <row r="368" spans="6:6" ht="14.25" customHeight="1">
      <c r="F368" s="3"/>
    </row>
    <row r="369" spans="6:6" ht="14.25" customHeight="1">
      <c r="F369" s="3"/>
    </row>
    <row r="370" spans="6:6" ht="14.25" customHeight="1">
      <c r="F370" s="3"/>
    </row>
    <row r="371" spans="6:6" ht="14.25" customHeight="1">
      <c r="F371" s="3"/>
    </row>
    <row r="372" spans="6:6" ht="14.25" customHeight="1">
      <c r="F372" s="3"/>
    </row>
    <row r="373" spans="6:6" ht="14.25" customHeight="1">
      <c r="F373" s="3"/>
    </row>
    <row r="374" spans="6:6" ht="14.25" customHeight="1">
      <c r="F374" s="3"/>
    </row>
    <row r="375" spans="6:6" ht="14.25" customHeight="1">
      <c r="F375" s="3"/>
    </row>
    <row r="376" spans="6:6" ht="14.25" customHeight="1">
      <c r="F376" s="3"/>
    </row>
    <row r="377" spans="6:6" ht="14.25" customHeight="1">
      <c r="F377" s="3"/>
    </row>
    <row r="378" spans="6:6" ht="14.25" customHeight="1">
      <c r="F378" s="3"/>
    </row>
    <row r="379" spans="6:6" ht="14.25" customHeight="1">
      <c r="F379" s="3"/>
    </row>
    <row r="380" spans="6:6" ht="14.25" customHeight="1">
      <c r="F380" s="3"/>
    </row>
    <row r="381" spans="6:6" ht="14.25" customHeight="1">
      <c r="F381" s="3"/>
    </row>
    <row r="382" spans="6:6" ht="14.25" customHeight="1">
      <c r="F382" s="3"/>
    </row>
    <row r="383" spans="6:6" ht="14.25" customHeight="1">
      <c r="F383" s="3"/>
    </row>
    <row r="384" spans="6:6" ht="14.25" customHeight="1">
      <c r="F384" s="3"/>
    </row>
    <row r="385" spans="6:6" ht="14.25" customHeight="1">
      <c r="F385" s="3"/>
    </row>
    <row r="386" spans="6:6" ht="14.25" customHeight="1">
      <c r="F386" s="3"/>
    </row>
    <row r="387" spans="6:6" ht="14.25" customHeight="1">
      <c r="F387" s="3"/>
    </row>
    <row r="388" spans="6:6" ht="14.25" customHeight="1">
      <c r="F388" s="3"/>
    </row>
    <row r="389" spans="6:6" ht="14.25" customHeight="1">
      <c r="F389" s="3"/>
    </row>
    <row r="390" spans="6:6" ht="14.25" customHeight="1">
      <c r="F390" s="3"/>
    </row>
    <row r="391" spans="6:6" ht="14.25" customHeight="1">
      <c r="F391" s="3"/>
    </row>
    <row r="392" spans="6:6" ht="14.25" customHeight="1">
      <c r="F392" s="3"/>
    </row>
    <row r="393" spans="6:6" ht="14.25" customHeight="1">
      <c r="F393" s="3"/>
    </row>
    <row r="394" spans="6:6" ht="14.25" customHeight="1">
      <c r="F394" s="3"/>
    </row>
    <row r="395" spans="6:6" ht="14.25" customHeight="1">
      <c r="F395" s="3"/>
    </row>
    <row r="396" spans="6:6" ht="14.25" customHeight="1">
      <c r="F396" s="3"/>
    </row>
    <row r="397" spans="6:6" ht="14.25" customHeight="1">
      <c r="F397" s="3"/>
    </row>
    <row r="398" spans="6:6" ht="14.25" customHeight="1">
      <c r="F398" s="3"/>
    </row>
    <row r="399" spans="6:6" ht="14.25" customHeight="1">
      <c r="F399" s="3"/>
    </row>
    <row r="400" spans="6:6" ht="14.25" customHeight="1">
      <c r="F400" s="3"/>
    </row>
    <row r="401" spans="6:6" ht="14.25" customHeight="1">
      <c r="F401" s="3"/>
    </row>
    <row r="402" spans="6:6" ht="14.25" customHeight="1">
      <c r="F402" s="3"/>
    </row>
    <row r="403" spans="6:6" ht="14.25" customHeight="1">
      <c r="F403" s="3"/>
    </row>
    <row r="404" spans="6:6" ht="14.25" customHeight="1">
      <c r="F404" s="3"/>
    </row>
    <row r="405" spans="6:6" ht="14.25" customHeight="1">
      <c r="F405" s="3"/>
    </row>
    <row r="406" spans="6:6" ht="14.25" customHeight="1">
      <c r="F406" s="3"/>
    </row>
    <row r="407" spans="6:6" ht="14.25" customHeight="1">
      <c r="F407" s="3"/>
    </row>
    <row r="408" spans="6:6" ht="14.25" customHeight="1">
      <c r="F408" s="3"/>
    </row>
    <row r="409" spans="6:6" ht="14.25" customHeight="1">
      <c r="F409" s="3"/>
    </row>
    <row r="410" spans="6:6" ht="14.25" customHeight="1">
      <c r="F410" s="3"/>
    </row>
    <row r="411" spans="6:6" ht="14.25" customHeight="1">
      <c r="F411" s="3"/>
    </row>
    <row r="412" spans="6:6" ht="14.25" customHeight="1">
      <c r="F412" s="3"/>
    </row>
    <row r="413" spans="6:6" ht="14.25" customHeight="1">
      <c r="F413" s="3"/>
    </row>
    <row r="414" spans="6:6" ht="14.25" customHeight="1">
      <c r="F414" s="3"/>
    </row>
    <row r="415" spans="6:6" ht="14.25" customHeight="1">
      <c r="F415" s="3"/>
    </row>
    <row r="416" spans="6:6" ht="14.25" customHeight="1">
      <c r="F416" s="3"/>
    </row>
    <row r="417" spans="6:6" ht="14.25" customHeight="1">
      <c r="F417" s="3"/>
    </row>
    <row r="418" spans="6:6" ht="14.25" customHeight="1">
      <c r="F418" s="3"/>
    </row>
    <row r="419" spans="6:6" ht="14.25" customHeight="1">
      <c r="F419" s="3"/>
    </row>
    <row r="420" spans="6:6" ht="14.25" customHeight="1">
      <c r="F420" s="3"/>
    </row>
    <row r="421" spans="6:6" ht="14.25" customHeight="1">
      <c r="F421" s="3"/>
    </row>
    <row r="422" spans="6:6" ht="14.25" customHeight="1">
      <c r="F422" s="3"/>
    </row>
    <row r="423" spans="6:6" ht="14.25" customHeight="1">
      <c r="F423" s="3"/>
    </row>
    <row r="424" spans="6:6" ht="14.25" customHeight="1">
      <c r="F424" s="3"/>
    </row>
    <row r="425" spans="6:6" ht="14.25" customHeight="1">
      <c r="F425" s="3"/>
    </row>
    <row r="426" spans="6:6" ht="14.25" customHeight="1">
      <c r="F426" s="3"/>
    </row>
    <row r="427" spans="6:6" ht="14.25" customHeight="1">
      <c r="F427" s="3"/>
    </row>
    <row r="428" spans="6:6" ht="14.25" customHeight="1">
      <c r="F428" s="3"/>
    </row>
    <row r="429" spans="6:6" ht="14.25" customHeight="1">
      <c r="F429" s="3"/>
    </row>
    <row r="430" spans="6:6" ht="14.25" customHeight="1">
      <c r="F430" s="3"/>
    </row>
    <row r="431" spans="6:6" ht="14.25" customHeight="1">
      <c r="F431" s="3"/>
    </row>
    <row r="432" spans="6:6" ht="14.25" customHeight="1">
      <c r="F432" s="3"/>
    </row>
    <row r="433" spans="6:6" ht="14.25" customHeight="1">
      <c r="F433" s="3"/>
    </row>
    <row r="434" spans="6:6" ht="14.25" customHeight="1">
      <c r="F434" s="3"/>
    </row>
    <row r="435" spans="6:6" ht="14.25" customHeight="1">
      <c r="F435" s="3"/>
    </row>
    <row r="436" spans="6:6" ht="14.25" customHeight="1">
      <c r="F436" s="3"/>
    </row>
    <row r="437" spans="6:6" ht="14.25" customHeight="1">
      <c r="F437" s="3"/>
    </row>
    <row r="438" spans="6:6" ht="14.25" customHeight="1">
      <c r="F438" s="3"/>
    </row>
    <row r="439" spans="6:6" ht="14.25" customHeight="1">
      <c r="F439" s="3"/>
    </row>
    <row r="440" spans="6:6" ht="14.25" customHeight="1">
      <c r="F440" s="3"/>
    </row>
    <row r="441" spans="6:6" ht="14.25" customHeight="1">
      <c r="F441" s="3"/>
    </row>
    <row r="442" spans="6:6" ht="14.25" customHeight="1">
      <c r="F442" s="3"/>
    </row>
    <row r="443" spans="6:6" ht="14.25" customHeight="1">
      <c r="F443" s="3"/>
    </row>
    <row r="444" spans="6:6" ht="14.25" customHeight="1">
      <c r="F444" s="3"/>
    </row>
    <row r="445" spans="6:6" ht="14.25" customHeight="1">
      <c r="F445" s="3"/>
    </row>
    <row r="446" spans="6:6" ht="14.25" customHeight="1">
      <c r="F446" s="3"/>
    </row>
    <row r="447" spans="6:6" ht="14.25" customHeight="1">
      <c r="F447" s="3"/>
    </row>
    <row r="448" spans="6:6" ht="14.25" customHeight="1">
      <c r="F448" s="3"/>
    </row>
    <row r="449" spans="6:6" ht="14.25" customHeight="1">
      <c r="F449" s="3"/>
    </row>
    <row r="450" spans="6:6" ht="14.25" customHeight="1">
      <c r="F450" s="3"/>
    </row>
    <row r="451" spans="6:6" ht="14.25" customHeight="1">
      <c r="F451" s="3"/>
    </row>
    <row r="452" spans="6:6" ht="14.25" customHeight="1">
      <c r="F452" s="3"/>
    </row>
    <row r="453" spans="6:6" ht="14.25" customHeight="1">
      <c r="F453" s="3"/>
    </row>
    <row r="454" spans="6:6" ht="14.25" customHeight="1">
      <c r="F454" s="3"/>
    </row>
    <row r="455" spans="6:6" ht="14.25" customHeight="1">
      <c r="F455" s="3"/>
    </row>
    <row r="456" spans="6:6" ht="14.25" customHeight="1">
      <c r="F456" s="3"/>
    </row>
    <row r="457" spans="6:6" ht="14.25" customHeight="1">
      <c r="F457" s="3"/>
    </row>
    <row r="458" spans="6:6" ht="14.25" customHeight="1">
      <c r="F458" s="3"/>
    </row>
    <row r="459" spans="6:6" ht="14.25" customHeight="1">
      <c r="F459" s="3"/>
    </row>
    <row r="460" spans="6:6" ht="14.25" customHeight="1">
      <c r="F460" s="3"/>
    </row>
    <row r="461" spans="6:6" ht="14.25" customHeight="1">
      <c r="F461" s="3"/>
    </row>
    <row r="462" spans="6:6" ht="14.25" customHeight="1">
      <c r="F462" s="3"/>
    </row>
    <row r="463" spans="6:6" ht="14.25" customHeight="1">
      <c r="F463" s="3"/>
    </row>
    <row r="464" spans="6:6" ht="14.25" customHeight="1">
      <c r="F464" s="3"/>
    </row>
    <row r="465" spans="6:6" ht="14.25" customHeight="1">
      <c r="F465" s="3"/>
    </row>
    <row r="466" spans="6:6" ht="14.25" customHeight="1">
      <c r="F466" s="3"/>
    </row>
    <row r="467" spans="6:6" ht="14.25" customHeight="1">
      <c r="F467" s="3"/>
    </row>
    <row r="468" spans="6:6" ht="14.25" customHeight="1">
      <c r="F468" s="3"/>
    </row>
    <row r="469" spans="6:6" ht="14.25" customHeight="1">
      <c r="F469" s="3"/>
    </row>
    <row r="470" spans="6:6" ht="14.25" customHeight="1">
      <c r="F470" s="3"/>
    </row>
    <row r="471" spans="6:6" ht="14.25" customHeight="1">
      <c r="F471" s="3"/>
    </row>
    <row r="472" spans="6:6" ht="14.25" customHeight="1">
      <c r="F472" s="3"/>
    </row>
    <row r="473" spans="6:6" ht="14.25" customHeight="1">
      <c r="F473" s="3"/>
    </row>
    <row r="474" spans="6:6" ht="14.25" customHeight="1">
      <c r="F474" s="3"/>
    </row>
    <row r="475" spans="6:6" ht="14.25" customHeight="1">
      <c r="F475" s="3"/>
    </row>
    <row r="476" spans="6:6" ht="14.25" customHeight="1">
      <c r="F476" s="3"/>
    </row>
    <row r="477" spans="6:6" ht="14.25" customHeight="1">
      <c r="F477" s="3"/>
    </row>
    <row r="478" spans="6:6" ht="14.25" customHeight="1">
      <c r="F478" s="3"/>
    </row>
    <row r="479" spans="6:6" ht="14.25" customHeight="1">
      <c r="F479" s="3"/>
    </row>
    <row r="480" spans="6:6" ht="14.25" customHeight="1">
      <c r="F480" s="3"/>
    </row>
    <row r="481" spans="6:6" ht="14.25" customHeight="1">
      <c r="F481" s="3"/>
    </row>
    <row r="482" spans="6:6" ht="14.25" customHeight="1">
      <c r="F482" s="3"/>
    </row>
    <row r="483" spans="6:6" ht="14.25" customHeight="1">
      <c r="F483" s="3"/>
    </row>
    <row r="484" spans="6:6" ht="14.25" customHeight="1">
      <c r="F484" s="3"/>
    </row>
    <row r="485" spans="6:6" ht="14.25" customHeight="1">
      <c r="F485" s="3"/>
    </row>
    <row r="486" spans="6:6" ht="14.25" customHeight="1">
      <c r="F486" s="3"/>
    </row>
    <row r="487" spans="6:6" ht="14.25" customHeight="1">
      <c r="F487" s="3"/>
    </row>
    <row r="488" spans="6:6" ht="14.25" customHeight="1">
      <c r="F488" s="3"/>
    </row>
    <row r="489" spans="6:6" ht="14.25" customHeight="1">
      <c r="F489" s="3"/>
    </row>
    <row r="490" spans="6:6" ht="14.25" customHeight="1">
      <c r="F490" s="3"/>
    </row>
    <row r="491" spans="6:6" ht="14.25" customHeight="1">
      <c r="F491" s="3"/>
    </row>
    <row r="492" spans="6:6" ht="14.25" customHeight="1">
      <c r="F492" s="3"/>
    </row>
    <row r="493" spans="6:6" ht="14.25" customHeight="1">
      <c r="F493" s="3"/>
    </row>
    <row r="494" spans="6:6" ht="14.25" customHeight="1">
      <c r="F494" s="3"/>
    </row>
    <row r="495" spans="6:6" ht="14.25" customHeight="1">
      <c r="F495" s="3"/>
    </row>
    <row r="496" spans="6:6" ht="14.25" customHeight="1">
      <c r="F496" s="3"/>
    </row>
    <row r="497" spans="6:6" ht="14.25" customHeight="1">
      <c r="F497" s="3"/>
    </row>
    <row r="498" spans="6:6" ht="14.25" customHeight="1">
      <c r="F498" s="3"/>
    </row>
    <row r="499" spans="6:6" ht="14.25" customHeight="1">
      <c r="F499" s="3"/>
    </row>
    <row r="500" spans="6:6" ht="14.25" customHeight="1">
      <c r="F500" s="3"/>
    </row>
    <row r="501" spans="6:6" ht="14.25" customHeight="1">
      <c r="F501" s="3"/>
    </row>
    <row r="502" spans="6:6" ht="14.25" customHeight="1">
      <c r="F502" s="3"/>
    </row>
    <row r="503" spans="6:6" ht="14.25" customHeight="1">
      <c r="F503" s="3"/>
    </row>
    <row r="504" spans="6:6" ht="14.25" customHeight="1">
      <c r="F504" s="3"/>
    </row>
    <row r="505" spans="6:6" ht="14.25" customHeight="1">
      <c r="F505" s="3"/>
    </row>
    <row r="506" spans="6:6" ht="14.25" customHeight="1">
      <c r="F506" s="3"/>
    </row>
    <row r="507" spans="6:6" ht="14.25" customHeight="1">
      <c r="F507" s="3"/>
    </row>
    <row r="508" spans="6:6" ht="14.25" customHeight="1">
      <c r="F508" s="3"/>
    </row>
    <row r="509" spans="6:6" ht="14.25" customHeight="1">
      <c r="F509" s="3"/>
    </row>
    <row r="510" spans="6:6" ht="14.25" customHeight="1">
      <c r="F510" s="3"/>
    </row>
    <row r="511" spans="6:6" ht="14.25" customHeight="1">
      <c r="F511" s="3"/>
    </row>
    <row r="512" spans="6:6" ht="14.25" customHeight="1">
      <c r="F512" s="3"/>
    </row>
    <row r="513" spans="6:6" ht="14.25" customHeight="1">
      <c r="F513" s="3"/>
    </row>
    <row r="514" spans="6:6" ht="14.25" customHeight="1">
      <c r="F514" s="3"/>
    </row>
    <row r="515" spans="6:6" ht="14.25" customHeight="1">
      <c r="F515" s="3"/>
    </row>
    <row r="516" spans="6:6" ht="14.25" customHeight="1">
      <c r="F516" s="3"/>
    </row>
    <row r="517" spans="6:6" ht="14.25" customHeight="1">
      <c r="F517" s="3"/>
    </row>
    <row r="518" spans="6:6" ht="14.25" customHeight="1">
      <c r="F518" s="3"/>
    </row>
    <row r="519" spans="6:6" ht="14.25" customHeight="1">
      <c r="F519" s="3"/>
    </row>
    <row r="520" spans="6:6" ht="14.25" customHeight="1">
      <c r="F520" s="3"/>
    </row>
    <row r="521" spans="6:6" ht="14.25" customHeight="1">
      <c r="F521" s="3"/>
    </row>
    <row r="522" spans="6:6" ht="14.25" customHeight="1">
      <c r="F522" s="3"/>
    </row>
    <row r="523" spans="6:6" ht="14.25" customHeight="1">
      <c r="F523" s="3"/>
    </row>
    <row r="524" spans="6:6" ht="14.25" customHeight="1">
      <c r="F524" s="3"/>
    </row>
    <row r="525" spans="6:6" ht="14.25" customHeight="1">
      <c r="F525" s="3"/>
    </row>
    <row r="526" spans="6:6" ht="14.25" customHeight="1">
      <c r="F526" s="3"/>
    </row>
    <row r="527" spans="6:6" ht="14.25" customHeight="1">
      <c r="F527" s="3"/>
    </row>
    <row r="528" spans="6:6" ht="14.25" customHeight="1">
      <c r="F528" s="3"/>
    </row>
    <row r="529" spans="6:6" ht="14.25" customHeight="1">
      <c r="F529" s="3"/>
    </row>
    <row r="530" spans="6:6" ht="14.25" customHeight="1">
      <c r="F530" s="3"/>
    </row>
    <row r="531" spans="6:6" ht="14.25" customHeight="1">
      <c r="F531" s="3"/>
    </row>
    <row r="532" spans="6:6" ht="14.25" customHeight="1">
      <c r="F532" s="3"/>
    </row>
    <row r="533" spans="6:6" ht="14.25" customHeight="1">
      <c r="F533" s="3"/>
    </row>
    <row r="534" spans="6:6" ht="14.25" customHeight="1">
      <c r="F534" s="3"/>
    </row>
    <row r="535" spans="6:6" ht="14.25" customHeight="1">
      <c r="F535" s="3"/>
    </row>
    <row r="536" spans="6:6" ht="14.25" customHeight="1">
      <c r="F536" s="3"/>
    </row>
    <row r="537" spans="6:6" ht="14.25" customHeight="1">
      <c r="F537" s="3"/>
    </row>
    <row r="538" spans="6:6" ht="14.25" customHeight="1">
      <c r="F538" s="3"/>
    </row>
    <row r="539" spans="6:6" ht="14.25" customHeight="1">
      <c r="F539" s="3"/>
    </row>
    <row r="540" spans="6:6" ht="14.25" customHeight="1">
      <c r="F540" s="3"/>
    </row>
    <row r="541" spans="6:6" ht="14.25" customHeight="1">
      <c r="F541" s="3"/>
    </row>
    <row r="542" spans="6:6" ht="14.25" customHeight="1">
      <c r="F542" s="3"/>
    </row>
    <row r="543" spans="6:6" ht="14.25" customHeight="1">
      <c r="F543" s="3"/>
    </row>
    <row r="544" spans="6:6" ht="14.25" customHeight="1">
      <c r="F544" s="3"/>
    </row>
    <row r="545" spans="6:6" ht="14.25" customHeight="1">
      <c r="F545" s="3"/>
    </row>
    <row r="546" spans="6:6" ht="14.25" customHeight="1">
      <c r="F546" s="3"/>
    </row>
    <row r="547" spans="6:6" ht="14.25" customHeight="1">
      <c r="F547" s="3"/>
    </row>
    <row r="548" spans="6:6" ht="14.25" customHeight="1">
      <c r="F548" s="3"/>
    </row>
    <row r="549" spans="6:6" ht="14.25" customHeight="1">
      <c r="F549" s="3"/>
    </row>
    <row r="550" spans="6:6" ht="14.25" customHeight="1">
      <c r="F550" s="3"/>
    </row>
    <row r="551" spans="6:6" ht="14.25" customHeight="1">
      <c r="F551" s="3"/>
    </row>
    <row r="552" spans="6:6" ht="14.25" customHeight="1">
      <c r="F552" s="3"/>
    </row>
    <row r="553" spans="6:6" ht="14.25" customHeight="1">
      <c r="F553" s="3"/>
    </row>
    <row r="554" spans="6:6" ht="14.25" customHeight="1">
      <c r="F554" s="3"/>
    </row>
    <row r="555" spans="6:6" ht="14.25" customHeight="1">
      <c r="F555" s="3"/>
    </row>
    <row r="556" spans="6:6" ht="14.25" customHeight="1">
      <c r="F556" s="3"/>
    </row>
    <row r="557" spans="6:6" ht="14.25" customHeight="1">
      <c r="F557" s="3"/>
    </row>
    <row r="558" spans="6:6" ht="14.25" customHeight="1">
      <c r="F558" s="3"/>
    </row>
    <row r="559" spans="6:6" ht="14.25" customHeight="1">
      <c r="F559" s="3"/>
    </row>
    <row r="560" spans="6:6" ht="14.25" customHeight="1">
      <c r="F560" s="3"/>
    </row>
    <row r="561" spans="6:6" ht="14.25" customHeight="1">
      <c r="F561" s="3"/>
    </row>
    <row r="562" spans="6:6" ht="14.25" customHeight="1">
      <c r="F562" s="3"/>
    </row>
    <row r="563" spans="6:6" ht="14.25" customHeight="1">
      <c r="F563" s="3"/>
    </row>
    <row r="564" spans="6:6" ht="14.25" customHeight="1">
      <c r="F564" s="3"/>
    </row>
    <row r="565" spans="6:6" ht="14.25" customHeight="1">
      <c r="F565" s="3"/>
    </row>
    <row r="566" spans="6:6" ht="14.25" customHeight="1">
      <c r="F566" s="3"/>
    </row>
    <row r="567" spans="6:6" ht="14.25" customHeight="1">
      <c r="F567" s="3"/>
    </row>
    <row r="568" spans="6:6" ht="14.25" customHeight="1">
      <c r="F568" s="3"/>
    </row>
    <row r="569" spans="6:6" ht="14.25" customHeight="1">
      <c r="F569" s="3"/>
    </row>
    <row r="570" spans="6:6" ht="14.25" customHeight="1">
      <c r="F570" s="3"/>
    </row>
    <row r="571" spans="6:6" ht="14.25" customHeight="1">
      <c r="F571" s="3"/>
    </row>
    <row r="572" spans="6:6" ht="14.25" customHeight="1">
      <c r="F572" s="3"/>
    </row>
    <row r="573" spans="6:6" ht="14.25" customHeight="1">
      <c r="F573" s="3"/>
    </row>
    <row r="574" spans="6:6" ht="14.25" customHeight="1">
      <c r="F574" s="3"/>
    </row>
    <row r="575" spans="6:6" ht="14.25" customHeight="1">
      <c r="F575" s="3"/>
    </row>
    <row r="576" spans="6:6" ht="14.25" customHeight="1">
      <c r="F576" s="3"/>
    </row>
    <row r="577" spans="6:6" ht="14.25" customHeight="1">
      <c r="F577" s="3"/>
    </row>
    <row r="578" spans="6:6" ht="14.25" customHeight="1">
      <c r="F578" s="3"/>
    </row>
    <row r="579" spans="6:6" ht="14.25" customHeight="1">
      <c r="F579" s="3"/>
    </row>
    <row r="580" spans="6:6" ht="14.25" customHeight="1">
      <c r="F580" s="3"/>
    </row>
    <row r="581" spans="6:6" ht="14.25" customHeight="1">
      <c r="F581" s="3"/>
    </row>
    <row r="582" spans="6:6" ht="14.25" customHeight="1">
      <c r="F582" s="3"/>
    </row>
    <row r="583" spans="6:6" ht="14.25" customHeight="1">
      <c r="F583" s="3"/>
    </row>
    <row r="584" spans="6:6" ht="14.25" customHeight="1">
      <c r="F584" s="3"/>
    </row>
    <row r="585" spans="6:6" ht="14.25" customHeight="1">
      <c r="F585" s="3"/>
    </row>
    <row r="586" spans="6:6" ht="14.25" customHeight="1">
      <c r="F586" s="3"/>
    </row>
    <row r="587" spans="6:6" ht="14.25" customHeight="1">
      <c r="F587" s="3"/>
    </row>
    <row r="588" spans="6:6" ht="14.25" customHeight="1">
      <c r="F588" s="3"/>
    </row>
    <row r="589" spans="6:6" ht="14.25" customHeight="1">
      <c r="F589" s="3"/>
    </row>
    <row r="590" spans="6:6" ht="14.25" customHeight="1">
      <c r="F590" s="3"/>
    </row>
    <row r="591" spans="6:6" ht="14.25" customHeight="1">
      <c r="F591" s="3"/>
    </row>
    <row r="592" spans="6:6" ht="14.25" customHeight="1">
      <c r="F592" s="3"/>
    </row>
    <row r="593" spans="6:6" ht="14.25" customHeight="1">
      <c r="F593" s="3"/>
    </row>
    <row r="594" spans="6:6" ht="14.25" customHeight="1">
      <c r="F594" s="3"/>
    </row>
    <row r="595" spans="6:6" ht="14.25" customHeight="1">
      <c r="F595" s="3"/>
    </row>
    <row r="596" spans="6:6" ht="14.25" customHeight="1">
      <c r="F596" s="3"/>
    </row>
    <row r="597" spans="6:6" ht="14.25" customHeight="1">
      <c r="F597" s="3"/>
    </row>
    <row r="598" spans="6:6" ht="14.25" customHeight="1">
      <c r="F598" s="3"/>
    </row>
    <row r="599" spans="6:6" ht="14.25" customHeight="1">
      <c r="F599" s="3"/>
    </row>
    <row r="600" spans="6:6" ht="14.25" customHeight="1">
      <c r="F600" s="3"/>
    </row>
    <row r="601" spans="6:6" ht="14.25" customHeight="1">
      <c r="F601" s="3"/>
    </row>
    <row r="602" spans="6:6" ht="14.25" customHeight="1">
      <c r="F602" s="3"/>
    </row>
    <row r="603" spans="6:6" ht="14.25" customHeight="1">
      <c r="F603" s="3"/>
    </row>
    <row r="604" spans="6:6" ht="14.25" customHeight="1">
      <c r="F604" s="3"/>
    </row>
    <row r="605" spans="6:6" ht="14.25" customHeight="1">
      <c r="F605" s="3"/>
    </row>
    <row r="606" spans="6:6" ht="14.25" customHeight="1">
      <c r="F606" s="3"/>
    </row>
    <row r="607" spans="6:6" ht="14.25" customHeight="1">
      <c r="F607" s="3"/>
    </row>
    <row r="608" spans="6:6" ht="14.25" customHeight="1">
      <c r="F608" s="3"/>
    </row>
    <row r="609" spans="6:6" ht="14.25" customHeight="1">
      <c r="F609" s="3"/>
    </row>
    <row r="610" spans="6:6" ht="14.25" customHeight="1">
      <c r="F610" s="3"/>
    </row>
    <row r="611" spans="6:6" ht="14.25" customHeight="1">
      <c r="F611" s="3"/>
    </row>
    <row r="612" spans="6:6" ht="14.25" customHeight="1">
      <c r="F612" s="3"/>
    </row>
    <row r="613" spans="6:6" ht="14.25" customHeight="1">
      <c r="F613" s="3"/>
    </row>
    <row r="614" spans="6:6" ht="14.25" customHeight="1">
      <c r="F614" s="3"/>
    </row>
    <row r="615" spans="6:6" ht="14.25" customHeight="1">
      <c r="F615" s="3"/>
    </row>
    <row r="616" spans="6:6" ht="14.25" customHeight="1">
      <c r="F616" s="3"/>
    </row>
    <row r="617" spans="6:6" ht="14.25" customHeight="1">
      <c r="F617" s="3"/>
    </row>
    <row r="618" spans="6:6" ht="14.25" customHeight="1">
      <c r="F618" s="3"/>
    </row>
    <row r="619" spans="6:6" ht="14.25" customHeight="1">
      <c r="F619" s="3"/>
    </row>
    <row r="620" spans="6:6" ht="14.25" customHeight="1">
      <c r="F620" s="3"/>
    </row>
    <row r="621" spans="6:6" ht="14.25" customHeight="1">
      <c r="F621" s="3"/>
    </row>
    <row r="622" spans="6:6" ht="14.25" customHeight="1">
      <c r="F622" s="3"/>
    </row>
    <row r="623" spans="6:6" ht="14.25" customHeight="1">
      <c r="F623" s="3"/>
    </row>
    <row r="624" spans="6:6" ht="14.25" customHeight="1">
      <c r="F624" s="3"/>
    </row>
    <row r="625" spans="6:6" ht="14.25" customHeight="1">
      <c r="F625" s="3"/>
    </row>
    <row r="626" spans="6:6" ht="14.25" customHeight="1">
      <c r="F626" s="3"/>
    </row>
    <row r="627" spans="6:6" ht="14.25" customHeight="1">
      <c r="F627" s="3"/>
    </row>
    <row r="628" spans="6:6" ht="14.25" customHeight="1">
      <c r="F628" s="3"/>
    </row>
    <row r="629" spans="6:6" ht="14.25" customHeight="1">
      <c r="F629" s="3"/>
    </row>
    <row r="630" spans="6:6" ht="14.25" customHeight="1">
      <c r="F630" s="3"/>
    </row>
    <row r="631" spans="6:6" ht="14.25" customHeight="1">
      <c r="F631" s="3"/>
    </row>
    <row r="632" spans="6:6" ht="14.25" customHeight="1">
      <c r="F632" s="3"/>
    </row>
    <row r="633" spans="6:6" ht="14.25" customHeight="1">
      <c r="F633" s="3"/>
    </row>
    <row r="634" spans="6:6" ht="14.25" customHeight="1">
      <c r="F634" s="3"/>
    </row>
    <row r="635" spans="6:6" ht="14.25" customHeight="1">
      <c r="F635" s="3"/>
    </row>
    <row r="636" spans="6:6" ht="14.25" customHeight="1">
      <c r="F636" s="3"/>
    </row>
    <row r="637" spans="6:6" ht="14.25" customHeight="1">
      <c r="F637" s="3"/>
    </row>
    <row r="638" spans="6:6" ht="14.25" customHeight="1">
      <c r="F638" s="3"/>
    </row>
    <row r="639" spans="6:6" ht="14.25" customHeight="1">
      <c r="F639" s="3"/>
    </row>
    <row r="640" spans="6:6" ht="14.25" customHeight="1">
      <c r="F640" s="3"/>
    </row>
    <row r="641" spans="6:6" ht="14.25" customHeight="1">
      <c r="F641" s="3"/>
    </row>
    <row r="642" spans="6:6" ht="14.25" customHeight="1">
      <c r="F642" s="3"/>
    </row>
    <row r="643" spans="6:6" ht="14.25" customHeight="1">
      <c r="F643" s="3"/>
    </row>
    <row r="644" spans="6:6" ht="14.25" customHeight="1">
      <c r="F644" s="3"/>
    </row>
    <row r="645" spans="6:6" ht="14.25" customHeight="1">
      <c r="F645" s="3"/>
    </row>
    <row r="646" spans="6:6" ht="14.25" customHeight="1">
      <c r="F646" s="3"/>
    </row>
    <row r="647" spans="6:6" ht="14.25" customHeight="1">
      <c r="F647" s="3"/>
    </row>
    <row r="648" spans="6:6" ht="14.25" customHeight="1">
      <c r="F648" s="3"/>
    </row>
    <row r="649" spans="6:6" ht="14.25" customHeight="1">
      <c r="F649" s="3"/>
    </row>
    <row r="650" spans="6:6" ht="14.25" customHeight="1">
      <c r="F650" s="3"/>
    </row>
    <row r="651" spans="6:6" ht="14.25" customHeight="1">
      <c r="F651" s="3"/>
    </row>
    <row r="652" spans="6:6" ht="14.25" customHeight="1">
      <c r="F652" s="3"/>
    </row>
    <row r="653" spans="6:6" ht="14.25" customHeight="1">
      <c r="F653" s="3"/>
    </row>
    <row r="654" spans="6:6" ht="14.25" customHeight="1">
      <c r="F654" s="3"/>
    </row>
    <row r="655" spans="6:6" ht="14.25" customHeight="1">
      <c r="F655" s="3"/>
    </row>
    <row r="656" spans="6:6" ht="14.25" customHeight="1">
      <c r="F656" s="3"/>
    </row>
    <row r="657" spans="6:6" ht="14.25" customHeight="1">
      <c r="F657" s="3"/>
    </row>
    <row r="658" spans="6:6" ht="14.25" customHeight="1">
      <c r="F658" s="3"/>
    </row>
    <row r="659" spans="6:6" ht="14.25" customHeight="1">
      <c r="F659" s="3"/>
    </row>
    <row r="660" spans="6:6" ht="14.25" customHeight="1">
      <c r="F660" s="3"/>
    </row>
    <row r="661" spans="6:6" ht="14.25" customHeight="1">
      <c r="F661" s="3"/>
    </row>
    <row r="662" spans="6:6" ht="14.25" customHeight="1">
      <c r="F662" s="3"/>
    </row>
    <row r="663" spans="6:6" ht="14.25" customHeight="1">
      <c r="F663" s="3"/>
    </row>
    <row r="664" spans="6:6" ht="14.25" customHeight="1">
      <c r="F664" s="3"/>
    </row>
    <row r="665" spans="6:6" ht="14.25" customHeight="1">
      <c r="F665" s="3"/>
    </row>
    <row r="666" spans="6:6" ht="14.25" customHeight="1">
      <c r="F666" s="3"/>
    </row>
    <row r="667" spans="6:6" ht="14.25" customHeight="1">
      <c r="F667" s="3"/>
    </row>
    <row r="668" spans="6:6" ht="14.25" customHeight="1">
      <c r="F668" s="3"/>
    </row>
    <row r="669" spans="6:6" ht="14.25" customHeight="1">
      <c r="F669" s="3"/>
    </row>
    <row r="670" spans="6:6" ht="14.25" customHeight="1">
      <c r="F670" s="3"/>
    </row>
    <row r="671" spans="6:6" ht="14.25" customHeight="1">
      <c r="F671" s="3"/>
    </row>
    <row r="672" spans="6:6" ht="14.25" customHeight="1">
      <c r="F672" s="3"/>
    </row>
    <row r="673" spans="6:6" ht="14.25" customHeight="1">
      <c r="F673" s="3"/>
    </row>
    <row r="674" spans="6:6" ht="14.25" customHeight="1">
      <c r="F674" s="3"/>
    </row>
    <row r="675" spans="6:6" ht="14.25" customHeight="1">
      <c r="F675" s="3"/>
    </row>
    <row r="676" spans="6:6" ht="14.25" customHeight="1">
      <c r="F676" s="3"/>
    </row>
    <row r="677" spans="6:6" ht="14.25" customHeight="1">
      <c r="F677" s="3"/>
    </row>
    <row r="678" spans="6:6" ht="14.25" customHeight="1">
      <c r="F678" s="3"/>
    </row>
    <row r="679" spans="6:6" ht="14.25" customHeight="1">
      <c r="F679" s="3"/>
    </row>
    <row r="680" spans="6:6" ht="14.25" customHeight="1">
      <c r="F680" s="3"/>
    </row>
    <row r="681" spans="6:6" ht="14.25" customHeight="1">
      <c r="F681" s="3"/>
    </row>
    <row r="682" spans="6:6" ht="14.25" customHeight="1">
      <c r="F682" s="3"/>
    </row>
    <row r="683" spans="6:6" ht="14.25" customHeight="1">
      <c r="F683" s="3"/>
    </row>
    <row r="684" spans="6:6" ht="14.25" customHeight="1">
      <c r="F684" s="3"/>
    </row>
    <row r="685" spans="6:6" ht="14.25" customHeight="1">
      <c r="F685" s="3"/>
    </row>
    <row r="686" spans="6:6" ht="14.25" customHeight="1">
      <c r="F686" s="3"/>
    </row>
    <row r="687" spans="6:6" ht="14.25" customHeight="1">
      <c r="F687" s="3"/>
    </row>
    <row r="688" spans="6:6" ht="14.25" customHeight="1">
      <c r="F688" s="3"/>
    </row>
    <row r="689" spans="6:6" ht="14.25" customHeight="1">
      <c r="F689" s="3"/>
    </row>
    <row r="690" spans="6:6" ht="14.25" customHeight="1">
      <c r="F690" s="3"/>
    </row>
    <row r="691" spans="6:6" ht="14.25" customHeight="1">
      <c r="F691" s="3"/>
    </row>
    <row r="692" spans="6:6" ht="14.25" customHeight="1">
      <c r="F692" s="3"/>
    </row>
    <row r="693" spans="6:6" ht="14.25" customHeight="1">
      <c r="F693" s="3"/>
    </row>
    <row r="694" spans="6:6" ht="14.25" customHeight="1">
      <c r="F694" s="3"/>
    </row>
    <row r="695" spans="6:6" ht="14.25" customHeight="1">
      <c r="F695" s="3"/>
    </row>
    <row r="696" spans="6:6" ht="14.25" customHeight="1">
      <c r="F696" s="3"/>
    </row>
    <row r="697" spans="6:6" ht="14.25" customHeight="1">
      <c r="F697" s="3"/>
    </row>
    <row r="698" spans="6:6" ht="14.25" customHeight="1">
      <c r="F698" s="3"/>
    </row>
    <row r="699" spans="6:6" ht="14.25" customHeight="1">
      <c r="F699" s="3"/>
    </row>
    <row r="700" spans="6:6" ht="14.25" customHeight="1">
      <c r="F700" s="3"/>
    </row>
    <row r="701" spans="6:6" ht="14.25" customHeight="1">
      <c r="F701" s="3"/>
    </row>
    <row r="702" spans="6:6" ht="14.25" customHeight="1">
      <c r="F702" s="3"/>
    </row>
    <row r="703" spans="6:6" ht="14.25" customHeight="1">
      <c r="F703" s="3"/>
    </row>
    <row r="704" spans="6:6" ht="14.25" customHeight="1">
      <c r="F704" s="3"/>
    </row>
    <row r="705" spans="6:6" ht="14.25" customHeight="1">
      <c r="F705" s="3"/>
    </row>
    <row r="706" spans="6:6" ht="14.25" customHeight="1">
      <c r="F706" s="3"/>
    </row>
    <row r="707" spans="6:6" ht="14.25" customHeight="1">
      <c r="F707" s="3"/>
    </row>
    <row r="708" spans="6:6" ht="14.25" customHeight="1">
      <c r="F708" s="3"/>
    </row>
    <row r="709" spans="6:6" ht="14.25" customHeight="1">
      <c r="F709" s="3"/>
    </row>
    <row r="710" spans="6:6" ht="14.25" customHeight="1">
      <c r="F710" s="3"/>
    </row>
    <row r="711" spans="6:6" ht="14.25" customHeight="1">
      <c r="F711" s="3"/>
    </row>
    <row r="712" spans="6:6" ht="14.25" customHeight="1">
      <c r="F712" s="3"/>
    </row>
    <row r="713" spans="6:6" ht="14.25" customHeight="1">
      <c r="F713" s="3"/>
    </row>
    <row r="714" spans="6:6" ht="14.25" customHeight="1">
      <c r="F714" s="3"/>
    </row>
    <row r="715" spans="6:6" ht="14.25" customHeight="1">
      <c r="F715" s="3"/>
    </row>
    <row r="716" spans="6:6" ht="14.25" customHeight="1">
      <c r="F716" s="3"/>
    </row>
    <row r="717" spans="6:6" ht="14.25" customHeight="1">
      <c r="F717" s="3"/>
    </row>
    <row r="718" spans="6:6" ht="14.25" customHeight="1">
      <c r="F718" s="3"/>
    </row>
    <row r="719" spans="6:6" ht="14.25" customHeight="1">
      <c r="F719" s="3"/>
    </row>
    <row r="720" spans="6:6" ht="14.25" customHeight="1">
      <c r="F720" s="3"/>
    </row>
    <row r="721" spans="6:6" ht="14.25" customHeight="1">
      <c r="F721" s="3"/>
    </row>
    <row r="722" spans="6:6" ht="14.25" customHeight="1">
      <c r="F722" s="3"/>
    </row>
    <row r="723" spans="6:6" ht="14.25" customHeight="1">
      <c r="F723" s="3"/>
    </row>
    <row r="724" spans="6:6" ht="14.25" customHeight="1">
      <c r="F724" s="3"/>
    </row>
    <row r="725" spans="6:6" ht="14.25" customHeight="1">
      <c r="F725" s="3"/>
    </row>
    <row r="726" spans="6:6" ht="14.25" customHeight="1">
      <c r="F726" s="3"/>
    </row>
    <row r="727" spans="6:6" ht="14.25" customHeight="1">
      <c r="F727" s="3"/>
    </row>
    <row r="728" spans="6:6" ht="14.25" customHeight="1">
      <c r="F728" s="3"/>
    </row>
    <row r="729" spans="6:6" ht="14.25" customHeight="1">
      <c r="F729" s="3"/>
    </row>
    <row r="730" spans="6:6" ht="14.25" customHeight="1">
      <c r="F730" s="3"/>
    </row>
    <row r="731" spans="6:6" ht="14.25" customHeight="1">
      <c r="F731" s="3"/>
    </row>
    <row r="732" spans="6:6" ht="14.25" customHeight="1">
      <c r="F732" s="3"/>
    </row>
    <row r="733" spans="6:6" ht="14.25" customHeight="1">
      <c r="F733" s="3"/>
    </row>
    <row r="734" spans="6:6" ht="14.25" customHeight="1">
      <c r="F734" s="3"/>
    </row>
    <row r="735" spans="6:6" ht="14.25" customHeight="1">
      <c r="F735" s="3"/>
    </row>
    <row r="736" spans="6:6" ht="14.25" customHeight="1">
      <c r="F736" s="3"/>
    </row>
    <row r="737" spans="6:6" ht="14.25" customHeight="1">
      <c r="F737" s="3"/>
    </row>
    <row r="738" spans="6:6" ht="14.25" customHeight="1">
      <c r="F738" s="3"/>
    </row>
    <row r="739" spans="6:6" ht="14.25" customHeight="1">
      <c r="F739" s="3"/>
    </row>
    <row r="740" spans="6:6" ht="14.25" customHeight="1">
      <c r="F740" s="3"/>
    </row>
    <row r="741" spans="6:6" ht="14.25" customHeight="1">
      <c r="F741" s="3"/>
    </row>
    <row r="742" spans="6:6" ht="14.25" customHeight="1">
      <c r="F742" s="3"/>
    </row>
    <row r="743" spans="6:6" ht="14.25" customHeight="1">
      <c r="F743" s="3"/>
    </row>
    <row r="744" spans="6:6" ht="14.25" customHeight="1">
      <c r="F744" s="3"/>
    </row>
    <row r="745" spans="6:6" ht="14.25" customHeight="1">
      <c r="F745" s="3"/>
    </row>
    <row r="746" spans="6:6" ht="14.25" customHeight="1">
      <c r="F746" s="3"/>
    </row>
    <row r="747" spans="6:6" ht="14.25" customHeight="1">
      <c r="F747" s="3"/>
    </row>
    <row r="748" spans="6:6" ht="14.25" customHeight="1">
      <c r="F748" s="3"/>
    </row>
    <row r="749" spans="6:6" ht="14.25" customHeight="1">
      <c r="F749" s="3"/>
    </row>
    <row r="750" spans="6:6" ht="14.25" customHeight="1">
      <c r="F750" s="3"/>
    </row>
    <row r="751" spans="6:6" ht="14.25" customHeight="1">
      <c r="F751" s="3"/>
    </row>
    <row r="752" spans="6:6" ht="14.25" customHeight="1">
      <c r="F752" s="3"/>
    </row>
    <row r="753" spans="6:6" ht="14.25" customHeight="1">
      <c r="F753" s="3"/>
    </row>
    <row r="754" spans="6:6" ht="14.25" customHeight="1">
      <c r="F754" s="3"/>
    </row>
    <row r="755" spans="6:6" ht="14.25" customHeight="1">
      <c r="F755" s="3"/>
    </row>
    <row r="756" spans="6:6" ht="14.25" customHeight="1">
      <c r="F756" s="3"/>
    </row>
    <row r="757" spans="6:6" ht="14.25" customHeight="1">
      <c r="F757" s="3"/>
    </row>
    <row r="758" spans="6:6" ht="14.25" customHeight="1">
      <c r="F758" s="3"/>
    </row>
    <row r="759" spans="6:6" ht="14.25" customHeight="1">
      <c r="F759" s="3"/>
    </row>
    <row r="760" spans="6:6" ht="14.25" customHeight="1">
      <c r="F760" s="3"/>
    </row>
    <row r="761" spans="6:6" ht="14.25" customHeight="1">
      <c r="F761" s="3"/>
    </row>
    <row r="762" spans="6:6" ht="14.25" customHeight="1">
      <c r="F762" s="3"/>
    </row>
    <row r="763" spans="6:6" ht="14.25" customHeight="1">
      <c r="F763" s="3"/>
    </row>
    <row r="764" spans="6:6" ht="14.25" customHeight="1">
      <c r="F764" s="3"/>
    </row>
    <row r="765" spans="6:6" ht="14.25" customHeight="1">
      <c r="F765" s="3"/>
    </row>
    <row r="766" spans="6:6" ht="14.25" customHeight="1">
      <c r="F766" s="3"/>
    </row>
    <row r="767" spans="6:6" ht="14.25" customHeight="1">
      <c r="F767" s="3"/>
    </row>
    <row r="768" spans="6:6" ht="14.25" customHeight="1">
      <c r="F768" s="3"/>
    </row>
    <row r="769" spans="6:6" ht="14.25" customHeight="1">
      <c r="F769" s="3"/>
    </row>
    <row r="770" spans="6:6" ht="14.25" customHeight="1">
      <c r="F770" s="3"/>
    </row>
    <row r="771" spans="6:6" ht="14.25" customHeight="1">
      <c r="F771" s="3"/>
    </row>
    <row r="772" spans="6:6" ht="14.25" customHeight="1">
      <c r="F772" s="3"/>
    </row>
    <row r="773" spans="6:6" ht="14.25" customHeight="1">
      <c r="F773" s="3"/>
    </row>
    <row r="774" spans="6:6" ht="14.25" customHeight="1">
      <c r="F774" s="3"/>
    </row>
    <row r="775" spans="6:6" ht="14.25" customHeight="1">
      <c r="F775" s="3"/>
    </row>
    <row r="776" spans="6:6" ht="14.25" customHeight="1">
      <c r="F776" s="3"/>
    </row>
    <row r="777" spans="6:6" ht="14.25" customHeight="1">
      <c r="F777" s="3"/>
    </row>
    <row r="778" spans="6:6" ht="14.25" customHeight="1">
      <c r="F778" s="3"/>
    </row>
    <row r="779" spans="6:6" ht="14.25" customHeight="1">
      <c r="F779" s="3"/>
    </row>
    <row r="780" spans="6:6" ht="14.25" customHeight="1">
      <c r="F780" s="3"/>
    </row>
    <row r="781" spans="6:6" ht="14.25" customHeight="1">
      <c r="F781" s="3"/>
    </row>
    <row r="782" spans="6:6" ht="14.25" customHeight="1">
      <c r="F782" s="3"/>
    </row>
    <row r="783" spans="6:6" ht="14.25" customHeight="1">
      <c r="F783" s="3"/>
    </row>
    <row r="784" spans="6:6" ht="14.25" customHeight="1">
      <c r="F784" s="3"/>
    </row>
    <row r="785" spans="6:6" ht="14.25" customHeight="1">
      <c r="F785" s="3"/>
    </row>
    <row r="786" spans="6:6" ht="14.25" customHeight="1">
      <c r="F786" s="3"/>
    </row>
    <row r="787" spans="6:6" ht="14.25" customHeight="1">
      <c r="F787" s="3"/>
    </row>
    <row r="788" spans="6:6" ht="14.25" customHeight="1">
      <c r="F788" s="3"/>
    </row>
    <row r="789" spans="6:6" ht="14.25" customHeight="1">
      <c r="F789" s="3"/>
    </row>
    <row r="790" spans="6:6" ht="14.25" customHeight="1">
      <c r="F790" s="3"/>
    </row>
    <row r="791" spans="6:6" ht="14.25" customHeight="1">
      <c r="F791" s="3"/>
    </row>
    <row r="792" spans="6:6" ht="14.25" customHeight="1">
      <c r="F792" s="3"/>
    </row>
    <row r="793" spans="6:6" ht="14.25" customHeight="1">
      <c r="F793" s="3"/>
    </row>
    <row r="794" spans="6:6" ht="14.25" customHeight="1">
      <c r="F794" s="3"/>
    </row>
    <row r="795" spans="6:6" ht="14.25" customHeight="1">
      <c r="F795" s="3"/>
    </row>
    <row r="796" spans="6:6" ht="14.25" customHeight="1">
      <c r="F796" s="3"/>
    </row>
    <row r="797" spans="6:6" ht="14.25" customHeight="1">
      <c r="F797" s="3"/>
    </row>
    <row r="798" spans="6:6" ht="14.25" customHeight="1">
      <c r="F798" s="3"/>
    </row>
    <row r="799" spans="6:6" ht="14.25" customHeight="1">
      <c r="F799" s="3"/>
    </row>
    <row r="800" spans="6:6" ht="14.25" customHeight="1">
      <c r="F800" s="3"/>
    </row>
    <row r="801" spans="6:6" ht="14.25" customHeight="1">
      <c r="F801" s="3"/>
    </row>
    <row r="802" spans="6:6" ht="14.25" customHeight="1">
      <c r="F802" s="3"/>
    </row>
    <row r="803" spans="6:6" ht="14.25" customHeight="1">
      <c r="F803" s="3"/>
    </row>
    <row r="804" spans="6:6" ht="14.25" customHeight="1">
      <c r="F804" s="3"/>
    </row>
    <row r="805" spans="6:6" ht="14.25" customHeight="1">
      <c r="F805" s="3"/>
    </row>
    <row r="806" spans="6:6" ht="14.25" customHeight="1">
      <c r="F806" s="3"/>
    </row>
    <row r="807" spans="6:6" ht="14.25" customHeight="1">
      <c r="F807" s="3"/>
    </row>
    <row r="808" spans="6:6" ht="14.25" customHeight="1">
      <c r="F808" s="3"/>
    </row>
    <row r="809" spans="6:6" ht="14.25" customHeight="1">
      <c r="F809" s="3"/>
    </row>
    <row r="810" spans="6:6" ht="14.25" customHeight="1">
      <c r="F810" s="3"/>
    </row>
    <row r="811" spans="6:6" ht="14.25" customHeight="1">
      <c r="F811" s="3"/>
    </row>
    <row r="812" spans="6:6" ht="14.25" customHeight="1">
      <c r="F812" s="3"/>
    </row>
    <row r="813" spans="6:6" ht="14.25" customHeight="1">
      <c r="F813" s="3"/>
    </row>
    <row r="814" spans="6:6" ht="14.25" customHeight="1">
      <c r="F814" s="3"/>
    </row>
    <row r="815" spans="6:6" ht="14.25" customHeight="1">
      <c r="F815" s="3"/>
    </row>
    <row r="816" spans="6:6" ht="14.25" customHeight="1">
      <c r="F816" s="3"/>
    </row>
    <row r="817" spans="6:6" ht="14.25" customHeight="1">
      <c r="F817" s="3"/>
    </row>
    <row r="818" spans="6:6" ht="14.25" customHeight="1">
      <c r="F818" s="3"/>
    </row>
    <row r="819" spans="6:6" ht="14.25" customHeight="1">
      <c r="F819" s="3"/>
    </row>
    <row r="820" spans="6:6" ht="14.25" customHeight="1">
      <c r="F820" s="3"/>
    </row>
    <row r="821" spans="6:6" ht="14.25" customHeight="1">
      <c r="F821" s="3"/>
    </row>
    <row r="822" spans="6:6" ht="14.25" customHeight="1">
      <c r="F822" s="3"/>
    </row>
    <row r="823" spans="6:6" ht="14.25" customHeight="1">
      <c r="F823" s="3"/>
    </row>
    <row r="824" spans="6:6" ht="14.25" customHeight="1">
      <c r="F824" s="3"/>
    </row>
    <row r="825" spans="6:6" ht="14.25" customHeight="1">
      <c r="F825" s="3"/>
    </row>
    <row r="826" spans="6:6" ht="14.25" customHeight="1">
      <c r="F826" s="3"/>
    </row>
    <row r="827" spans="6:6" ht="14.25" customHeight="1">
      <c r="F827" s="3"/>
    </row>
    <row r="828" spans="6:6" ht="14.25" customHeight="1">
      <c r="F828" s="3"/>
    </row>
    <row r="829" spans="6:6" ht="14.25" customHeight="1">
      <c r="F829" s="3"/>
    </row>
    <row r="830" spans="6:6" ht="14.25" customHeight="1">
      <c r="F830" s="3"/>
    </row>
    <row r="831" spans="6:6" ht="14.25" customHeight="1">
      <c r="F831" s="3"/>
    </row>
    <row r="832" spans="6:6" ht="14.25" customHeight="1">
      <c r="F832" s="3"/>
    </row>
    <row r="833" spans="6:6" ht="14.25" customHeight="1">
      <c r="F833" s="3"/>
    </row>
    <row r="834" spans="6:6" ht="14.25" customHeight="1">
      <c r="F834" s="3"/>
    </row>
    <row r="835" spans="6:6" ht="14.25" customHeight="1">
      <c r="F835" s="3"/>
    </row>
    <row r="836" spans="6:6" ht="14.25" customHeight="1">
      <c r="F836" s="3"/>
    </row>
    <row r="837" spans="6:6" ht="14.25" customHeight="1">
      <c r="F837" s="3"/>
    </row>
    <row r="838" spans="6:6" ht="14.25" customHeight="1">
      <c r="F838" s="3"/>
    </row>
    <row r="839" spans="6:6" ht="14.25" customHeight="1">
      <c r="F839" s="3"/>
    </row>
    <row r="840" spans="6:6" ht="14.25" customHeight="1">
      <c r="F840" s="3"/>
    </row>
    <row r="841" spans="6:6" ht="14.25" customHeight="1">
      <c r="F841" s="3"/>
    </row>
    <row r="842" spans="6:6" ht="14.25" customHeight="1">
      <c r="F842" s="3"/>
    </row>
    <row r="843" spans="6:6" ht="14.25" customHeight="1">
      <c r="F843" s="3"/>
    </row>
    <row r="844" spans="6:6" ht="14.25" customHeight="1">
      <c r="F844" s="3"/>
    </row>
    <row r="845" spans="6:6" ht="14.25" customHeight="1">
      <c r="F845" s="3"/>
    </row>
    <row r="846" spans="6:6" ht="14.25" customHeight="1">
      <c r="F846" s="3"/>
    </row>
    <row r="847" spans="6:6" ht="14.25" customHeight="1">
      <c r="F847" s="3"/>
    </row>
    <row r="848" spans="6:6" ht="14.25" customHeight="1">
      <c r="F848" s="3"/>
    </row>
    <row r="849" spans="6:6" ht="14.25" customHeight="1">
      <c r="F849" s="3"/>
    </row>
    <row r="850" spans="6:6" ht="14.25" customHeight="1">
      <c r="F850" s="3"/>
    </row>
    <row r="851" spans="6:6" ht="14.25" customHeight="1">
      <c r="F851" s="3"/>
    </row>
    <row r="852" spans="6:6" ht="14.25" customHeight="1">
      <c r="F852" s="3"/>
    </row>
    <row r="853" spans="6:6" ht="14.25" customHeight="1">
      <c r="F853" s="3"/>
    </row>
    <row r="854" spans="6:6" ht="14.25" customHeight="1">
      <c r="F854" s="3"/>
    </row>
    <row r="855" spans="6:6" ht="14.25" customHeight="1">
      <c r="F855" s="3"/>
    </row>
    <row r="856" spans="6:6" ht="14.25" customHeight="1">
      <c r="F856" s="3"/>
    </row>
    <row r="857" spans="6:6" ht="14.25" customHeight="1">
      <c r="F857" s="3"/>
    </row>
    <row r="858" spans="6:6" ht="14.25" customHeight="1">
      <c r="F858" s="3"/>
    </row>
    <row r="859" spans="6:6" ht="14.25" customHeight="1">
      <c r="F859" s="3"/>
    </row>
    <row r="860" spans="6:6" ht="14.25" customHeight="1">
      <c r="F860" s="3"/>
    </row>
    <row r="861" spans="6:6" ht="14.25" customHeight="1">
      <c r="F861" s="3"/>
    </row>
    <row r="862" spans="6:6" ht="14.25" customHeight="1">
      <c r="F862" s="3"/>
    </row>
    <row r="863" spans="6:6" ht="14.25" customHeight="1">
      <c r="F863" s="3"/>
    </row>
    <row r="864" spans="6:6" ht="14.25" customHeight="1">
      <c r="F864" s="3"/>
    </row>
    <row r="865" spans="6:6" ht="14.25" customHeight="1">
      <c r="F865" s="3"/>
    </row>
    <row r="866" spans="6:6" ht="14.25" customHeight="1">
      <c r="F866" s="3"/>
    </row>
    <row r="867" spans="6:6" ht="14.25" customHeight="1">
      <c r="F867" s="3"/>
    </row>
    <row r="868" spans="6:6" ht="14.25" customHeight="1">
      <c r="F868" s="3"/>
    </row>
    <row r="869" spans="6:6" ht="14.25" customHeight="1">
      <c r="F869" s="3"/>
    </row>
    <row r="870" spans="6:6" ht="14.25" customHeight="1">
      <c r="F870" s="3"/>
    </row>
    <row r="871" spans="6:6" ht="14.25" customHeight="1">
      <c r="F871" s="3"/>
    </row>
    <row r="872" spans="6:6" ht="14.25" customHeight="1">
      <c r="F872" s="3"/>
    </row>
    <row r="873" spans="6:6" ht="14.25" customHeight="1">
      <c r="F873" s="3"/>
    </row>
    <row r="874" spans="6:6" ht="14.25" customHeight="1">
      <c r="F874" s="3"/>
    </row>
    <row r="875" spans="6:6" ht="14.25" customHeight="1">
      <c r="F875" s="3"/>
    </row>
    <row r="876" spans="6:6" ht="14.25" customHeight="1">
      <c r="F876" s="3"/>
    </row>
    <row r="877" spans="6:6" ht="14.25" customHeight="1">
      <c r="F877" s="3"/>
    </row>
    <row r="878" spans="6:6" ht="14.25" customHeight="1">
      <c r="F878" s="3"/>
    </row>
    <row r="879" spans="6:6" ht="14.25" customHeight="1">
      <c r="F879" s="3"/>
    </row>
    <row r="880" spans="6:6" ht="14.25" customHeight="1">
      <c r="F880" s="3"/>
    </row>
    <row r="881" spans="6:6" ht="14.25" customHeight="1">
      <c r="F881" s="3"/>
    </row>
    <row r="882" spans="6:6" ht="14.25" customHeight="1">
      <c r="F882" s="3"/>
    </row>
    <row r="883" spans="6:6" ht="14.25" customHeight="1">
      <c r="F883" s="3"/>
    </row>
    <row r="884" spans="6:6" ht="14.25" customHeight="1">
      <c r="F884" s="3"/>
    </row>
    <row r="885" spans="6:6" ht="14.25" customHeight="1">
      <c r="F885" s="3"/>
    </row>
    <row r="886" spans="6:6" ht="14.25" customHeight="1">
      <c r="F886" s="3"/>
    </row>
    <row r="887" spans="6:6" ht="14.25" customHeight="1">
      <c r="F887" s="3"/>
    </row>
    <row r="888" spans="6:6" ht="14.25" customHeight="1">
      <c r="F888" s="3"/>
    </row>
    <row r="889" spans="6:6" ht="14.25" customHeight="1">
      <c r="F889" s="3"/>
    </row>
    <row r="890" spans="6:6" ht="14.25" customHeight="1">
      <c r="F890" s="3"/>
    </row>
    <row r="891" spans="6:6" ht="14.25" customHeight="1">
      <c r="F891" s="3"/>
    </row>
    <row r="892" spans="6:6" ht="14.25" customHeight="1">
      <c r="F892" s="3"/>
    </row>
    <row r="893" spans="6:6" ht="14.25" customHeight="1">
      <c r="F893" s="3"/>
    </row>
    <row r="894" spans="6:6" ht="14.25" customHeight="1">
      <c r="F894" s="3"/>
    </row>
    <row r="895" spans="6:6" ht="14.25" customHeight="1">
      <c r="F895" s="3"/>
    </row>
    <row r="896" spans="6:6" ht="14.25" customHeight="1">
      <c r="F896" s="3"/>
    </row>
    <row r="897" spans="6:6" ht="14.25" customHeight="1">
      <c r="F897" s="3"/>
    </row>
    <row r="898" spans="6:6" ht="14.25" customHeight="1">
      <c r="F898" s="3"/>
    </row>
    <row r="899" spans="6:6" ht="14.25" customHeight="1">
      <c r="F899" s="3"/>
    </row>
    <row r="900" spans="6:6" ht="14.25" customHeight="1">
      <c r="F900" s="3"/>
    </row>
    <row r="901" spans="6:6" ht="14.25" customHeight="1">
      <c r="F901" s="3"/>
    </row>
    <row r="902" spans="6:6" ht="14.25" customHeight="1">
      <c r="F902" s="3"/>
    </row>
    <row r="903" spans="6:6" ht="14.25" customHeight="1">
      <c r="F903" s="3"/>
    </row>
    <row r="904" spans="6:6" ht="14.25" customHeight="1">
      <c r="F904" s="3"/>
    </row>
    <row r="905" spans="6:6" ht="14.25" customHeight="1">
      <c r="F905" s="3"/>
    </row>
    <row r="906" spans="6:6" ht="14.25" customHeight="1">
      <c r="F906" s="3"/>
    </row>
    <row r="907" spans="6:6" ht="14.25" customHeight="1">
      <c r="F907" s="3"/>
    </row>
    <row r="908" spans="6:6" ht="14.25" customHeight="1">
      <c r="F908" s="3"/>
    </row>
    <row r="909" spans="6:6" ht="14.25" customHeight="1">
      <c r="F909" s="3"/>
    </row>
    <row r="910" spans="6:6" ht="14.25" customHeight="1">
      <c r="F910" s="3"/>
    </row>
    <row r="911" spans="6:6" ht="14.25" customHeight="1">
      <c r="F911" s="3"/>
    </row>
    <row r="912" spans="6:6" ht="14.25" customHeight="1">
      <c r="F912" s="3"/>
    </row>
    <row r="913" spans="6:6" ht="14.25" customHeight="1">
      <c r="F913" s="3"/>
    </row>
    <row r="914" spans="6:6" ht="14.25" customHeight="1">
      <c r="F914" s="3"/>
    </row>
    <row r="915" spans="6:6" ht="14.25" customHeight="1">
      <c r="F915" s="3"/>
    </row>
    <row r="916" spans="6:6" ht="14.25" customHeight="1">
      <c r="F916" s="3"/>
    </row>
    <row r="917" spans="6:6" ht="14.25" customHeight="1">
      <c r="F917" s="3"/>
    </row>
    <row r="918" spans="6:6" ht="14.25" customHeight="1">
      <c r="F918" s="3"/>
    </row>
    <row r="919" spans="6:6" ht="14.25" customHeight="1">
      <c r="F919" s="3"/>
    </row>
    <row r="920" spans="6:6" ht="14.25" customHeight="1">
      <c r="F920" s="3"/>
    </row>
    <row r="921" spans="6:6" ht="14.25" customHeight="1">
      <c r="F921" s="3"/>
    </row>
    <row r="922" spans="6:6" ht="14.25" customHeight="1">
      <c r="F922" s="3"/>
    </row>
    <row r="923" spans="6:6" ht="14.25" customHeight="1">
      <c r="F923" s="3"/>
    </row>
    <row r="924" spans="6:6" ht="14.25" customHeight="1">
      <c r="F924" s="3"/>
    </row>
    <row r="925" spans="6:6" ht="14.25" customHeight="1">
      <c r="F925" s="3"/>
    </row>
    <row r="926" spans="6:6" ht="14.25" customHeight="1">
      <c r="F926" s="3"/>
    </row>
    <row r="927" spans="6:6" ht="14.25" customHeight="1">
      <c r="F927" s="3"/>
    </row>
    <row r="928" spans="6:6" ht="14.25" customHeight="1">
      <c r="F928" s="3"/>
    </row>
    <row r="929" spans="6:6" ht="14.25" customHeight="1">
      <c r="F929" s="3"/>
    </row>
    <row r="930" spans="6:6" ht="14.25" customHeight="1">
      <c r="F930" s="3"/>
    </row>
    <row r="931" spans="6:6" ht="14.25" customHeight="1">
      <c r="F931" s="3"/>
    </row>
    <row r="932" spans="6:6" ht="14.25" customHeight="1">
      <c r="F932" s="3"/>
    </row>
    <row r="933" spans="6:6" ht="14.25" customHeight="1">
      <c r="F933" s="3"/>
    </row>
    <row r="934" spans="6:6" ht="14.25" customHeight="1">
      <c r="F934" s="3"/>
    </row>
    <row r="935" spans="6:6" ht="14.25" customHeight="1">
      <c r="F935" s="3"/>
    </row>
    <row r="936" spans="6:6" ht="14.25" customHeight="1">
      <c r="F936" s="3"/>
    </row>
    <row r="937" spans="6:6" ht="14.25" customHeight="1">
      <c r="F937" s="3"/>
    </row>
    <row r="938" spans="6:6" ht="14.25" customHeight="1">
      <c r="F938" s="3"/>
    </row>
    <row r="939" spans="6:6" ht="14.25" customHeight="1">
      <c r="F939" s="3"/>
    </row>
    <row r="940" spans="6:6" ht="14.25" customHeight="1">
      <c r="F940" s="3"/>
    </row>
    <row r="941" spans="6:6" ht="14.25" customHeight="1">
      <c r="F941" s="3"/>
    </row>
    <row r="942" spans="6:6" ht="14.25" customHeight="1">
      <c r="F942" s="3"/>
    </row>
    <row r="943" spans="6:6" ht="14.25" customHeight="1">
      <c r="F943" s="3"/>
    </row>
    <row r="944" spans="6:6" ht="14.25" customHeight="1">
      <c r="F944" s="3"/>
    </row>
    <row r="945" spans="6:6" ht="14.25" customHeight="1">
      <c r="F945" s="3"/>
    </row>
    <row r="946" spans="6:6" ht="14.25" customHeight="1">
      <c r="F946" s="3"/>
    </row>
    <row r="947" spans="6:6" ht="14.25" customHeight="1">
      <c r="F947" s="3"/>
    </row>
    <row r="948" spans="6:6" ht="14.25" customHeight="1">
      <c r="F948" s="3"/>
    </row>
    <row r="949" spans="6:6" ht="14.25" customHeight="1">
      <c r="F949" s="3"/>
    </row>
    <row r="950" spans="6:6" ht="14.25" customHeight="1">
      <c r="F950" s="3"/>
    </row>
    <row r="951" spans="6:6" ht="14.25" customHeight="1">
      <c r="F951" s="3"/>
    </row>
    <row r="952" spans="6:6" ht="14.25" customHeight="1">
      <c r="F952" s="3"/>
    </row>
    <row r="953" spans="6:6" ht="14.25" customHeight="1">
      <c r="F953" s="3"/>
    </row>
    <row r="954" spans="6:6" ht="14.25" customHeight="1">
      <c r="F954" s="3"/>
    </row>
    <row r="955" spans="6:6" ht="14.25" customHeight="1">
      <c r="F955" s="3"/>
    </row>
    <row r="956" spans="6:6" ht="14.25" customHeight="1">
      <c r="F956" s="3"/>
    </row>
    <row r="957" spans="6:6" ht="14.25" customHeight="1">
      <c r="F957" s="3"/>
    </row>
    <row r="958" spans="6:6" ht="14.25" customHeight="1">
      <c r="F958" s="3"/>
    </row>
    <row r="959" spans="6:6" ht="14.25" customHeight="1">
      <c r="F959" s="3"/>
    </row>
    <row r="960" spans="6:6" ht="14.25" customHeight="1">
      <c r="F960" s="3"/>
    </row>
    <row r="961" spans="6:6" ht="14.25" customHeight="1">
      <c r="F961" s="3"/>
    </row>
    <row r="962" spans="6:6" ht="14.25" customHeight="1">
      <c r="F962" s="3"/>
    </row>
    <row r="963" spans="6:6" ht="14.25" customHeight="1">
      <c r="F963" s="3"/>
    </row>
    <row r="964" spans="6:6" ht="14.25" customHeight="1">
      <c r="F964" s="3"/>
    </row>
    <row r="965" spans="6:6" ht="14.25" customHeight="1">
      <c r="F965" s="3"/>
    </row>
    <row r="966" spans="6:6" ht="14.25" customHeight="1">
      <c r="F966" s="3"/>
    </row>
    <row r="967" spans="6:6" ht="14.25" customHeight="1">
      <c r="F967" s="3"/>
    </row>
    <row r="968" spans="6:6" ht="14.25" customHeight="1">
      <c r="F968" s="3"/>
    </row>
    <row r="969" spans="6:6" ht="14.25" customHeight="1">
      <c r="F969" s="3"/>
    </row>
    <row r="970" spans="6:6" ht="14.25" customHeight="1">
      <c r="F970" s="3"/>
    </row>
    <row r="971" spans="6:6" ht="14.25" customHeight="1">
      <c r="F971" s="3"/>
    </row>
    <row r="972" spans="6:6" ht="14.25" customHeight="1">
      <c r="F972" s="3"/>
    </row>
    <row r="973" spans="6:6" ht="14.25" customHeight="1">
      <c r="F973" s="3"/>
    </row>
    <row r="974" spans="6:6" ht="14.25" customHeight="1">
      <c r="F974" s="3"/>
    </row>
    <row r="975" spans="6:6" ht="14.25" customHeight="1">
      <c r="F975" s="3"/>
    </row>
    <row r="976" spans="6:6" ht="14.25" customHeight="1">
      <c r="F976" s="3"/>
    </row>
    <row r="977" spans="6:6" ht="14.25" customHeight="1">
      <c r="F977" s="3"/>
    </row>
    <row r="978" spans="6:6" ht="14.25" customHeight="1">
      <c r="F978" s="3"/>
    </row>
    <row r="979" spans="6:6" ht="14.25" customHeight="1">
      <c r="F979" s="3"/>
    </row>
    <row r="980" spans="6:6" ht="14.25" customHeight="1">
      <c r="F980" s="3"/>
    </row>
    <row r="981" spans="6:6" ht="14.25" customHeight="1">
      <c r="F981" s="3"/>
    </row>
    <row r="982" spans="6:6" ht="14.25" customHeight="1">
      <c r="F982" s="3"/>
    </row>
    <row r="983" spans="6:6" ht="14.25" customHeight="1">
      <c r="F983" s="3"/>
    </row>
    <row r="984" spans="6:6" ht="14.25" customHeight="1">
      <c r="F984" s="3"/>
    </row>
    <row r="985" spans="6:6" ht="14.25" customHeight="1">
      <c r="F985" s="3"/>
    </row>
    <row r="986" spans="6:6" ht="14.25" customHeight="1">
      <c r="F986" s="3"/>
    </row>
    <row r="987" spans="6:6" ht="14.25" customHeight="1">
      <c r="F987" s="3"/>
    </row>
    <row r="988" spans="6:6" ht="14.25" customHeight="1">
      <c r="F988" s="3"/>
    </row>
    <row r="989" spans="6:6" ht="14.25" customHeight="1">
      <c r="F989" s="3"/>
    </row>
    <row r="990" spans="6:6" ht="14.25" customHeight="1">
      <c r="F990" s="3"/>
    </row>
    <row r="991" spans="6:6" ht="14.25" customHeight="1">
      <c r="F991" s="3"/>
    </row>
    <row r="992" spans="6:6" ht="14.25" customHeight="1">
      <c r="F992" s="3"/>
    </row>
    <row r="993" spans="6:6" ht="14.25" customHeight="1">
      <c r="F993" s="3"/>
    </row>
    <row r="994" spans="6:6" ht="14.25" customHeight="1">
      <c r="F994" s="3"/>
    </row>
    <row r="995" spans="6:6" ht="14.25" customHeight="1">
      <c r="F995" s="3"/>
    </row>
    <row r="996" spans="6:6" ht="14.25" customHeight="1">
      <c r="F996" s="3"/>
    </row>
    <row r="997" spans="6:6" ht="14.25" customHeight="1">
      <c r="F997" s="3"/>
    </row>
    <row r="998" spans="6:6" ht="14.25" customHeight="1">
      <c r="F998" s="3"/>
    </row>
    <row r="999" spans="6:6" ht="14.25" customHeight="1">
      <c r="F999" s="3"/>
    </row>
  </sheetData>
  <customSheetViews>
    <customSheetView guid="{1402ACD4-77D2-4F9F-BDF2-3AB678108EAE}" filter="1" showAutoFilter="1">
      <pageMargins left="0.7" right="0.7" top="0.75" bottom="0.75" header="0.3" footer="0.3"/>
      <autoFilter ref="A1:AD1"/>
      <extLst>
        <ext uri="GoogleSheetsCustomDataVersion1">
          <go:sheetsCustomData xmlns:go="http://customooxmlschemas.google.com/" filterViewId="72827717"/>
        </ext>
      </extLst>
    </customSheetView>
  </customSheetViews>
  <mergeCells count="1">
    <mergeCell ref="B1:G1"/>
  </mergeCells>
  <dataValidations count="1">
    <dataValidation type="list" allowBlank="1" showErrorMessage="1" sqref="Q11:R19">
      <formula1>"Option 1,Option 2"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workbookViewId="0">
      <selection activeCell="G17" sqref="G17"/>
    </sheetView>
  </sheetViews>
  <sheetFormatPr defaultColWidth="14.42578125" defaultRowHeight="15" customHeight="1"/>
  <cols>
    <col min="1" max="1" width="9.42578125" customWidth="1"/>
    <col min="2" max="2" width="21.140625" customWidth="1"/>
    <col min="3" max="3" width="17" customWidth="1"/>
    <col min="4" max="4" width="18.5703125" customWidth="1"/>
    <col min="5" max="5" width="13.28515625" customWidth="1"/>
    <col min="6" max="6" width="25.85546875" customWidth="1"/>
    <col min="7" max="7" width="20.42578125" customWidth="1"/>
    <col min="8" max="8" width="18.5703125" customWidth="1"/>
    <col min="9" max="9" width="13.28515625" customWidth="1"/>
    <col min="10" max="10" width="8.42578125" customWidth="1"/>
    <col min="11" max="11" width="16.28515625" customWidth="1"/>
    <col min="12" max="27" width="8.7109375" customWidth="1"/>
  </cols>
  <sheetData>
    <row r="1" spans="1:8" ht="14.25" customHeight="1" thickBot="1">
      <c r="A1" s="197" t="s">
        <v>77</v>
      </c>
      <c r="B1" s="195"/>
      <c r="C1" s="195"/>
      <c r="D1" s="195"/>
      <c r="E1" s="196"/>
    </row>
    <row r="2" spans="1:8" ht="15" customHeight="1" thickBot="1">
      <c r="G2" s="11" t="s">
        <v>78</v>
      </c>
      <c r="H2" s="94" t="s">
        <v>79</v>
      </c>
    </row>
    <row r="3" spans="1:8" ht="15.75" thickBot="1">
      <c r="A3" s="61" t="s">
        <v>39</v>
      </c>
      <c r="B3" s="84" t="s">
        <v>40</v>
      </c>
      <c r="C3" s="84" t="s">
        <v>41</v>
      </c>
      <c r="D3" s="61" t="s">
        <v>42</v>
      </c>
      <c r="E3" s="62" t="s">
        <v>43</v>
      </c>
      <c r="G3" s="93">
        <v>21108</v>
      </c>
      <c r="H3" t="str">
        <f>VLOOKUP(G3,CHOOSE({1,2},C3:C12,B3:B12),2,0)</f>
        <v>ABHISHEK PANDEY</v>
      </c>
    </row>
    <row r="4" spans="1:8" ht="14.25" customHeight="1">
      <c r="A4" s="25">
        <v>1</v>
      </c>
      <c r="B4" s="25" t="s">
        <v>45</v>
      </c>
      <c r="C4" s="93">
        <v>21108</v>
      </c>
      <c r="D4" s="25" t="s">
        <v>46</v>
      </c>
      <c r="E4" s="69" t="s">
        <v>47</v>
      </c>
      <c r="G4" s="93">
        <v>21103</v>
      </c>
      <c r="H4" t="str">
        <f>VLOOKUP(G4,CHOOSE({1,2},C4:C13,B4:B13),2,0)</f>
        <v>PANKAJ PANDEY</v>
      </c>
    </row>
    <row r="5" spans="1:8" ht="14.25" customHeight="1">
      <c r="A5" s="35">
        <v>2</v>
      </c>
      <c r="B5" s="35" t="s">
        <v>50</v>
      </c>
      <c r="C5" s="35">
        <v>21103</v>
      </c>
      <c r="D5" s="35" t="s">
        <v>51</v>
      </c>
      <c r="E5" s="70" t="s">
        <v>52</v>
      </c>
      <c r="G5" s="93">
        <v>21112</v>
      </c>
      <c r="H5" t="str">
        <f>VLOOKUP(G5,CHOOSE({1,2},C5:C14,B5:B14),2,0)</f>
        <v>ABHISHEK PANDEY</v>
      </c>
    </row>
    <row r="6" spans="1:8" ht="14.25" customHeight="1" thickBot="1">
      <c r="A6" s="35">
        <v>3</v>
      </c>
      <c r="B6" s="35" t="s">
        <v>55</v>
      </c>
      <c r="C6" s="35">
        <v>21107</v>
      </c>
      <c r="D6" s="35" t="s">
        <v>56</v>
      </c>
      <c r="E6" s="70" t="s">
        <v>57</v>
      </c>
      <c r="G6" s="45">
        <v>21104</v>
      </c>
      <c r="H6" t="str">
        <f>VLOOKUP(G6,CHOOSE({1,2},C6:C15,B6:B15),2,0)</f>
        <v>PIOUS TRIPATHI</v>
      </c>
    </row>
    <row r="7" spans="1:8" ht="14.25" customHeight="1">
      <c r="A7" s="35">
        <v>4</v>
      </c>
      <c r="B7" s="25" t="s">
        <v>45</v>
      </c>
      <c r="C7" s="68">
        <v>21102</v>
      </c>
      <c r="D7" s="35" t="s">
        <v>59</v>
      </c>
      <c r="E7" s="70" t="s">
        <v>60</v>
      </c>
    </row>
    <row r="8" spans="1:8" ht="14.25" customHeight="1">
      <c r="A8" s="35">
        <v>5</v>
      </c>
      <c r="B8" s="35" t="s">
        <v>62</v>
      </c>
      <c r="C8" s="35">
        <v>21109</v>
      </c>
      <c r="D8" s="35" t="s">
        <v>63</v>
      </c>
      <c r="E8" s="70" t="s">
        <v>64</v>
      </c>
    </row>
    <row r="9" spans="1:8" ht="14.25" customHeight="1">
      <c r="A9" s="35">
        <v>6</v>
      </c>
      <c r="B9" s="25" t="s">
        <v>45</v>
      </c>
      <c r="C9" s="68">
        <v>21110</v>
      </c>
      <c r="D9" s="35" t="s">
        <v>49</v>
      </c>
      <c r="E9" s="70" t="s">
        <v>67</v>
      </c>
    </row>
    <row r="10" spans="1:8" ht="14.25" customHeight="1">
      <c r="A10" s="35">
        <v>7</v>
      </c>
      <c r="B10" s="35" t="s">
        <v>68</v>
      </c>
      <c r="C10" s="35">
        <v>21111</v>
      </c>
      <c r="D10" s="35" t="s">
        <v>69</v>
      </c>
      <c r="E10" s="70" t="s">
        <v>70</v>
      </c>
    </row>
    <row r="11" spans="1:8" ht="14.25" customHeight="1">
      <c r="A11" s="35">
        <v>8</v>
      </c>
      <c r="B11" s="25" t="s">
        <v>45</v>
      </c>
      <c r="C11" s="68">
        <v>21112</v>
      </c>
      <c r="D11" s="35" t="s">
        <v>73</v>
      </c>
      <c r="E11" s="70" t="s">
        <v>74</v>
      </c>
    </row>
    <row r="12" spans="1:8" ht="14.25" customHeight="1">
      <c r="A12" s="60">
        <v>9</v>
      </c>
      <c r="B12" s="79" t="s">
        <v>53</v>
      </c>
      <c r="C12" s="45">
        <v>21104</v>
      </c>
      <c r="D12" s="45" t="s">
        <v>54</v>
      </c>
      <c r="E12" s="79" t="s">
        <v>75</v>
      </c>
    </row>
    <row r="13" spans="1:8" ht="14.25" customHeight="1"/>
    <row r="14" spans="1:8" ht="14.25" customHeight="1">
      <c r="B14" s="11" t="s">
        <v>78</v>
      </c>
      <c r="C14" s="94" t="s">
        <v>79</v>
      </c>
    </row>
    <row r="15" spans="1:8" ht="14.25" customHeight="1">
      <c r="B15" s="93">
        <v>21108</v>
      </c>
      <c r="C15" s="178" t="s">
        <v>45</v>
      </c>
      <c r="D15" s="8" t="e">
        <f t="shared" ref="D15:D18" ca="1" si="0">_xludf.FORMULATEXT(C15)</f>
        <v>#NAME?</v>
      </c>
      <c r="E15" t="str">
        <f>INDEX($B$4:$C$12,MATCH(B15,$C$4:$C$12,0),1)</f>
        <v>ABHISHEK PANDEY</v>
      </c>
      <c r="F15" t="e">
        <f>VLOOKUP(B15,CHOOSE(C4:C12,B4:B12),2,0)</f>
        <v>#VALUE!</v>
      </c>
    </row>
    <row r="16" spans="1:8" ht="14.25" customHeight="1">
      <c r="B16" s="93">
        <v>21103</v>
      </c>
      <c r="C16" s="8" t="s">
        <v>50</v>
      </c>
      <c r="D16" s="8" t="e">
        <f t="shared" ca="1" si="0"/>
        <v>#NAME?</v>
      </c>
      <c r="E16" t="str">
        <f t="shared" ref="E16:E18" si="1">INDEX($B$4:$C$12,MATCH(B16,$C$4:$C$12,0),1)</f>
        <v>PANKAJ PANDEY</v>
      </c>
      <c r="F16" s="8"/>
      <c r="G16" s="8"/>
    </row>
    <row r="17" spans="1:7" ht="14.25" customHeight="1">
      <c r="B17" s="68">
        <v>21112</v>
      </c>
      <c r="C17" s="8" t="s">
        <v>45</v>
      </c>
      <c r="D17" s="8" t="e">
        <f t="shared" ca="1" si="0"/>
        <v>#NAME?</v>
      </c>
      <c r="E17" t="str">
        <f t="shared" si="1"/>
        <v>ABHISHEK PANDEY</v>
      </c>
      <c r="F17" s="8"/>
      <c r="G17" s="8"/>
    </row>
    <row r="18" spans="1:7" ht="14.25" customHeight="1">
      <c r="B18" s="45">
        <v>21104</v>
      </c>
      <c r="C18" s="8" t="s">
        <v>53</v>
      </c>
      <c r="D18" s="8" t="e">
        <f t="shared" ca="1" si="0"/>
        <v>#NAME?</v>
      </c>
      <c r="E18" t="str">
        <f t="shared" si="1"/>
        <v>PIOUS TRIPATHI</v>
      </c>
      <c r="F18" s="8"/>
      <c r="G18" s="8"/>
    </row>
    <row r="19" spans="1:7" ht="14.25" customHeight="1">
      <c r="E19" s="24"/>
    </row>
    <row r="20" spans="1:7" ht="14.25" customHeight="1">
      <c r="D20" s="95" t="s">
        <v>80</v>
      </c>
      <c r="E20" s="24"/>
      <c r="F20" s="74"/>
    </row>
    <row r="21" spans="1:7" ht="14.25" customHeight="1">
      <c r="A21" s="11">
        <v>21103</v>
      </c>
      <c r="B21" s="8" t="s">
        <v>419</v>
      </c>
      <c r="D21" s="11" t="s">
        <v>81</v>
      </c>
      <c r="E21" s="34" t="s">
        <v>41</v>
      </c>
    </row>
    <row r="22" spans="1:7" ht="14.25" customHeight="1">
      <c r="D22" s="35" t="s">
        <v>50</v>
      </c>
      <c r="E22" s="24">
        <f>VLOOKUP(D22,B4:C12,2,0)</f>
        <v>21103</v>
      </c>
    </row>
    <row r="23" spans="1:7" ht="14.25" customHeight="1">
      <c r="E23" s="24"/>
    </row>
    <row r="24" spans="1:7" ht="14.25" customHeight="1">
      <c r="E24" s="24"/>
    </row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G18" sqref="G18"/>
    </sheetView>
  </sheetViews>
  <sheetFormatPr defaultColWidth="14.42578125" defaultRowHeight="15" customHeight="1"/>
  <cols>
    <col min="1" max="1" width="16" customWidth="1"/>
    <col min="2" max="2" width="34.42578125" customWidth="1"/>
    <col min="3" max="3" width="17.140625" customWidth="1"/>
    <col min="4" max="4" width="7.5703125" customWidth="1"/>
    <col min="5" max="5" width="18.5703125" customWidth="1"/>
    <col min="6" max="6" width="19" customWidth="1"/>
    <col min="7" max="8" width="29.28515625" customWidth="1"/>
    <col min="9" max="9" width="16" customWidth="1"/>
    <col min="10" max="10" width="26.85546875" customWidth="1"/>
    <col min="11" max="11" width="12.85546875" customWidth="1"/>
    <col min="12" max="17" width="10.140625" customWidth="1"/>
    <col min="18" max="18" width="5.5703125" customWidth="1"/>
    <col min="19" max="19" width="17.140625" customWidth="1"/>
    <col min="20" max="20" width="7.5703125" customWidth="1"/>
    <col min="21" max="21" width="18.5703125" customWidth="1"/>
    <col min="22" max="22" width="13.28515625" customWidth="1"/>
    <col min="23" max="24" width="10.140625" customWidth="1"/>
    <col min="25" max="25" width="5.5703125" customWidth="1"/>
    <col min="26" max="26" width="17.140625" customWidth="1"/>
    <col min="27" max="29" width="10.140625" customWidth="1"/>
  </cols>
  <sheetData>
    <row r="1" spans="1:29" ht="39" customHeight="1">
      <c r="A1" s="198" t="s">
        <v>82</v>
      </c>
      <c r="B1" s="195"/>
      <c r="C1" s="195"/>
      <c r="D1" s="195"/>
      <c r="E1" s="195"/>
      <c r="F1" s="195"/>
      <c r="G1" s="196"/>
      <c r="I1" s="24"/>
      <c r="J1" s="24"/>
      <c r="K1" s="24"/>
    </row>
    <row r="2" spans="1:29" ht="9" customHeight="1">
      <c r="I2" s="24"/>
      <c r="J2" s="24"/>
      <c r="K2" s="24"/>
    </row>
    <row r="3" spans="1:29" ht="14.25" customHeight="1">
      <c r="A3" s="96" t="s">
        <v>39</v>
      </c>
      <c r="B3" s="97" t="s">
        <v>83</v>
      </c>
      <c r="C3" s="96" t="s">
        <v>40</v>
      </c>
      <c r="D3" s="96" t="s">
        <v>41</v>
      </c>
      <c r="E3" s="96" t="s">
        <v>42</v>
      </c>
      <c r="F3" s="96" t="s">
        <v>43</v>
      </c>
      <c r="H3" s="24"/>
      <c r="I3" s="24"/>
      <c r="J3" s="24"/>
      <c r="R3" s="96" t="s">
        <v>39</v>
      </c>
      <c r="S3" s="96" t="s">
        <v>40</v>
      </c>
      <c r="T3" s="96" t="s">
        <v>41</v>
      </c>
      <c r="U3" s="96" t="s">
        <v>42</v>
      </c>
      <c r="V3" s="96" t="s">
        <v>43</v>
      </c>
      <c r="Y3" s="96" t="s">
        <v>39</v>
      </c>
      <c r="Z3" s="96" t="s">
        <v>40</v>
      </c>
      <c r="AA3" s="96" t="s">
        <v>41</v>
      </c>
      <c r="AB3" s="96" t="s">
        <v>42</v>
      </c>
      <c r="AC3" s="96" t="s">
        <v>43</v>
      </c>
    </row>
    <row r="4" spans="1:29" ht="14.25" customHeight="1">
      <c r="A4" s="25">
        <v>1</v>
      </c>
      <c r="B4" s="25" t="str">
        <f t="shared" ref="B4:B12" si="0">C4&amp;E4</f>
        <v xml:space="preserve">ABHISHEK PANDEYHARI OM </v>
      </c>
      <c r="C4" s="98" t="s">
        <v>45</v>
      </c>
      <c r="D4" s="68">
        <v>21108</v>
      </c>
      <c r="E4" s="25" t="s">
        <v>46</v>
      </c>
      <c r="F4" s="69" t="s">
        <v>47</v>
      </c>
      <c r="H4" s="99" t="s">
        <v>40</v>
      </c>
      <c r="I4" s="99" t="s">
        <v>42</v>
      </c>
      <c r="J4" s="99" t="s">
        <v>43</v>
      </c>
      <c r="R4" s="25">
        <v>1</v>
      </c>
      <c r="S4" s="98" t="s">
        <v>45</v>
      </c>
      <c r="T4" s="68">
        <v>21108</v>
      </c>
      <c r="U4" s="25" t="s">
        <v>46</v>
      </c>
      <c r="V4" s="69" t="s">
        <v>47</v>
      </c>
      <c r="Y4" s="25">
        <v>1</v>
      </c>
      <c r="Z4" s="98" t="s">
        <v>45</v>
      </c>
      <c r="AA4" s="68"/>
      <c r="AB4" s="25"/>
      <c r="AC4" s="69"/>
    </row>
    <row r="5" spans="1:29" ht="14.25" customHeight="1">
      <c r="A5" s="35">
        <v>2</v>
      </c>
      <c r="B5" s="25" t="str">
        <f t="shared" si="0"/>
        <v>PANKAJ PANDEYMOHAN KUMAR</v>
      </c>
      <c r="C5" s="35" t="s">
        <v>50</v>
      </c>
      <c r="D5" s="35">
        <v>21103</v>
      </c>
      <c r="E5" s="35" t="s">
        <v>51</v>
      </c>
      <c r="F5" s="70" t="s">
        <v>52</v>
      </c>
      <c r="G5" s="8" t="str">
        <f t="shared" ref="G5:G6" si="1">H5&amp;I5</f>
        <v>PUSHRAJ SINGHRAJNISH SHUKLA</v>
      </c>
      <c r="H5" s="35" t="s">
        <v>48</v>
      </c>
      <c r="I5" s="35" t="s">
        <v>49</v>
      </c>
      <c r="J5" s="100" t="s">
        <v>418</v>
      </c>
      <c r="R5" s="35">
        <v>2</v>
      </c>
      <c r="S5" s="35" t="s">
        <v>50</v>
      </c>
      <c r="T5" s="35">
        <v>21103</v>
      </c>
      <c r="U5" s="35" t="s">
        <v>51</v>
      </c>
      <c r="V5" s="70" t="s">
        <v>52</v>
      </c>
      <c r="Y5" s="35">
        <v>2</v>
      </c>
      <c r="Z5" s="35" t="s">
        <v>50</v>
      </c>
      <c r="AA5" s="35"/>
      <c r="AB5" s="35"/>
      <c r="AC5" s="70"/>
    </row>
    <row r="6" spans="1:29" ht="14.25" customHeight="1">
      <c r="A6" s="35">
        <v>3</v>
      </c>
      <c r="B6" s="25" t="str">
        <f t="shared" si="0"/>
        <v>BRIGESH SINGHINDRA DEV</v>
      </c>
      <c r="C6" s="35" t="s">
        <v>55</v>
      </c>
      <c r="D6" s="35">
        <v>21107</v>
      </c>
      <c r="E6" s="35" t="s">
        <v>56</v>
      </c>
      <c r="F6" s="70" t="s">
        <v>57</v>
      </c>
      <c r="G6" s="8" t="str">
        <f t="shared" si="1"/>
        <v>ANURAG SINGHROHAN TRIAPTHI</v>
      </c>
      <c r="H6" s="45" t="s">
        <v>72</v>
      </c>
      <c r="I6" s="45" t="s">
        <v>54</v>
      </c>
      <c r="J6" s="100" t="str">
        <f>VLOOKUP(G6,B5:F13,5,0)</f>
        <v>AMABALA</v>
      </c>
      <c r="R6" s="35">
        <v>3</v>
      </c>
      <c r="S6" s="35" t="s">
        <v>55</v>
      </c>
      <c r="T6" s="35">
        <v>21107</v>
      </c>
      <c r="U6" s="35" t="s">
        <v>56</v>
      </c>
      <c r="V6" s="70" t="s">
        <v>57</v>
      </c>
      <c r="Y6" s="35">
        <v>3</v>
      </c>
      <c r="Z6" s="35" t="s">
        <v>55</v>
      </c>
      <c r="AA6" s="35"/>
      <c r="AB6" s="35"/>
      <c r="AC6" s="70"/>
    </row>
    <row r="7" spans="1:29" ht="14.25" customHeight="1">
      <c r="A7" s="35">
        <v>4</v>
      </c>
      <c r="B7" s="25" t="str">
        <f t="shared" si="0"/>
        <v>ABHISHEK PANDEYNAGARJUN</v>
      </c>
      <c r="C7" s="25" t="s">
        <v>45</v>
      </c>
      <c r="D7" s="68">
        <v>21102</v>
      </c>
      <c r="E7" s="35" t="s">
        <v>59</v>
      </c>
      <c r="F7" s="70" t="s">
        <v>60</v>
      </c>
      <c r="H7" s="24"/>
      <c r="I7" s="24"/>
      <c r="J7" s="24"/>
      <c r="R7" s="35">
        <v>4</v>
      </c>
      <c r="S7" s="25" t="s">
        <v>45</v>
      </c>
      <c r="T7" s="68">
        <v>21102</v>
      </c>
      <c r="U7" s="35" t="s">
        <v>59</v>
      </c>
      <c r="V7" s="70" t="s">
        <v>60</v>
      </c>
      <c r="Y7" s="35">
        <v>4</v>
      </c>
      <c r="Z7" s="25" t="s">
        <v>45</v>
      </c>
      <c r="AA7" s="68"/>
      <c r="AB7" s="35"/>
      <c r="AC7" s="70"/>
    </row>
    <row r="8" spans="1:29" ht="14.25" customHeight="1">
      <c r="A8" s="35">
        <v>5</v>
      </c>
      <c r="B8" s="25" t="str">
        <f t="shared" si="0"/>
        <v>ISHAR AHMEDGANESH PATHKA</v>
      </c>
      <c r="C8" s="35" t="s">
        <v>62</v>
      </c>
      <c r="D8" s="35">
        <v>21109</v>
      </c>
      <c r="E8" s="35" t="s">
        <v>63</v>
      </c>
      <c r="F8" s="70" t="s">
        <v>64</v>
      </c>
      <c r="H8" s="24"/>
      <c r="I8" s="24"/>
      <c r="J8" s="24"/>
      <c r="R8" s="35">
        <v>5</v>
      </c>
      <c r="S8" s="35" t="s">
        <v>62</v>
      </c>
      <c r="T8" s="35">
        <v>21109</v>
      </c>
      <c r="U8" s="35" t="s">
        <v>63</v>
      </c>
      <c r="V8" s="70" t="s">
        <v>64</v>
      </c>
      <c r="Y8" s="35">
        <v>5</v>
      </c>
      <c r="Z8" s="35" t="s">
        <v>62</v>
      </c>
      <c r="AA8" s="35"/>
      <c r="AB8" s="35"/>
      <c r="AC8" s="70"/>
    </row>
    <row r="9" spans="1:29" ht="14.25" customHeight="1">
      <c r="A9" s="35">
        <v>6</v>
      </c>
      <c r="B9" s="25" t="str">
        <f t="shared" si="0"/>
        <v>PUSHRAJ SINGHRAJNISH SHUKLA</v>
      </c>
      <c r="C9" s="35" t="s">
        <v>48</v>
      </c>
      <c r="D9" s="68">
        <v>21110</v>
      </c>
      <c r="E9" s="35" t="s">
        <v>49</v>
      </c>
      <c r="F9" s="70" t="s">
        <v>67</v>
      </c>
      <c r="H9" s="24"/>
      <c r="I9" s="24"/>
      <c r="J9" s="24"/>
      <c r="R9" s="35">
        <v>6</v>
      </c>
      <c r="S9" s="35" t="s">
        <v>48</v>
      </c>
      <c r="T9" s="68">
        <v>21110</v>
      </c>
      <c r="U9" s="35" t="s">
        <v>49</v>
      </c>
      <c r="V9" s="70" t="s">
        <v>67</v>
      </c>
      <c r="Y9" s="35">
        <v>6</v>
      </c>
      <c r="Z9" s="35" t="s">
        <v>48</v>
      </c>
      <c r="AA9" s="68"/>
      <c r="AB9" s="35"/>
      <c r="AC9" s="70"/>
    </row>
    <row r="10" spans="1:29" ht="14.25" customHeight="1">
      <c r="A10" s="35">
        <v>7</v>
      </c>
      <c r="B10" s="25" t="str">
        <f t="shared" si="0"/>
        <v>ABHISHEK PANDEYMAHENDRA KUMAR</v>
      </c>
      <c r="C10" s="25" t="s">
        <v>45</v>
      </c>
      <c r="D10" s="35">
        <v>21111</v>
      </c>
      <c r="E10" s="35" t="s">
        <v>69</v>
      </c>
      <c r="F10" s="70" t="s">
        <v>70</v>
      </c>
      <c r="H10" s="24"/>
      <c r="I10" s="24"/>
      <c r="J10" s="24"/>
      <c r="R10" s="35">
        <v>7</v>
      </c>
      <c r="S10" s="25" t="s">
        <v>45</v>
      </c>
      <c r="T10" s="35">
        <v>21111</v>
      </c>
      <c r="U10" s="35" t="s">
        <v>69</v>
      </c>
      <c r="V10" s="70" t="s">
        <v>70</v>
      </c>
      <c r="Y10" s="35">
        <v>7</v>
      </c>
      <c r="Z10" s="25" t="s">
        <v>45</v>
      </c>
      <c r="AA10" s="35"/>
      <c r="AB10" s="35"/>
      <c r="AC10" s="70"/>
    </row>
    <row r="11" spans="1:29" ht="14.25" customHeight="1">
      <c r="A11" s="35">
        <v>8</v>
      </c>
      <c r="B11" s="25" t="str">
        <f t="shared" si="0"/>
        <v>ANURAG SINGHNILKANTH YADAV</v>
      </c>
      <c r="C11" s="35" t="s">
        <v>72</v>
      </c>
      <c r="D11" s="68">
        <v>21112</v>
      </c>
      <c r="E11" s="35" t="s">
        <v>73</v>
      </c>
      <c r="F11" s="70" t="s">
        <v>74</v>
      </c>
      <c r="H11" s="24"/>
      <c r="I11" s="34"/>
      <c r="J11" s="24"/>
      <c r="K11" s="11"/>
      <c r="N11" s="101"/>
      <c r="O11" s="101"/>
      <c r="P11" s="101"/>
      <c r="R11" s="35">
        <v>8</v>
      </c>
      <c r="S11" s="35" t="s">
        <v>72</v>
      </c>
      <c r="T11" s="68">
        <v>21112</v>
      </c>
      <c r="U11" s="35" t="s">
        <v>73</v>
      </c>
      <c r="V11" s="70" t="s">
        <v>74</v>
      </c>
      <c r="Y11" s="35">
        <v>8</v>
      </c>
      <c r="Z11" s="35" t="s">
        <v>72</v>
      </c>
      <c r="AA11" s="68"/>
      <c r="AB11" s="35"/>
      <c r="AC11" s="70"/>
    </row>
    <row r="12" spans="1:29" ht="14.25" customHeight="1">
      <c r="A12" s="45">
        <v>9</v>
      </c>
      <c r="B12" s="25" t="str">
        <f t="shared" si="0"/>
        <v>ANURAG SINGHROHAN TRIAPTHI</v>
      </c>
      <c r="C12" s="45" t="s">
        <v>72</v>
      </c>
      <c r="D12" s="45">
        <v>21104</v>
      </c>
      <c r="E12" s="45" t="s">
        <v>54</v>
      </c>
      <c r="F12" s="79" t="s">
        <v>75</v>
      </c>
      <c r="H12" s="24"/>
      <c r="I12" s="34"/>
      <c r="J12" s="3"/>
      <c r="N12" s="24"/>
      <c r="O12" s="24"/>
      <c r="R12" s="45">
        <v>9</v>
      </c>
      <c r="S12" s="45" t="s">
        <v>72</v>
      </c>
      <c r="T12" s="45">
        <v>21104</v>
      </c>
      <c r="U12" s="45" t="s">
        <v>54</v>
      </c>
      <c r="V12" s="79" t="s">
        <v>75</v>
      </c>
      <c r="Y12" s="45">
        <v>9</v>
      </c>
      <c r="Z12" s="45" t="s">
        <v>72</v>
      </c>
      <c r="AA12" s="45"/>
      <c r="AB12" s="45"/>
      <c r="AC12" s="79"/>
    </row>
    <row r="13" spans="1:29" ht="14.25" customHeight="1">
      <c r="I13" s="24"/>
      <c r="K13" s="24"/>
      <c r="O13" s="24"/>
      <c r="P13" s="24"/>
    </row>
    <row r="14" spans="1:29" ht="14.25" customHeight="1">
      <c r="H14" s="24"/>
      <c r="I14" s="102"/>
      <c r="K14" s="24"/>
    </row>
    <row r="15" spans="1:29" ht="14.25" customHeight="1">
      <c r="A15" s="103" t="s">
        <v>84</v>
      </c>
      <c r="B15" s="104"/>
      <c r="C15" s="104" t="s">
        <v>41</v>
      </c>
      <c r="D15" s="104"/>
      <c r="E15" s="105"/>
      <c r="F15" s="105" t="s">
        <v>44</v>
      </c>
      <c r="G15" s="106" t="s">
        <v>85</v>
      </c>
      <c r="I15" s="102"/>
      <c r="J15" s="102"/>
      <c r="K15" s="24"/>
    </row>
    <row r="16" spans="1:29" ht="14.25" customHeight="1">
      <c r="A16" s="107">
        <v>1</v>
      </c>
      <c r="B16" s="107"/>
      <c r="C16" s="107">
        <f t="shared" ref="C16:C64" si="2">VLOOKUP(A16,$A$3:$F$12,4,0)</f>
        <v>21108</v>
      </c>
      <c r="D16" s="107"/>
      <c r="E16" s="107"/>
      <c r="F16" s="108" t="str">
        <f t="shared" ref="F16:F64" si="3">VLOOKUP(A16,$A$3:$F$12,5,0)</f>
        <v xml:space="preserve">HARI OM </v>
      </c>
      <c r="G16" s="109">
        <v>1</v>
      </c>
      <c r="I16" s="102"/>
      <c r="J16" s="102"/>
      <c r="K16" s="24"/>
    </row>
    <row r="17" spans="1:11" ht="14.25" customHeight="1">
      <c r="A17" s="107">
        <v>1</v>
      </c>
      <c r="B17" s="107"/>
      <c r="C17" s="107">
        <f t="shared" si="2"/>
        <v>21108</v>
      </c>
      <c r="D17" s="107"/>
      <c r="E17" s="108"/>
      <c r="F17" s="108" t="str">
        <f t="shared" si="3"/>
        <v xml:space="preserve">HARI OM </v>
      </c>
      <c r="G17" s="109">
        <v>2</v>
      </c>
    </row>
    <row r="18" spans="1:11" ht="14.25" customHeight="1">
      <c r="A18" s="107">
        <v>3</v>
      </c>
      <c r="B18" s="107"/>
      <c r="C18" s="107">
        <f t="shared" si="2"/>
        <v>21107</v>
      </c>
      <c r="D18" s="107"/>
      <c r="E18" s="108"/>
      <c r="F18" s="108" t="str">
        <f t="shared" si="3"/>
        <v>INDRA DEV</v>
      </c>
      <c r="G18" s="109">
        <v>3</v>
      </c>
    </row>
    <row r="19" spans="1:11" ht="14.25" customHeight="1">
      <c r="A19" s="107">
        <v>4</v>
      </c>
      <c r="B19" s="107"/>
      <c r="C19" s="107">
        <f t="shared" si="2"/>
        <v>21102</v>
      </c>
      <c r="D19" s="107"/>
      <c r="E19" s="108"/>
      <c r="F19" s="108" t="str">
        <f t="shared" si="3"/>
        <v>NAGARJUN</v>
      </c>
      <c r="G19" s="109">
        <v>4</v>
      </c>
    </row>
    <row r="20" spans="1:11" ht="14.25" customHeight="1">
      <c r="A20" s="107">
        <v>5</v>
      </c>
      <c r="B20" s="107"/>
      <c r="C20" s="107">
        <f t="shared" si="2"/>
        <v>21109</v>
      </c>
      <c r="D20" s="107"/>
      <c r="E20" s="108"/>
      <c r="F20" s="108" t="str">
        <f t="shared" si="3"/>
        <v>GANESH PATHKA</v>
      </c>
      <c r="G20" s="109">
        <v>5</v>
      </c>
    </row>
    <row r="21" spans="1:11" ht="14.25" customHeight="1">
      <c r="A21" s="107">
        <v>6</v>
      </c>
      <c r="B21" s="107"/>
      <c r="C21" s="107">
        <f t="shared" si="2"/>
        <v>21110</v>
      </c>
      <c r="D21" s="107"/>
      <c r="E21" s="108"/>
      <c r="F21" s="108" t="str">
        <f t="shared" si="3"/>
        <v>RAJNISH SHUKLA</v>
      </c>
      <c r="G21" s="109">
        <v>6</v>
      </c>
    </row>
    <row r="22" spans="1:11" ht="14.25" customHeight="1">
      <c r="A22" s="107">
        <v>7</v>
      </c>
      <c r="B22" s="107"/>
      <c r="C22" s="107">
        <f t="shared" si="2"/>
        <v>21111</v>
      </c>
      <c r="D22" s="107"/>
      <c r="E22" s="108"/>
      <c r="F22" s="108" t="str">
        <f t="shared" si="3"/>
        <v>MAHENDRA KUMAR</v>
      </c>
      <c r="G22" s="109">
        <v>7</v>
      </c>
    </row>
    <row r="23" spans="1:11" ht="14.25" customHeight="1">
      <c r="A23" s="107">
        <v>8</v>
      </c>
      <c r="B23" s="107"/>
      <c r="C23" s="107">
        <f t="shared" si="2"/>
        <v>21112</v>
      </c>
      <c r="D23" s="107"/>
      <c r="E23" s="108"/>
      <c r="F23" s="108" t="str">
        <f t="shared" si="3"/>
        <v>NILKANTH YADAV</v>
      </c>
      <c r="G23" s="109">
        <v>8</v>
      </c>
    </row>
    <row r="24" spans="1:11" ht="14.25" customHeight="1">
      <c r="A24" s="107">
        <v>9</v>
      </c>
      <c r="B24" s="107"/>
      <c r="C24" s="107">
        <f t="shared" si="2"/>
        <v>21104</v>
      </c>
      <c r="D24" s="107"/>
      <c r="E24" s="108"/>
      <c r="F24" s="108" t="str">
        <f t="shared" si="3"/>
        <v>ROHAN TRIAPTHI</v>
      </c>
      <c r="G24" s="109">
        <v>1</v>
      </c>
    </row>
    <row r="25" spans="1:11" ht="14.25" customHeight="1">
      <c r="A25" s="107">
        <v>5</v>
      </c>
      <c r="B25" s="107"/>
      <c r="C25" s="107">
        <f t="shared" si="2"/>
        <v>21109</v>
      </c>
      <c r="D25" s="107"/>
      <c r="E25" s="108"/>
      <c r="F25" s="108" t="str">
        <f t="shared" si="3"/>
        <v>GANESH PATHKA</v>
      </c>
      <c r="G25" s="109">
        <v>5</v>
      </c>
    </row>
    <row r="26" spans="1:11" ht="14.25" customHeight="1">
      <c r="A26" s="107">
        <v>8</v>
      </c>
      <c r="B26" s="107"/>
      <c r="C26" s="107">
        <f t="shared" si="2"/>
        <v>21112</v>
      </c>
      <c r="D26" s="107"/>
      <c r="E26" s="108"/>
      <c r="F26" s="108" t="str">
        <f t="shared" si="3"/>
        <v>NILKANTH YADAV</v>
      </c>
      <c r="G26" s="109">
        <v>98</v>
      </c>
      <c r="I26" s="24"/>
      <c r="J26" s="102"/>
      <c r="K26" s="24"/>
    </row>
    <row r="27" spans="1:11" ht="14.25" customHeight="1">
      <c r="A27" s="107">
        <v>6</v>
      </c>
      <c r="B27" s="107"/>
      <c r="C27" s="107">
        <f t="shared" si="2"/>
        <v>21110</v>
      </c>
      <c r="D27" s="107"/>
      <c r="E27" s="108"/>
      <c r="F27" s="108" t="str">
        <f t="shared" si="3"/>
        <v>RAJNISH SHUKLA</v>
      </c>
      <c r="G27" s="109">
        <v>8</v>
      </c>
      <c r="I27" s="24"/>
      <c r="J27" s="102"/>
      <c r="K27" s="24"/>
    </row>
    <row r="28" spans="1:11" ht="14.25" customHeight="1">
      <c r="A28" s="107">
        <v>2</v>
      </c>
      <c r="B28" s="107"/>
      <c r="C28" s="107">
        <f t="shared" si="2"/>
        <v>21103</v>
      </c>
      <c r="D28" s="107"/>
      <c r="E28" s="108"/>
      <c r="F28" s="108" t="str">
        <f t="shared" si="3"/>
        <v>MOHAN KUMAR</v>
      </c>
      <c r="G28" s="109">
        <v>321</v>
      </c>
      <c r="I28" s="24"/>
      <c r="J28" s="102"/>
      <c r="K28" s="24"/>
    </row>
    <row r="29" spans="1:11" ht="14.25" customHeight="1">
      <c r="A29" s="107">
        <v>3</v>
      </c>
      <c r="B29" s="107"/>
      <c r="C29" s="107">
        <f t="shared" si="2"/>
        <v>21107</v>
      </c>
      <c r="D29" s="107"/>
      <c r="E29" s="108"/>
      <c r="F29" s="108" t="str">
        <f t="shared" si="3"/>
        <v>INDRA DEV</v>
      </c>
      <c r="G29" s="109">
        <v>111</v>
      </c>
      <c r="I29" s="24"/>
      <c r="J29" s="102"/>
      <c r="K29" s="24"/>
    </row>
    <row r="30" spans="1:11" ht="14.25" customHeight="1">
      <c r="A30" s="107">
        <v>7</v>
      </c>
      <c r="B30" s="107"/>
      <c r="C30" s="107">
        <f t="shared" si="2"/>
        <v>21111</v>
      </c>
      <c r="D30" s="107"/>
      <c r="E30" s="108"/>
      <c r="F30" s="108" t="str">
        <f t="shared" si="3"/>
        <v>MAHENDRA KUMAR</v>
      </c>
      <c r="G30" s="109">
        <v>4</v>
      </c>
      <c r="I30" s="24"/>
      <c r="J30" s="102"/>
      <c r="K30" s="24"/>
    </row>
    <row r="31" spans="1:11" ht="14.25" customHeight="1">
      <c r="A31" s="107">
        <v>2</v>
      </c>
      <c r="B31" s="107"/>
      <c r="C31" s="107">
        <f t="shared" si="2"/>
        <v>21103</v>
      </c>
      <c r="D31" s="107"/>
      <c r="E31" s="108"/>
      <c r="F31" s="108" t="str">
        <f t="shared" si="3"/>
        <v>MOHAN KUMAR</v>
      </c>
      <c r="G31" s="109">
        <v>78</v>
      </c>
      <c r="I31" s="24"/>
      <c r="J31" s="24"/>
      <c r="K31" s="24"/>
    </row>
    <row r="32" spans="1:11" ht="14.25" customHeight="1">
      <c r="A32" s="107">
        <v>6</v>
      </c>
      <c r="B32" s="107"/>
      <c r="C32" s="107">
        <f t="shared" si="2"/>
        <v>21110</v>
      </c>
      <c r="D32" s="107"/>
      <c r="E32" s="108"/>
      <c r="F32" s="108" t="str">
        <f t="shared" si="3"/>
        <v>RAJNISH SHUKLA</v>
      </c>
      <c r="G32" s="109">
        <v>8</v>
      </c>
      <c r="I32" s="24"/>
      <c r="J32" s="24"/>
      <c r="K32" s="24"/>
    </row>
    <row r="33" spans="1:11" ht="14.25" customHeight="1">
      <c r="A33" s="107">
        <v>4</v>
      </c>
      <c r="B33" s="107"/>
      <c r="C33" s="107">
        <f t="shared" si="2"/>
        <v>21102</v>
      </c>
      <c r="D33" s="107"/>
      <c r="E33" s="108"/>
      <c r="F33" s="108" t="str">
        <f t="shared" si="3"/>
        <v>NAGARJUN</v>
      </c>
      <c r="G33" s="109">
        <v>6</v>
      </c>
      <c r="I33" s="24"/>
      <c r="J33" s="24"/>
      <c r="K33" s="24"/>
    </row>
    <row r="34" spans="1:11" ht="14.25" customHeight="1">
      <c r="A34" s="107">
        <v>6</v>
      </c>
      <c r="B34" s="107"/>
      <c r="C34" s="107">
        <f t="shared" si="2"/>
        <v>21110</v>
      </c>
      <c r="D34" s="107"/>
      <c r="E34" s="108"/>
      <c r="F34" s="108" t="str">
        <f t="shared" si="3"/>
        <v>RAJNISH SHUKLA</v>
      </c>
      <c r="G34" s="109">
        <v>54</v>
      </c>
      <c r="I34" s="24"/>
      <c r="J34" s="24"/>
      <c r="K34" s="24"/>
    </row>
    <row r="35" spans="1:11" ht="14.25" customHeight="1">
      <c r="A35" s="107">
        <v>1</v>
      </c>
      <c r="B35" s="107"/>
      <c r="C35" s="107">
        <f t="shared" si="2"/>
        <v>21108</v>
      </c>
      <c r="D35" s="107"/>
      <c r="E35" s="108"/>
      <c r="F35" s="108" t="str">
        <f t="shared" si="3"/>
        <v xml:space="preserve">HARI OM </v>
      </c>
      <c r="G35" s="109">
        <v>1</v>
      </c>
      <c r="I35" s="24"/>
      <c r="J35" s="24"/>
      <c r="K35" s="24"/>
    </row>
    <row r="36" spans="1:11" ht="14.25" customHeight="1">
      <c r="A36" s="107">
        <v>1</v>
      </c>
      <c r="B36" s="107"/>
      <c r="C36" s="107">
        <f t="shared" si="2"/>
        <v>21108</v>
      </c>
      <c r="D36" s="107"/>
      <c r="E36" s="108"/>
      <c r="F36" s="108" t="str">
        <f t="shared" si="3"/>
        <v xml:space="preserve">HARI OM </v>
      </c>
      <c r="G36" s="109">
        <v>1</v>
      </c>
      <c r="I36" s="24"/>
      <c r="J36" s="24"/>
      <c r="K36" s="24"/>
    </row>
    <row r="37" spans="1:11" ht="14.25" customHeight="1">
      <c r="A37" s="107">
        <v>2</v>
      </c>
      <c r="B37" s="107"/>
      <c r="C37" s="107">
        <f t="shared" si="2"/>
        <v>21103</v>
      </c>
      <c r="D37" s="107"/>
      <c r="E37" s="108"/>
      <c r="F37" s="108" t="str">
        <f t="shared" si="3"/>
        <v>MOHAN KUMAR</v>
      </c>
      <c r="G37" s="109">
        <v>1</v>
      </c>
      <c r="I37" s="24"/>
      <c r="J37" s="24"/>
      <c r="K37" s="24"/>
    </row>
    <row r="38" spans="1:11" ht="14.25" customHeight="1">
      <c r="A38" s="107">
        <v>3</v>
      </c>
      <c r="B38" s="107"/>
      <c r="C38" s="107">
        <f t="shared" si="2"/>
        <v>21107</v>
      </c>
      <c r="D38" s="107"/>
      <c r="E38" s="108"/>
      <c r="F38" s="108" t="str">
        <f t="shared" si="3"/>
        <v>INDRA DEV</v>
      </c>
      <c r="G38" s="109">
        <v>1</v>
      </c>
      <c r="I38" s="24"/>
      <c r="J38" s="24"/>
      <c r="K38" s="24"/>
    </row>
    <row r="39" spans="1:11" ht="14.25" customHeight="1">
      <c r="A39" s="107">
        <v>4</v>
      </c>
      <c r="B39" s="107"/>
      <c r="C39" s="107">
        <f t="shared" si="2"/>
        <v>21102</v>
      </c>
      <c r="D39" s="107"/>
      <c r="E39" s="108"/>
      <c r="F39" s="108" t="str">
        <f t="shared" si="3"/>
        <v>NAGARJUN</v>
      </c>
      <c r="G39" s="109">
        <v>1</v>
      </c>
      <c r="I39" s="24"/>
      <c r="J39" s="24"/>
      <c r="K39" s="24"/>
    </row>
    <row r="40" spans="1:11" ht="14.25" customHeight="1">
      <c r="A40" s="107">
        <v>5</v>
      </c>
      <c r="B40" s="107"/>
      <c r="C40" s="107">
        <f t="shared" si="2"/>
        <v>21109</v>
      </c>
      <c r="D40" s="107"/>
      <c r="E40" s="108"/>
      <c r="F40" s="108" t="str">
        <f t="shared" si="3"/>
        <v>GANESH PATHKA</v>
      </c>
      <c r="G40" s="109">
        <v>1</v>
      </c>
      <c r="I40" s="24"/>
      <c r="J40" s="24"/>
      <c r="K40" s="24"/>
    </row>
    <row r="41" spans="1:11" ht="14.25" customHeight="1">
      <c r="A41" s="107">
        <v>6</v>
      </c>
      <c r="B41" s="107"/>
      <c r="C41" s="107">
        <f t="shared" si="2"/>
        <v>21110</v>
      </c>
      <c r="D41" s="107"/>
      <c r="E41" s="108"/>
      <c r="F41" s="108" t="str">
        <f t="shared" si="3"/>
        <v>RAJNISH SHUKLA</v>
      </c>
      <c r="G41" s="109">
        <v>1</v>
      </c>
      <c r="I41" s="24"/>
      <c r="J41" s="24"/>
      <c r="K41" s="24"/>
    </row>
    <row r="42" spans="1:11" ht="14.25" customHeight="1">
      <c r="A42" s="107">
        <v>7</v>
      </c>
      <c r="B42" s="107"/>
      <c r="C42" s="107">
        <f t="shared" si="2"/>
        <v>21111</v>
      </c>
      <c r="D42" s="107"/>
      <c r="E42" s="108"/>
      <c r="F42" s="108" t="str">
        <f t="shared" si="3"/>
        <v>MAHENDRA KUMAR</v>
      </c>
      <c r="G42" s="109">
        <v>1</v>
      </c>
      <c r="I42" s="24"/>
      <c r="J42" s="24"/>
      <c r="K42" s="24"/>
    </row>
    <row r="43" spans="1:11" ht="14.25" customHeight="1">
      <c r="A43" s="107">
        <v>8</v>
      </c>
      <c r="B43" s="107"/>
      <c r="C43" s="107">
        <f t="shared" si="2"/>
        <v>21112</v>
      </c>
      <c r="D43" s="107"/>
      <c r="E43" s="108"/>
      <c r="F43" s="108" t="str">
        <f t="shared" si="3"/>
        <v>NILKANTH YADAV</v>
      </c>
      <c r="G43" s="109">
        <v>1</v>
      </c>
      <c r="I43" s="24"/>
      <c r="J43" s="24"/>
      <c r="K43" s="24"/>
    </row>
    <row r="44" spans="1:11" ht="14.25" customHeight="1">
      <c r="A44" s="107">
        <v>9</v>
      </c>
      <c r="B44" s="107"/>
      <c r="C44" s="107">
        <f t="shared" si="2"/>
        <v>21104</v>
      </c>
      <c r="D44" s="107"/>
      <c r="E44" s="108"/>
      <c r="F44" s="108" t="str">
        <f t="shared" si="3"/>
        <v>ROHAN TRIAPTHI</v>
      </c>
      <c r="G44" s="109">
        <v>1</v>
      </c>
      <c r="I44" s="24"/>
      <c r="J44" s="24"/>
      <c r="K44" s="24"/>
    </row>
    <row r="45" spans="1:11" ht="14.25" customHeight="1">
      <c r="A45" s="107">
        <v>5</v>
      </c>
      <c r="B45" s="107"/>
      <c r="C45" s="107">
        <f t="shared" si="2"/>
        <v>21109</v>
      </c>
      <c r="D45" s="107"/>
      <c r="E45" s="108"/>
      <c r="F45" s="108" t="str">
        <f t="shared" si="3"/>
        <v>GANESH PATHKA</v>
      </c>
      <c r="G45" s="109">
        <v>1</v>
      </c>
      <c r="I45" s="24"/>
      <c r="J45" s="24"/>
      <c r="K45" s="24"/>
    </row>
    <row r="46" spans="1:11" ht="14.25" customHeight="1">
      <c r="A46" s="107">
        <v>8</v>
      </c>
      <c r="B46" s="107"/>
      <c r="C46" s="107">
        <f t="shared" si="2"/>
        <v>21112</v>
      </c>
      <c r="D46" s="107"/>
      <c r="E46" s="108"/>
      <c r="F46" s="108" t="str">
        <f t="shared" si="3"/>
        <v>NILKANTH YADAV</v>
      </c>
      <c r="G46" s="109">
        <v>1</v>
      </c>
      <c r="I46" s="24"/>
      <c r="J46" s="24"/>
      <c r="K46" s="24"/>
    </row>
    <row r="47" spans="1:11" ht="14.25" customHeight="1">
      <c r="A47" s="107">
        <v>6</v>
      </c>
      <c r="B47" s="107"/>
      <c r="C47" s="107">
        <f t="shared" si="2"/>
        <v>21110</v>
      </c>
      <c r="D47" s="107"/>
      <c r="E47" s="108"/>
      <c r="F47" s="108" t="str">
        <f t="shared" si="3"/>
        <v>RAJNISH SHUKLA</v>
      </c>
      <c r="G47" s="109">
        <v>1</v>
      </c>
      <c r="I47" s="24"/>
      <c r="J47" s="24"/>
      <c r="K47" s="24"/>
    </row>
    <row r="48" spans="1:11" ht="14.25" customHeight="1">
      <c r="A48" s="107">
        <v>2</v>
      </c>
      <c r="B48" s="107"/>
      <c r="C48" s="107">
        <f t="shared" si="2"/>
        <v>21103</v>
      </c>
      <c r="D48" s="107"/>
      <c r="E48" s="108"/>
      <c r="F48" s="108" t="str">
        <f t="shared" si="3"/>
        <v>MOHAN KUMAR</v>
      </c>
      <c r="G48" s="109">
        <v>1</v>
      </c>
      <c r="I48" s="24"/>
      <c r="J48" s="24"/>
      <c r="K48" s="24"/>
    </row>
    <row r="49" spans="1:11" ht="14.25" customHeight="1">
      <c r="A49" s="107">
        <v>3</v>
      </c>
      <c r="B49" s="107"/>
      <c r="C49" s="107">
        <f t="shared" si="2"/>
        <v>21107</v>
      </c>
      <c r="D49" s="107"/>
      <c r="E49" s="108"/>
      <c r="F49" s="108" t="str">
        <f t="shared" si="3"/>
        <v>INDRA DEV</v>
      </c>
      <c r="G49" s="109">
        <v>1</v>
      </c>
      <c r="I49" s="24"/>
      <c r="J49" s="24"/>
      <c r="K49" s="24"/>
    </row>
    <row r="50" spans="1:11" ht="14.25" customHeight="1">
      <c r="A50" s="107">
        <v>7</v>
      </c>
      <c r="B50" s="107"/>
      <c r="C50" s="107">
        <f t="shared" si="2"/>
        <v>21111</v>
      </c>
      <c r="D50" s="107"/>
      <c r="E50" s="108"/>
      <c r="F50" s="108" t="str">
        <f t="shared" si="3"/>
        <v>MAHENDRA KUMAR</v>
      </c>
      <c r="G50" s="109">
        <v>1</v>
      </c>
      <c r="I50" s="24"/>
      <c r="J50" s="24"/>
      <c r="K50" s="24"/>
    </row>
    <row r="51" spans="1:11" ht="14.25" customHeight="1">
      <c r="A51" s="107">
        <v>2</v>
      </c>
      <c r="B51" s="107"/>
      <c r="C51" s="107">
        <f t="shared" si="2"/>
        <v>21103</v>
      </c>
      <c r="D51" s="107"/>
      <c r="E51" s="108"/>
      <c r="F51" s="108" t="str">
        <f t="shared" si="3"/>
        <v>MOHAN KUMAR</v>
      </c>
      <c r="G51" s="109">
        <v>1</v>
      </c>
      <c r="I51" s="24"/>
      <c r="J51" s="24"/>
      <c r="K51" s="24"/>
    </row>
    <row r="52" spans="1:11" ht="14.25" customHeight="1">
      <c r="A52" s="107">
        <v>6</v>
      </c>
      <c r="B52" s="107"/>
      <c r="C52" s="107">
        <f t="shared" si="2"/>
        <v>21110</v>
      </c>
      <c r="D52" s="107"/>
      <c r="E52" s="108"/>
      <c r="F52" s="108" t="str">
        <f t="shared" si="3"/>
        <v>RAJNISH SHUKLA</v>
      </c>
      <c r="G52" s="109">
        <v>1</v>
      </c>
      <c r="I52" s="24"/>
      <c r="J52" s="24"/>
      <c r="K52" s="24"/>
    </row>
    <row r="53" spans="1:11" ht="14.25" customHeight="1">
      <c r="A53" s="107">
        <v>4</v>
      </c>
      <c r="B53" s="107"/>
      <c r="C53" s="107">
        <f t="shared" si="2"/>
        <v>21102</v>
      </c>
      <c r="D53" s="107"/>
      <c r="E53" s="108"/>
      <c r="F53" s="108" t="str">
        <f t="shared" si="3"/>
        <v>NAGARJUN</v>
      </c>
      <c r="G53" s="109">
        <v>1</v>
      </c>
      <c r="I53" s="24"/>
      <c r="J53" s="24"/>
      <c r="K53" s="24"/>
    </row>
    <row r="54" spans="1:11" ht="14.25" customHeight="1">
      <c r="A54" s="107">
        <v>6</v>
      </c>
      <c r="B54" s="107"/>
      <c r="C54" s="107">
        <f t="shared" si="2"/>
        <v>21110</v>
      </c>
      <c r="D54" s="107"/>
      <c r="E54" s="108"/>
      <c r="F54" s="108" t="str">
        <f t="shared" si="3"/>
        <v>RAJNISH SHUKLA</v>
      </c>
      <c r="G54" s="109">
        <v>1</v>
      </c>
      <c r="I54" s="24"/>
      <c r="J54" s="24"/>
      <c r="K54" s="24"/>
    </row>
    <row r="55" spans="1:11" ht="14.25" customHeight="1">
      <c r="A55" s="107">
        <v>1</v>
      </c>
      <c r="B55" s="107"/>
      <c r="C55" s="107">
        <f t="shared" si="2"/>
        <v>21108</v>
      </c>
      <c r="D55" s="107"/>
      <c r="E55" s="108"/>
      <c r="F55" s="108" t="str">
        <f t="shared" si="3"/>
        <v xml:space="preserve">HARI OM </v>
      </c>
      <c r="G55" s="109">
        <v>1</v>
      </c>
      <c r="I55" s="24"/>
      <c r="J55" s="24"/>
      <c r="K55" s="24"/>
    </row>
    <row r="56" spans="1:11" ht="14.25" customHeight="1">
      <c r="A56" s="107">
        <v>2</v>
      </c>
      <c r="B56" s="107"/>
      <c r="C56" s="107">
        <f t="shared" si="2"/>
        <v>21103</v>
      </c>
      <c r="D56" s="107"/>
      <c r="E56" s="108"/>
      <c r="F56" s="108" t="str">
        <f t="shared" si="3"/>
        <v>MOHAN KUMAR</v>
      </c>
      <c r="G56" s="109">
        <v>1</v>
      </c>
      <c r="I56" s="24"/>
      <c r="J56" s="24"/>
      <c r="K56" s="24"/>
    </row>
    <row r="57" spans="1:11" ht="14.25" customHeight="1">
      <c r="A57" s="107">
        <v>4</v>
      </c>
      <c r="B57" s="107"/>
      <c r="C57" s="107">
        <f t="shared" si="2"/>
        <v>21102</v>
      </c>
      <c r="D57" s="107"/>
      <c r="E57" s="108"/>
      <c r="F57" s="108" t="str">
        <f t="shared" si="3"/>
        <v>NAGARJUN</v>
      </c>
      <c r="G57" s="109">
        <v>1</v>
      </c>
      <c r="I57" s="24"/>
      <c r="J57" s="24"/>
      <c r="K57" s="24"/>
    </row>
    <row r="58" spans="1:11" ht="14.25" customHeight="1">
      <c r="A58" s="107">
        <v>9</v>
      </c>
      <c r="B58" s="107"/>
      <c r="C58" s="107">
        <f t="shared" si="2"/>
        <v>21104</v>
      </c>
      <c r="D58" s="107"/>
      <c r="E58" s="108"/>
      <c r="F58" s="108" t="str">
        <f t="shared" si="3"/>
        <v>ROHAN TRIAPTHI</v>
      </c>
      <c r="G58" s="109">
        <v>1</v>
      </c>
      <c r="I58" s="24"/>
      <c r="J58" s="24"/>
      <c r="K58" s="24"/>
    </row>
    <row r="59" spans="1:11" ht="14.25" customHeight="1">
      <c r="A59" s="107">
        <v>3</v>
      </c>
      <c r="B59" s="107"/>
      <c r="C59" s="107">
        <f t="shared" si="2"/>
        <v>21107</v>
      </c>
      <c r="D59" s="107"/>
      <c r="E59" s="108"/>
      <c r="F59" s="108" t="str">
        <f t="shared" si="3"/>
        <v>INDRA DEV</v>
      </c>
      <c r="G59" s="109">
        <v>1</v>
      </c>
      <c r="I59" s="24"/>
      <c r="J59" s="24"/>
      <c r="K59" s="24"/>
    </row>
    <row r="60" spans="1:11" ht="14.25" customHeight="1">
      <c r="A60" s="107">
        <v>6</v>
      </c>
      <c r="B60" s="107"/>
      <c r="C60" s="107">
        <f t="shared" si="2"/>
        <v>21110</v>
      </c>
      <c r="D60" s="107"/>
      <c r="E60" s="108"/>
      <c r="F60" s="108" t="str">
        <f t="shared" si="3"/>
        <v>RAJNISH SHUKLA</v>
      </c>
      <c r="G60" s="109">
        <v>1</v>
      </c>
      <c r="I60" s="24"/>
      <c r="J60" s="24"/>
      <c r="K60" s="24"/>
    </row>
    <row r="61" spans="1:11" ht="14.25" customHeight="1">
      <c r="A61" s="107">
        <v>4</v>
      </c>
      <c r="B61" s="107"/>
      <c r="C61" s="107">
        <f t="shared" si="2"/>
        <v>21102</v>
      </c>
      <c r="D61" s="107"/>
      <c r="E61" s="108"/>
      <c r="F61" s="108" t="str">
        <f t="shared" si="3"/>
        <v>NAGARJUN</v>
      </c>
      <c r="G61" s="109">
        <v>1</v>
      </c>
      <c r="I61" s="24"/>
      <c r="J61" s="24"/>
      <c r="K61" s="24"/>
    </row>
    <row r="62" spans="1:11" ht="14.25" customHeight="1">
      <c r="A62" s="107">
        <v>8</v>
      </c>
      <c r="B62" s="107"/>
      <c r="C62" s="107">
        <f t="shared" si="2"/>
        <v>21112</v>
      </c>
      <c r="D62" s="107"/>
      <c r="E62" s="108"/>
      <c r="F62" s="108" t="str">
        <f t="shared" si="3"/>
        <v>NILKANTH YADAV</v>
      </c>
      <c r="G62" s="109">
        <v>1</v>
      </c>
      <c r="I62" s="24"/>
      <c r="J62" s="24"/>
      <c r="K62" s="24"/>
    </row>
    <row r="63" spans="1:11" ht="14.25" customHeight="1">
      <c r="A63" s="107">
        <v>7</v>
      </c>
      <c r="B63" s="107"/>
      <c r="C63" s="107">
        <f t="shared" si="2"/>
        <v>21111</v>
      </c>
      <c r="D63" s="107"/>
      <c r="E63" s="108"/>
      <c r="F63" s="110" t="str">
        <f t="shared" si="3"/>
        <v>MAHENDRA KUMAR</v>
      </c>
      <c r="G63" s="109">
        <v>1</v>
      </c>
      <c r="I63" s="24"/>
      <c r="J63" s="24"/>
      <c r="K63" s="24"/>
    </row>
    <row r="64" spans="1:11" ht="14.25" customHeight="1">
      <c r="A64" s="107">
        <v>2</v>
      </c>
      <c r="B64" s="107"/>
      <c r="C64" s="107">
        <f t="shared" si="2"/>
        <v>21103</v>
      </c>
      <c r="D64" s="107"/>
      <c r="E64" s="108"/>
      <c r="F64" s="108" t="str">
        <f t="shared" si="3"/>
        <v>MOHAN KUMAR</v>
      </c>
      <c r="G64" s="109">
        <v>1</v>
      </c>
      <c r="I64" s="24"/>
      <c r="J64" s="24"/>
      <c r="K64" s="24"/>
    </row>
    <row r="65" spans="9:11" ht="14.25" customHeight="1">
      <c r="I65" s="24"/>
      <c r="J65" s="24"/>
      <c r="K65" s="24"/>
    </row>
    <row r="66" spans="9:11" ht="14.25" customHeight="1">
      <c r="I66" s="24"/>
      <c r="J66" s="24"/>
      <c r="K66" s="24"/>
    </row>
    <row r="67" spans="9:11" ht="14.25" customHeight="1">
      <c r="I67" s="24"/>
      <c r="J67" s="24"/>
      <c r="K67" s="24"/>
    </row>
    <row r="68" spans="9:11" ht="14.25" customHeight="1">
      <c r="I68" s="24"/>
      <c r="J68" s="24"/>
      <c r="K68" s="24"/>
    </row>
    <row r="69" spans="9:11" ht="14.25" customHeight="1">
      <c r="I69" s="24"/>
      <c r="J69" s="24"/>
      <c r="K69" s="24"/>
    </row>
    <row r="70" spans="9:11" ht="14.25" customHeight="1">
      <c r="I70" s="24"/>
      <c r="J70" s="24"/>
      <c r="K70" s="24"/>
    </row>
    <row r="71" spans="9:11" ht="14.25" customHeight="1">
      <c r="I71" s="24"/>
      <c r="J71" s="24"/>
      <c r="K71" s="24"/>
    </row>
    <row r="72" spans="9:11" ht="14.25" customHeight="1">
      <c r="I72" s="24"/>
      <c r="J72" s="24"/>
      <c r="K72" s="24"/>
    </row>
    <row r="73" spans="9:11" ht="14.25" customHeight="1">
      <c r="I73" s="24"/>
      <c r="J73" s="24"/>
      <c r="K73" s="24"/>
    </row>
    <row r="74" spans="9:11" ht="14.25" customHeight="1">
      <c r="I74" s="24"/>
      <c r="J74" s="24"/>
      <c r="K74" s="24"/>
    </row>
    <row r="75" spans="9:11" ht="14.25" customHeight="1">
      <c r="I75" s="24"/>
      <c r="J75" s="24"/>
      <c r="K75" s="24"/>
    </row>
    <row r="76" spans="9:11" ht="14.25" customHeight="1">
      <c r="I76" s="24"/>
      <c r="J76" s="24"/>
      <c r="K76" s="24"/>
    </row>
    <row r="77" spans="9:11" ht="14.25" customHeight="1">
      <c r="I77" s="24"/>
      <c r="J77" s="24"/>
      <c r="K77" s="24"/>
    </row>
    <row r="78" spans="9:11" ht="14.25" customHeight="1">
      <c r="I78" s="24"/>
      <c r="J78" s="24"/>
      <c r="K78" s="24"/>
    </row>
    <row r="79" spans="9:11" ht="14.25" customHeight="1">
      <c r="I79" s="24"/>
      <c r="J79" s="24"/>
      <c r="K79" s="24"/>
    </row>
    <row r="80" spans="9:11" ht="14.25" customHeight="1">
      <c r="I80" s="24"/>
      <c r="J80" s="24"/>
      <c r="K80" s="24"/>
    </row>
    <row r="81" spans="9:11" ht="14.25" customHeight="1">
      <c r="I81" s="24"/>
      <c r="J81" s="24"/>
      <c r="K81" s="24"/>
    </row>
    <row r="82" spans="9:11" ht="14.25" customHeight="1">
      <c r="I82" s="24"/>
      <c r="J82" s="24"/>
      <c r="K82" s="24"/>
    </row>
    <row r="83" spans="9:11" ht="14.25" customHeight="1">
      <c r="I83" s="24"/>
      <c r="J83" s="24"/>
      <c r="K83" s="24"/>
    </row>
    <row r="84" spans="9:11" ht="14.25" customHeight="1">
      <c r="I84" s="24"/>
      <c r="J84" s="24"/>
      <c r="K84" s="24"/>
    </row>
    <row r="85" spans="9:11" ht="14.25" customHeight="1">
      <c r="I85" s="24"/>
      <c r="J85" s="24"/>
      <c r="K85" s="24"/>
    </row>
    <row r="86" spans="9:11" ht="14.25" customHeight="1">
      <c r="I86" s="24"/>
      <c r="J86" s="24"/>
      <c r="K86" s="24"/>
    </row>
    <row r="87" spans="9:11" ht="14.25" customHeight="1">
      <c r="I87" s="24"/>
      <c r="J87" s="24"/>
      <c r="K87" s="24"/>
    </row>
    <row r="88" spans="9:11" ht="14.25" customHeight="1">
      <c r="I88" s="24"/>
      <c r="J88" s="24"/>
      <c r="K88" s="24"/>
    </row>
    <row r="89" spans="9:11" ht="14.25" customHeight="1">
      <c r="I89" s="24"/>
      <c r="J89" s="24"/>
      <c r="K89" s="24"/>
    </row>
    <row r="90" spans="9:11" ht="14.25" customHeight="1">
      <c r="I90" s="24"/>
      <c r="J90" s="24"/>
      <c r="K90" s="24"/>
    </row>
    <row r="91" spans="9:11" ht="14.25" customHeight="1">
      <c r="I91" s="24"/>
      <c r="J91" s="24"/>
      <c r="K91" s="24"/>
    </row>
    <row r="92" spans="9:11" ht="14.25" customHeight="1">
      <c r="I92" s="24"/>
      <c r="J92" s="24"/>
      <c r="K92" s="24"/>
    </row>
    <row r="93" spans="9:11" ht="14.25" customHeight="1">
      <c r="I93" s="24"/>
      <c r="J93" s="24"/>
      <c r="K93" s="24"/>
    </row>
    <row r="94" spans="9:11" ht="14.25" customHeight="1">
      <c r="I94" s="24"/>
      <c r="J94" s="24"/>
      <c r="K94" s="24"/>
    </row>
    <row r="95" spans="9:11" ht="14.25" customHeight="1">
      <c r="I95" s="24"/>
      <c r="J95" s="24"/>
      <c r="K95" s="24"/>
    </row>
    <row r="96" spans="9:11" ht="14.25" customHeight="1">
      <c r="I96" s="24"/>
      <c r="J96" s="24"/>
      <c r="K96" s="24"/>
    </row>
    <row r="97" spans="9:11" ht="14.25" customHeight="1">
      <c r="I97" s="24"/>
      <c r="J97" s="24"/>
      <c r="K97" s="24"/>
    </row>
    <row r="98" spans="9:11" ht="14.25" customHeight="1">
      <c r="I98" s="24"/>
      <c r="J98" s="24"/>
      <c r="K98" s="24"/>
    </row>
    <row r="99" spans="9:11" ht="14.25" customHeight="1">
      <c r="I99" s="24"/>
      <c r="J99" s="24"/>
      <c r="K99" s="24"/>
    </row>
    <row r="100" spans="9:11" ht="14.25" customHeight="1">
      <c r="I100" s="24"/>
      <c r="J100" s="24"/>
      <c r="K100" s="24"/>
    </row>
    <row r="101" spans="9:11" ht="14.25" customHeight="1">
      <c r="I101" s="24"/>
      <c r="J101" s="24"/>
      <c r="K101" s="24"/>
    </row>
    <row r="102" spans="9:11" ht="14.25" customHeight="1">
      <c r="I102" s="24"/>
      <c r="J102" s="24"/>
      <c r="K102" s="24"/>
    </row>
    <row r="103" spans="9:11" ht="14.25" customHeight="1">
      <c r="I103" s="24"/>
      <c r="J103" s="24"/>
      <c r="K103" s="24"/>
    </row>
    <row r="104" spans="9:11" ht="14.25" customHeight="1">
      <c r="I104" s="24"/>
      <c r="J104" s="24"/>
      <c r="K104" s="24"/>
    </row>
    <row r="105" spans="9:11" ht="14.25" customHeight="1">
      <c r="I105" s="24"/>
      <c r="J105" s="24"/>
      <c r="K105" s="24"/>
    </row>
    <row r="106" spans="9:11" ht="14.25" customHeight="1">
      <c r="I106" s="24"/>
      <c r="J106" s="24"/>
      <c r="K106" s="24"/>
    </row>
    <row r="107" spans="9:11" ht="14.25" customHeight="1">
      <c r="I107" s="24"/>
      <c r="J107" s="24"/>
      <c r="K107" s="24"/>
    </row>
    <row r="108" spans="9:11" ht="14.25" customHeight="1">
      <c r="I108" s="24"/>
      <c r="J108" s="24"/>
      <c r="K108" s="24"/>
    </row>
    <row r="109" spans="9:11" ht="14.25" customHeight="1">
      <c r="I109" s="24"/>
      <c r="J109" s="24"/>
      <c r="K109" s="24"/>
    </row>
    <row r="110" spans="9:11" ht="14.25" customHeight="1">
      <c r="I110" s="24"/>
      <c r="J110" s="24"/>
      <c r="K110" s="24"/>
    </row>
    <row r="111" spans="9:11" ht="14.25" customHeight="1">
      <c r="I111" s="24"/>
      <c r="J111" s="24"/>
      <c r="K111" s="24"/>
    </row>
    <row r="112" spans="9:11" ht="14.25" customHeight="1">
      <c r="I112" s="24"/>
      <c r="J112" s="24"/>
      <c r="K112" s="24"/>
    </row>
    <row r="113" spans="9:11" ht="14.25" customHeight="1">
      <c r="I113" s="24"/>
      <c r="J113" s="24"/>
      <c r="K113" s="24"/>
    </row>
    <row r="114" spans="9:11" ht="14.25" customHeight="1">
      <c r="I114" s="24"/>
      <c r="J114" s="24"/>
      <c r="K114" s="24"/>
    </row>
    <row r="115" spans="9:11" ht="14.25" customHeight="1">
      <c r="I115" s="24"/>
      <c r="J115" s="24"/>
      <c r="K115" s="24"/>
    </row>
    <row r="116" spans="9:11" ht="14.25" customHeight="1">
      <c r="I116" s="24"/>
      <c r="J116" s="24"/>
      <c r="K116" s="24"/>
    </row>
    <row r="117" spans="9:11" ht="14.25" customHeight="1">
      <c r="I117" s="24"/>
      <c r="J117" s="24"/>
      <c r="K117" s="24"/>
    </row>
    <row r="118" spans="9:11" ht="14.25" customHeight="1">
      <c r="I118" s="24"/>
      <c r="J118" s="24"/>
      <c r="K118" s="24"/>
    </row>
    <row r="119" spans="9:11" ht="14.25" customHeight="1">
      <c r="I119" s="24"/>
      <c r="J119" s="24"/>
      <c r="K119" s="24"/>
    </row>
    <row r="120" spans="9:11" ht="14.25" customHeight="1">
      <c r="I120" s="24"/>
      <c r="J120" s="24"/>
      <c r="K120" s="24"/>
    </row>
    <row r="121" spans="9:11" ht="14.25" customHeight="1">
      <c r="I121" s="24"/>
      <c r="J121" s="24"/>
      <c r="K121" s="24"/>
    </row>
    <row r="122" spans="9:11" ht="14.25" customHeight="1">
      <c r="I122" s="24"/>
      <c r="J122" s="24"/>
      <c r="K122" s="24"/>
    </row>
    <row r="123" spans="9:11" ht="14.25" customHeight="1">
      <c r="I123" s="24"/>
      <c r="J123" s="24"/>
      <c r="K123" s="24"/>
    </row>
    <row r="124" spans="9:11" ht="14.25" customHeight="1">
      <c r="I124" s="24"/>
      <c r="J124" s="24"/>
      <c r="K124" s="24"/>
    </row>
    <row r="125" spans="9:11" ht="14.25" customHeight="1">
      <c r="I125" s="24"/>
      <c r="J125" s="24"/>
      <c r="K125" s="24"/>
    </row>
    <row r="126" spans="9:11" ht="14.25" customHeight="1">
      <c r="I126" s="24"/>
      <c r="J126" s="24"/>
      <c r="K126" s="24"/>
    </row>
    <row r="127" spans="9:11" ht="14.25" customHeight="1">
      <c r="I127" s="24"/>
      <c r="J127" s="24"/>
      <c r="K127" s="24"/>
    </row>
    <row r="128" spans="9:11" ht="14.25" customHeight="1">
      <c r="I128" s="24"/>
      <c r="J128" s="24"/>
      <c r="K128" s="24"/>
    </row>
    <row r="129" spans="9:11" ht="14.25" customHeight="1">
      <c r="I129" s="24"/>
      <c r="J129" s="24"/>
      <c r="K129" s="24"/>
    </row>
    <row r="130" spans="9:11" ht="14.25" customHeight="1">
      <c r="I130" s="24"/>
      <c r="J130" s="24"/>
      <c r="K130" s="24"/>
    </row>
    <row r="131" spans="9:11" ht="14.25" customHeight="1">
      <c r="I131" s="24"/>
      <c r="J131" s="24"/>
      <c r="K131" s="24"/>
    </row>
    <row r="132" spans="9:11" ht="14.25" customHeight="1">
      <c r="I132" s="24"/>
      <c r="J132" s="24"/>
      <c r="K132" s="24"/>
    </row>
    <row r="133" spans="9:11" ht="14.25" customHeight="1">
      <c r="I133" s="24"/>
      <c r="J133" s="24"/>
      <c r="K133" s="24"/>
    </row>
    <row r="134" spans="9:11" ht="14.25" customHeight="1">
      <c r="I134" s="24"/>
      <c r="J134" s="24"/>
      <c r="K134" s="24"/>
    </row>
    <row r="135" spans="9:11" ht="14.25" customHeight="1">
      <c r="I135" s="24"/>
      <c r="J135" s="24"/>
      <c r="K135" s="24"/>
    </row>
    <row r="136" spans="9:11" ht="14.25" customHeight="1">
      <c r="I136" s="24"/>
      <c r="J136" s="24"/>
      <c r="K136" s="24"/>
    </row>
    <row r="137" spans="9:11" ht="14.25" customHeight="1">
      <c r="I137" s="24"/>
      <c r="J137" s="24"/>
      <c r="K137" s="24"/>
    </row>
    <row r="138" spans="9:11" ht="14.25" customHeight="1">
      <c r="I138" s="24"/>
      <c r="J138" s="24"/>
      <c r="K138" s="24"/>
    </row>
    <row r="139" spans="9:11" ht="14.25" customHeight="1">
      <c r="I139" s="24"/>
      <c r="J139" s="24"/>
      <c r="K139" s="24"/>
    </row>
    <row r="140" spans="9:11" ht="14.25" customHeight="1">
      <c r="I140" s="24"/>
      <c r="J140" s="24"/>
      <c r="K140" s="24"/>
    </row>
    <row r="141" spans="9:11" ht="14.25" customHeight="1">
      <c r="I141" s="24"/>
      <c r="J141" s="24"/>
      <c r="K141" s="24"/>
    </row>
    <row r="142" spans="9:11" ht="14.25" customHeight="1">
      <c r="I142" s="24"/>
      <c r="J142" s="24"/>
      <c r="K142" s="24"/>
    </row>
    <row r="143" spans="9:11" ht="14.25" customHeight="1">
      <c r="I143" s="24"/>
      <c r="J143" s="24"/>
      <c r="K143" s="24"/>
    </row>
    <row r="144" spans="9:11" ht="14.25" customHeight="1">
      <c r="I144" s="24"/>
      <c r="J144" s="24"/>
      <c r="K144" s="24"/>
    </row>
    <row r="145" spans="9:11" ht="14.25" customHeight="1">
      <c r="I145" s="24"/>
      <c r="J145" s="24"/>
      <c r="K145" s="24"/>
    </row>
    <row r="146" spans="9:11" ht="14.25" customHeight="1">
      <c r="I146" s="24"/>
      <c r="J146" s="24"/>
      <c r="K146" s="24"/>
    </row>
    <row r="147" spans="9:11" ht="14.25" customHeight="1">
      <c r="I147" s="24"/>
      <c r="J147" s="24"/>
      <c r="K147" s="24"/>
    </row>
    <row r="148" spans="9:11" ht="14.25" customHeight="1">
      <c r="I148" s="24"/>
      <c r="J148" s="24"/>
      <c r="K148" s="24"/>
    </row>
    <row r="149" spans="9:11" ht="14.25" customHeight="1">
      <c r="I149" s="24"/>
      <c r="J149" s="24"/>
      <c r="K149" s="24"/>
    </row>
    <row r="150" spans="9:11" ht="14.25" customHeight="1">
      <c r="I150" s="24"/>
      <c r="J150" s="24"/>
      <c r="K150" s="24"/>
    </row>
    <row r="151" spans="9:11" ht="14.25" customHeight="1">
      <c r="I151" s="24"/>
      <c r="J151" s="24"/>
      <c r="K151" s="24"/>
    </row>
    <row r="152" spans="9:11" ht="14.25" customHeight="1">
      <c r="I152" s="24"/>
      <c r="J152" s="24"/>
      <c r="K152" s="24"/>
    </row>
    <row r="153" spans="9:11" ht="14.25" customHeight="1">
      <c r="I153" s="24"/>
      <c r="J153" s="24"/>
      <c r="K153" s="24"/>
    </row>
    <row r="154" spans="9:11" ht="14.25" customHeight="1">
      <c r="I154" s="24"/>
      <c r="J154" s="24"/>
      <c r="K154" s="24"/>
    </row>
    <row r="155" spans="9:11" ht="14.25" customHeight="1">
      <c r="I155" s="24"/>
      <c r="J155" s="24"/>
      <c r="K155" s="24"/>
    </row>
    <row r="156" spans="9:11" ht="14.25" customHeight="1">
      <c r="I156" s="24"/>
      <c r="J156" s="24"/>
      <c r="K156" s="24"/>
    </row>
    <row r="157" spans="9:11" ht="14.25" customHeight="1">
      <c r="I157" s="24"/>
      <c r="J157" s="24"/>
      <c r="K157" s="24"/>
    </row>
    <row r="158" spans="9:11" ht="14.25" customHeight="1">
      <c r="I158" s="24"/>
      <c r="J158" s="24"/>
      <c r="K158" s="24"/>
    </row>
    <row r="159" spans="9:11" ht="14.25" customHeight="1">
      <c r="I159" s="24"/>
      <c r="J159" s="24"/>
      <c r="K159" s="24"/>
    </row>
    <row r="160" spans="9:11" ht="14.25" customHeight="1">
      <c r="I160" s="24"/>
      <c r="J160" s="24"/>
      <c r="K160" s="24"/>
    </row>
    <row r="161" spans="9:11" ht="14.25" customHeight="1">
      <c r="I161" s="24"/>
      <c r="J161" s="24"/>
      <c r="K161" s="24"/>
    </row>
    <row r="162" spans="9:11" ht="14.25" customHeight="1">
      <c r="I162" s="24"/>
      <c r="J162" s="24"/>
      <c r="K162" s="24"/>
    </row>
    <row r="163" spans="9:11" ht="14.25" customHeight="1">
      <c r="I163" s="24"/>
      <c r="J163" s="24"/>
      <c r="K163" s="24"/>
    </row>
    <row r="164" spans="9:11" ht="14.25" customHeight="1">
      <c r="I164" s="24"/>
      <c r="J164" s="24"/>
      <c r="K164" s="24"/>
    </row>
    <row r="165" spans="9:11" ht="14.25" customHeight="1">
      <c r="I165" s="24"/>
      <c r="J165" s="24"/>
      <c r="K165" s="24"/>
    </row>
    <row r="166" spans="9:11" ht="14.25" customHeight="1">
      <c r="I166" s="24"/>
      <c r="J166" s="24"/>
      <c r="K166" s="24"/>
    </row>
    <row r="167" spans="9:11" ht="14.25" customHeight="1">
      <c r="I167" s="24"/>
      <c r="J167" s="24"/>
      <c r="K167" s="24"/>
    </row>
    <row r="168" spans="9:11" ht="14.25" customHeight="1">
      <c r="I168" s="24"/>
      <c r="J168" s="24"/>
      <c r="K168" s="24"/>
    </row>
    <row r="169" spans="9:11" ht="14.25" customHeight="1">
      <c r="I169" s="24"/>
      <c r="J169" s="24"/>
      <c r="K169" s="24"/>
    </row>
    <row r="170" spans="9:11" ht="14.25" customHeight="1">
      <c r="I170" s="24"/>
      <c r="J170" s="24"/>
      <c r="K170" s="24"/>
    </row>
    <row r="171" spans="9:11" ht="14.25" customHeight="1">
      <c r="I171" s="24"/>
      <c r="J171" s="24"/>
      <c r="K171" s="24"/>
    </row>
    <row r="172" spans="9:11" ht="14.25" customHeight="1">
      <c r="I172" s="24"/>
      <c r="J172" s="24"/>
      <c r="K172" s="24"/>
    </row>
    <row r="173" spans="9:11" ht="14.25" customHeight="1">
      <c r="I173" s="24"/>
      <c r="J173" s="24"/>
      <c r="K173" s="24"/>
    </row>
    <row r="174" spans="9:11" ht="14.25" customHeight="1">
      <c r="I174" s="24"/>
      <c r="J174" s="24"/>
      <c r="K174" s="24"/>
    </row>
    <row r="175" spans="9:11" ht="14.25" customHeight="1">
      <c r="I175" s="24"/>
      <c r="J175" s="24"/>
      <c r="K175" s="24"/>
    </row>
    <row r="176" spans="9:11" ht="14.25" customHeight="1">
      <c r="I176" s="24"/>
      <c r="J176" s="24"/>
      <c r="K176" s="24"/>
    </row>
    <row r="177" spans="9:11" ht="14.25" customHeight="1">
      <c r="I177" s="24"/>
      <c r="J177" s="24"/>
      <c r="K177" s="24"/>
    </row>
    <row r="178" spans="9:11" ht="14.25" customHeight="1">
      <c r="I178" s="24"/>
      <c r="J178" s="24"/>
      <c r="K178" s="24"/>
    </row>
    <row r="179" spans="9:11" ht="14.25" customHeight="1">
      <c r="I179" s="24"/>
      <c r="J179" s="24"/>
      <c r="K179" s="24"/>
    </row>
    <row r="180" spans="9:11" ht="14.25" customHeight="1">
      <c r="I180" s="24"/>
      <c r="J180" s="24"/>
      <c r="K180" s="24"/>
    </row>
    <row r="181" spans="9:11" ht="14.25" customHeight="1">
      <c r="I181" s="24"/>
      <c r="J181" s="24"/>
      <c r="K181" s="24"/>
    </row>
    <row r="182" spans="9:11" ht="14.25" customHeight="1">
      <c r="I182" s="24"/>
      <c r="J182" s="24"/>
      <c r="K182" s="24"/>
    </row>
    <row r="183" spans="9:11" ht="14.25" customHeight="1">
      <c r="I183" s="24"/>
      <c r="J183" s="24"/>
      <c r="K183" s="24"/>
    </row>
    <row r="184" spans="9:11" ht="14.25" customHeight="1">
      <c r="I184" s="24"/>
      <c r="J184" s="24"/>
      <c r="K184" s="24"/>
    </row>
    <row r="185" spans="9:11" ht="14.25" customHeight="1">
      <c r="I185" s="24"/>
      <c r="J185" s="24"/>
      <c r="K185" s="24"/>
    </row>
    <row r="186" spans="9:11" ht="14.25" customHeight="1">
      <c r="I186" s="24"/>
      <c r="J186" s="24"/>
      <c r="K186" s="24"/>
    </row>
    <row r="187" spans="9:11" ht="14.25" customHeight="1">
      <c r="I187" s="24"/>
      <c r="J187" s="24"/>
      <c r="K187" s="24"/>
    </row>
    <row r="188" spans="9:11" ht="14.25" customHeight="1">
      <c r="I188" s="24"/>
      <c r="J188" s="24"/>
      <c r="K188" s="24"/>
    </row>
    <row r="189" spans="9:11" ht="14.25" customHeight="1">
      <c r="I189" s="24"/>
      <c r="J189" s="24"/>
      <c r="K189" s="24"/>
    </row>
    <row r="190" spans="9:11" ht="14.25" customHeight="1">
      <c r="I190" s="24"/>
      <c r="J190" s="24"/>
      <c r="K190" s="24"/>
    </row>
    <row r="191" spans="9:11" ht="14.25" customHeight="1">
      <c r="I191" s="24"/>
      <c r="J191" s="24"/>
      <c r="K191" s="24"/>
    </row>
    <row r="192" spans="9:11" ht="14.25" customHeight="1">
      <c r="I192" s="24"/>
      <c r="J192" s="24"/>
      <c r="K192" s="24"/>
    </row>
    <row r="193" spans="9:11" ht="14.25" customHeight="1">
      <c r="I193" s="24"/>
      <c r="J193" s="24"/>
      <c r="K193" s="24"/>
    </row>
    <row r="194" spans="9:11" ht="14.25" customHeight="1">
      <c r="I194" s="24"/>
      <c r="J194" s="24"/>
      <c r="K194" s="24"/>
    </row>
    <row r="195" spans="9:11" ht="14.25" customHeight="1">
      <c r="I195" s="24"/>
      <c r="J195" s="24"/>
      <c r="K195" s="24"/>
    </row>
    <row r="196" spans="9:11" ht="14.25" customHeight="1">
      <c r="I196" s="24"/>
      <c r="J196" s="24"/>
      <c r="K196" s="24"/>
    </row>
    <row r="197" spans="9:11" ht="14.25" customHeight="1">
      <c r="I197" s="24"/>
      <c r="J197" s="24"/>
      <c r="K197" s="24"/>
    </row>
    <row r="198" spans="9:11" ht="14.25" customHeight="1">
      <c r="I198" s="24"/>
      <c r="J198" s="24"/>
      <c r="K198" s="24"/>
    </row>
    <row r="199" spans="9:11" ht="14.25" customHeight="1">
      <c r="I199" s="24"/>
      <c r="J199" s="24"/>
      <c r="K199" s="24"/>
    </row>
    <row r="200" spans="9:11" ht="14.25" customHeight="1">
      <c r="I200" s="24"/>
      <c r="J200" s="24"/>
      <c r="K200" s="24"/>
    </row>
    <row r="201" spans="9:11" ht="14.25" customHeight="1">
      <c r="I201" s="24"/>
      <c r="J201" s="24"/>
      <c r="K201" s="24"/>
    </row>
    <row r="202" spans="9:11" ht="14.25" customHeight="1">
      <c r="I202" s="24"/>
      <c r="J202" s="24"/>
      <c r="K202" s="24"/>
    </row>
    <row r="203" spans="9:11" ht="14.25" customHeight="1">
      <c r="I203" s="24"/>
      <c r="J203" s="24"/>
      <c r="K203" s="24"/>
    </row>
    <row r="204" spans="9:11" ht="14.25" customHeight="1">
      <c r="I204" s="24"/>
      <c r="J204" s="24"/>
      <c r="K204" s="24"/>
    </row>
    <row r="205" spans="9:11" ht="14.25" customHeight="1">
      <c r="I205" s="24"/>
      <c r="J205" s="24"/>
      <c r="K205" s="24"/>
    </row>
    <row r="206" spans="9:11" ht="14.25" customHeight="1">
      <c r="I206" s="24"/>
      <c r="J206" s="24"/>
      <c r="K206" s="24"/>
    </row>
    <row r="207" spans="9:11" ht="14.25" customHeight="1">
      <c r="I207" s="24"/>
      <c r="J207" s="24"/>
      <c r="K207" s="24"/>
    </row>
    <row r="208" spans="9:11" ht="14.25" customHeight="1">
      <c r="I208" s="24"/>
      <c r="J208" s="24"/>
      <c r="K208" s="24"/>
    </row>
    <row r="209" spans="9:11" ht="14.25" customHeight="1">
      <c r="I209" s="24"/>
      <c r="J209" s="24"/>
      <c r="K209" s="24"/>
    </row>
    <row r="210" spans="9:11" ht="14.25" customHeight="1">
      <c r="I210" s="24"/>
      <c r="J210" s="24"/>
      <c r="K210" s="24"/>
    </row>
    <row r="211" spans="9:11" ht="14.25" customHeight="1">
      <c r="I211" s="24"/>
      <c r="J211" s="24"/>
      <c r="K211" s="24"/>
    </row>
    <row r="212" spans="9:11" ht="14.25" customHeight="1">
      <c r="I212" s="24"/>
      <c r="J212" s="24"/>
      <c r="K212" s="24"/>
    </row>
    <row r="213" spans="9:11" ht="14.25" customHeight="1">
      <c r="I213" s="24"/>
      <c r="J213" s="24"/>
      <c r="K213" s="24"/>
    </row>
    <row r="214" spans="9:11" ht="14.25" customHeight="1">
      <c r="I214" s="24"/>
      <c r="J214" s="24"/>
      <c r="K214" s="24"/>
    </row>
    <row r="215" spans="9:11" ht="14.25" customHeight="1">
      <c r="I215" s="24"/>
      <c r="J215" s="24"/>
      <c r="K215" s="24"/>
    </row>
    <row r="216" spans="9:11" ht="14.25" customHeight="1">
      <c r="I216" s="24"/>
      <c r="J216" s="24"/>
      <c r="K216" s="24"/>
    </row>
    <row r="217" spans="9:11" ht="14.25" customHeight="1">
      <c r="I217" s="24"/>
      <c r="J217" s="24"/>
      <c r="K217" s="24"/>
    </row>
    <row r="218" spans="9:11" ht="14.25" customHeight="1">
      <c r="I218" s="24"/>
      <c r="J218" s="24"/>
      <c r="K218" s="24"/>
    </row>
    <row r="219" spans="9:11" ht="14.25" customHeight="1">
      <c r="I219" s="24"/>
      <c r="J219" s="24"/>
      <c r="K219" s="24"/>
    </row>
    <row r="220" spans="9:11" ht="14.25" customHeight="1">
      <c r="I220" s="24"/>
      <c r="J220" s="24"/>
      <c r="K220" s="24"/>
    </row>
    <row r="221" spans="9:11" ht="14.25" customHeight="1">
      <c r="I221" s="24"/>
      <c r="J221" s="24"/>
      <c r="K221" s="24"/>
    </row>
    <row r="222" spans="9:11" ht="14.25" customHeight="1">
      <c r="I222" s="24"/>
      <c r="J222" s="24"/>
      <c r="K222" s="24"/>
    </row>
    <row r="223" spans="9:11" ht="14.25" customHeight="1">
      <c r="I223" s="24"/>
      <c r="J223" s="24"/>
      <c r="K223" s="24"/>
    </row>
    <row r="224" spans="9:11" ht="14.25" customHeight="1">
      <c r="I224" s="24"/>
      <c r="J224" s="24"/>
      <c r="K224" s="24"/>
    </row>
    <row r="225" spans="9:11" ht="14.25" customHeight="1">
      <c r="I225" s="24"/>
      <c r="J225" s="24"/>
      <c r="K225" s="24"/>
    </row>
    <row r="226" spans="9:11" ht="14.25" customHeight="1">
      <c r="I226" s="24"/>
      <c r="J226" s="24"/>
      <c r="K226" s="24"/>
    </row>
    <row r="227" spans="9:11" ht="14.25" customHeight="1">
      <c r="I227" s="24"/>
      <c r="J227" s="24"/>
      <c r="K227" s="24"/>
    </row>
    <row r="228" spans="9:11" ht="14.25" customHeight="1">
      <c r="I228" s="24"/>
      <c r="J228" s="24"/>
      <c r="K228" s="24"/>
    </row>
    <row r="229" spans="9:11" ht="14.25" customHeight="1">
      <c r="I229" s="24"/>
      <c r="J229" s="24"/>
      <c r="K229" s="24"/>
    </row>
    <row r="230" spans="9:11" ht="14.25" customHeight="1">
      <c r="I230" s="24"/>
      <c r="J230" s="24"/>
      <c r="K230" s="24"/>
    </row>
    <row r="231" spans="9:11" ht="14.25" customHeight="1">
      <c r="I231" s="24"/>
      <c r="J231" s="24"/>
      <c r="K231" s="24"/>
    </row>
    <row r="232" spans="9:11" ht="14.25" customHeight="1">
      <c r="I232" s="24"/>
      <c r="J232" s="24"/>
      <c r="K232" s="24"/>
    </row>
    <row r="233" spans="9:11" ht="14.25" customHeight="1">
      <c r="I233" s="24"/>
      <c r="J233" s="24"/>
      <c r="K233" s="24"/>
    </row>
    <row r="234" spans="9:11" ht="14.25" customHeight="1">
      <c r="I234" s="24"/>
      <c r="J234" s="24"/>
      <c r="K234" s="24"/>
    </row>
    <row r="235" spans="9:11" ht="14.25" customHeight="1">
      <c r="I235" s="24"/>
      <c r="J235" s="24"/>
      <c r="K235" s="24"/>
    </row>
    <row r="236" spans="9:11" ht="14.25" customHeight="1">
      <c r="I236" s="24"/>
      <c r="J236" s="24"/>
      <c r="K236" s="24"/>
    </row>
    <row r="237" spans="9:11" ht="14.25" customHeight="1">
      <c r="I237" s="24"/>
      <c r="J237" s="24"/>
      <c r="K237" s="24"/>
    </row>
    <row r="238" spans="9:11" ht="14.25" customHeight="1">
      <c r="I238" s="24"/>
      <c r="J238" s="24"/>
      <c r="K238" s="24"/>
    </row>
    <row r="239" spans="9:11" ht="14.25" customHeight="1">
      <c r="I239" s="24"/>
      <c r="J239" s="24"/>
      <c r="K239" s="24"/>
    </row>
    <row r="240" spans="9:11" ht="14.25" customHeight="1">
      <c r="I240" s="24"/>
      <c r="J240" s="24"/>
      <c r="K240" s="24"/>
    </row>
    <row r="241" spans="9:11" ht="14.25" customHeight="1">
      <c r="I241" s="24"/>
      <c r="J241" s="24"/>
      <c r="K241" s="24"/>
    </row>
    <row r="242" spans="9:11" ht="14.25" customHeight="1">
      <c r="I242" s="24"/>
      <c r="J242" s="24"/>
      <c r="K242" s="24"/>
    </row>
    <row r="243" spans="9:11" ht="14.25" customHeight="1">
      <c r="I243" s="24"/>
      <c r="J243" s="24"/>
      <c r="K243" s="24"/>
    </row>
    <row r="244" spans="9:11" ht="14.25" customHeight="1">
      <c r="I244" s="24"/>
      <c r="J244" s="24"/>
      <c r="K244" s="24"/>
    </row>
    <row r="245" spans="9:11" ht="14.25" customHeight="1">
      <c r="I245" s="24"/>
      <c r="J245" s="24"/>
      <c r="K245" s="24"/>
    </row>
    <row r="246" spans="9:11" ht="14.25" customHeight="1">
      <c r="I246" s="24"/>
      <c r="J246" s="24"/>
      <c r="K246" s="24"/>
    </row>
    <row r="247" spans="9:11" ht="14.25" customHeight="1">
      <c r="I247" s="24"/>
      <c r="J247" s="24"/>
      <c r="K247" s="24"/>
    </row>
    <row r="248" spans="9:11" ht="14.25" customHeight="1">
      <c r="I248" s="24"/>
      <c r="J248" s="24"/>
      <c r="K248" s="24"/>
    </row>
    <row r="249" spans="9:11" ht="14.25" customHeight="1">
      <c r="I249" s="24"/>
      <c r="J249" s="24"/>
      <c r="K249" s="24"/>
    </row>
    <row r="250" spans="9:11" ht="14.25" customHeight="1">
      <c r="I250" s="24"/>
      <c r="J250" s="24"/>
      <c r="K250" s="24"/>
    </row>
    <row r="251" spans="9:11" ht="14.25" customHeight="1">
      <c r="I251" s="24"/>
      <c r="J251" s="24"/>
      <c r="K251" s="24"/>
    </row>
    <row r="252" spans="9:11" ht="14.25" customHeight="1">
      <c r="I252" s="24"/>
      <c r="J252" s="24"/>
      <c r="K252" s="24"/>
    </row>
    <row r="253" spans="9:11" ht="14.25" customHeight="1">
      <c r="I253" s="24"/>
      <c r="J253" s="24"/>
      <c r="K253" s="24"/>
    </row>
    <row r="254" spans="9:11" ht="14.25" customHeight="1">
      <c r="I254" s="24"/>
      <c r="J254" s="24"/>
      <c r="K254" s="24"/>
    </row>
    <row r="255" spans="9:11" ht="14.25" customHeight="1">
      <c r="I255" s="24"/>
      <c r="J255" s="24"/>
      <c r="K255" s="24"/>
    </row>
    <row r="256" spans="9:11" ht="14.25" customHeight="1">
      <c r="I256" s="24"/>
      <c r="J256" s="24"/>
      <c r="K256" s="24"/>
    </row>
    <row r="257" spans="9:11" ht="14.25" customHeight="1">
      <c r="I257" s="24"/>
      <c r="J257" s="24"/>
      <c r="K257" s="24"/>
    </row>
    <row r="258" spans="9:11" ht="14.25" customHeight="1">
      <c r="I258" s="24"/>
      <c r="J258" s="24"/>
      <c r="K258" s="24"/>
    </row>
    <row r="259" spans="9:11" ht="14.25" customHeight="1">
      <c r="I259" s="24"/>
      <c r="J259" s="24"/>
      <c r="K259" s="24"/>
    </row>
    <row r="260" spans="9:11" ht="14.25" customHeight="1">
      <c r="I260" s="24"/>
      <c r="J260" s="24"/>
      <c r="K260" s="24"/>
    </row>
    <row r="261" spans="9:11" ht="14.25" customHeight="1">
      <c r="I261" s="24"/>
      <c r="J261" s="24"/>
      <c r="K261" s="24"/>
    </row>
    <row r="262" spans="9:11" ht="14.25" customHeight="1">
      <c r="I262" s="24"/>
      <c r="J262" s="24"/>
      <c r="K262" s="24"/>
    </row>
    <row r="263" spans="9:11" ht="14.25" customHeight="1">
      <c r="I263" s="24"/>
      <c r="J263" s="24"/>
      <c r="K263" s="24"/>
    </row>
    <row r="264" spans="9:11" ht="14.25" customHeight="1">
      <c r="I264" s="24"/>
      <c r="J264" s="24"/>
      <c r="K264" s="24"/>
    </row>
    <row r="265" spans="9:11" ht="14.25" customHeight="1">
      <c r="I265" s="24"/>
      <c r="J265" s="24"/>
      <c r="K265" s="24"/>
    </row>
    <row r="266" spans="9:11" ht="14.25" customHeight="1">
      <c r="I266" s="24"/>
      <c r="J266" s="24"/>
      <c r="K266" s="24"/>
    </row>
    <row r="267" spans="9:11" ht="14.25" customHeight="1">
      <c r="I267" s="24"/>
      <c r="J267" s="24"/>
      <c r="K267" s="24"/>
    </row>
    <row r="268" spans="9:11" ht="14.25" customHeight="1">
      <c r="I268" s="24"/>
      <c r="J268" s="24"/>
      <c r="K268" s="24"/>
    </row>
    <row r="269" spans="9:11" ht="14.25" customHeight="1">
      <c r="I269" s="24"/>
      <c r="J269" s="24"/>
      <c r="K269" s="24"/>
    </row>
    <row r="270" spans="9:11" ht="14.25" customHeight="1">
      <c r="I270" s="24"/>
      <c r="J270" s="24"/>
      <c r="K270" s="24"/>
    </row>
    <row r="271" spans="9:11" ht="14.25" customHeight="1">
      <c r="I271" s="24"/>
      <c r="J271" s="24"/>
      <c r="K271" s="24"/>
    </row>
    <row r="272" spans="9:11" ht="14.25" customHeight="1">
      <c r="I272" s="24"/>
      <c r="J272" s="24"/>
      <c r="K272" s="24"/>
    </row>
    <row r="273" spans="9:11" ht="14.25" customHeight="1">
      <c r="I273" s="24"/>
      <c r="J273" s="24"/>
      <c r="K273" s="24"/>
    </row>
    <row r="274" spans="9:11" ht="14.25" customHeight="1">
      <c r="I274" s="24"/>
      <c r="J274" s="24"/>
      <c r="K274" s="24"/>
    </row>
    <row r="275" spans="9:11" ht="14.25" customHeight="1">
      <c r="I275" s="24"/>
      <c r="J275" s="24"/>
      <c r="K275" s="24"/>
    </row>
    <row r="276" spans="9:11" ht="14.25" customHeight="1">
      <c r="I276" s="24"/>
      <c r="J276" s="24"/>
      <c r="K276" s="24"/>
    </row>
    <row r="277" spans="9:11" ht="14.25" customHeight="1">
      <c r="I277" s="24"/>
      <c r="J277" s="24"/>
      <c r="K277" s="24"/>
    </row>
    <row r="278" spans="9:11" ht="14.25" customHeight="1">
      <c r="I278" s="24"/>
      <c r="J278" s="24"/>
      <c r="K278" s="24"/>
    </row>
    <row r="279" spans="9:11" ht="14.25" customHeight="1">
      <c r="I279" s="24"/>
      <c r="J279" s="24"/>
      <c r="K279" s="24"/>
    </row>
    <row r="280" spans="9:11" ht="14.25" customHeight="1">
      <c r="I280" s="24"/>
      <c r="J280" s="24"/>
      <c r="K280" s="24"/>
    </row>
    <row r="281" spans="9:11" ht="14.25" customHeight="1">
      <c r="I281" s="24"/>
      <c r="J281" s="24"/>
      <c r="K281" s="24"/>
    </row>
    <row r="282" spans="9:11" ht="14.25" customHeight="1">
      <c r="I282" s="24"/>
      <c r="J282" s="24"/>
      <c r="K282" s="24"/>
    </row>
    <row r="283" spans="9:11" ht="14.25" customHeight="1">
      <c r="I283" s="24"/>
      <c r="J283" s="24"/>
      <c r="K283" s="24"/>
    </row>
    <row r="284" spans="9:11" ht="14.25" customHeight="1">
      <c r="I284" s="24"/>
      <c r="J284" s="24"/>
      <c r="K284" s="24"/>
    </row>
    <row r="285" spans="9:11" ht="14.25" customHeight="1">
      <c r="I285" s="24"/>
      <c r="J285" s="24"/>
      <c r="K285" s="24"/>
    </row>
    <row r="286" spans="9:11" ht="14.25" customHeight="1">
      <c r="I286" s="24"/>
      <c r="J286" s="24"/>
      <c r="K286" s="24"/>
    </row>
    <row r="287" spans="9:11" ht="14.25" customHeight="1">
      <c r="I287" s="24"/>
      <c r="J287" s="24"/>
      <c r="K287" s="24"/>
    </row>
    <row r="288" spans="9:11" ht="14.25" customHeight="1">
      <c r="I288" s="24"/>
      <c r="J288" s="24"/>
      <c r="K288" s="24"/>
    </row>
    <row r="289" spans="9:11" ht="14.25" customHeight="1">
      <c r="I289" s="24"/>
      <c r="J289" s="24"/>
      <c r="K289" s="24"/>
    </row>
    <row r="290" spans="9:11" ht="14.25" customHeight="1">
      <c r="I290" s="24"/>
      <c r="J290" s="24"/>
      <c r="K290" s="24"/>
    </row>
    <row r="291" spans="9:11" ht="14.25" customHeight="1">
      <c r="I291" s="24"/>
      <c r="J291" s="24"/>
      <c r="K291" s="24"/>
    </row>
    <row r="292" spans="9:11" ht="14.25" customHeight="1">
      <c r="I292" s="24"/>
      <c r="J292" s="24"/>
      <c r="K292" s="24"/>
    </row>
    <row r="293" spans="9:11" ht="14.25" customHeight="1">
      <c r="I293" s="24"/>
      <c r="J293" s="24"/>
      <c r="K293" s="24"/>
    </row>
    <row r="294" spans="9:11" ht="14.25" customHeight="1">
      <c r="I294" s="24"/>
      <c r="J294" s="24"/>
      <c r="K294" s="24"/>
    </row>
    <row r="295" spans="9:11" ht="14.25" customHeight="1">
      <c r="I295" s="24"/>
      <c r="J295" s="24"/>
      <c r="K295" s="24"/>
    </row>
    <row r="296" spans="9:11" ht="14.25" customHeight="1">
      <c r="I296" s="24"/>
      <c r="J296" s="24"/>
      <c r="K296" s="24"/>
    </row>
    <row r="297" spans="9:11" ht="14.25" customHeight="1">
      <c r="I297" s="24"/>
      <c r="J297" s="24"/>
      <c r="K297" s="24"/>
    </row>
    <row r="298" spans="9:11" ht="14.25" customHeight="1">
      <c r="I298" s="24"/>
      <c r="J298" s="24"/>
      <c r="K298" s="24"/>
    </row>
    <row r="299" spans="9:11" ht="14.25" customHeight="1">
      <c r="I299" s="24"/>
      <c r="J299" s="24"/>
      <c r="K299" s="24"/>
    </row>
    <row r="300" spans="9:11" ht="14.25" customHeight="1">
      <c r="I300" s="24"/>
      <c r="J300" s="24"/>
      <c r="K300" s="24"/>
    </row>
    <row r="301" spans="9:11" ht="14.25" customHeight="1">
      <c r="I301" s="24"/>
      <c r="J301" s="24"/>
      <c r="K301" s="24"/>
    </row>
    <row r="302" spans="9:11" ht="14.25" customHeight="1">
      <c r="I302" s="24"/>
      <c r="J302" s="24"/>
      <c r="K302" s="24"/>
    </row>
    <row r="303" spans="9:11" ht="14.25" customHeight="1">
      <c r="I303" s="24"/>
      <c r="J303" s="24"/>
      <c r="K303" s="24"/>
    </row>
    <row r="304" spans="9:11" ht="14.25" customHeight="1">
      <c r="I304" s="24"/>
      <c r="J304" s="24"/>
      <c r="K304" s="24"/>
    </row>
    <row r="305" spans="9:11" ht="14.25" customHeight="1">
      <c r="I305" s="24"/>
      <c r="J305" s="24"/>
      <c r="K305" s="24"/>
    </row>
    <row r="306" spans="9:11" ht="14.25" customHeight="1">
      <c r="I306" s="24"/>
      <c r="J306" s="24"/>
      <c r="K306" s="24"/>
    </row>
    <row r="307" spans="9:11" ht="14.25" customHeight="1">
      <c r="I307" s="24"/>
      <c r="J307" s="24"/>
      <c r="K307" s="24"/>
    </row>
    <row r="308" spans="9:11" ht="14.25" customHeight="1">
      <c r="I308" s="24"/>
      <c r="J308" s="24"/>
      <c r="K308" s="24"/>
    </row>
    <row r="309" spans="9:11" ht="14.25" customHeight="1">
      <c r="I309" s="24"/>
      <c r="J309" s="24"/>
      <c r="K309" s="24"/>
    </row>
    <row r="310" spans="9:11" ht="14.25" customHeight="1">
      <c r="I310" s="24"/>
      <c r="J310" s="24"/>
      <c r="K310" s="24"/>
    </row>
    <row r="311" spans="9:11" ht="14.25" customHeight="1">
      <c r="I311" s="24"/>
      <c r="J311" s="24"/>
      <c r="K311" s="24"/>
    </row>
    <row r="312" spans="9:11" ht="14.25" customHeight="1">
      <c r="I312" s="24"/>
      <c r="J312" s="24"/>
      <c r="K312" s="24"/>
    </row>
    <row r="313" spans="9:11" ht="14.25" customHeight="1">
      <c r="I313" s="24"/>
      <c r="J313" s="24"/>
      <c r="K313" s="24"/>
    </row>
    <row r="314" spans="9:11" ht="14.25" customHeight="1">
      <c r="I314" s="24"/>
      <c r="J314" s="24"/>
      <c r="K314" s="24"/>
    </row>
    <row r="315" spans="9:11" ht="14.25" customHeight="1">
      <c r="I315" s="24"/>
      <c r="J315" s="24"/>
      <c r="K315" s="24"/>
    </row>
    <row r="316" spans="9:11" ht="14.25" customHeight="1">
      <c r="I316" s="24"/>
      <c r="J316" s="24"/>
      <c r="K316" s="24"/>
    </row>
    <row r="317" spans="9:11" ht="14.25" customHeight="1">
      <c r="I317" s="24"/>
      <c r="J317" s="24"/>
      <c r="K317" s="24"/>
    </row>
    <row r="318" spans="9:11" ht="14.25" customHeight="1">
      <c r="I318" s="24"/>
      <c r="J318" s="24"/>
      <c r="K318" s="24"/>
    </row>
    <row r="319" spans="9:11" ht="14.25" customHeight="1">
      <c r="I319" s="24"/>
      <c r="J319" s="24"/>
      <c r="K319" s="24"/>
    </row>
    <row r="320" spans="9:11" ht="14.25" customHeight="1">
      <c r="I320" s="24"/>
      <c r="J320" s="24"/>
      <c r="K320" s="24"/>
    </row>
    <row r="321" spans="9:11" ht="14.25" customHeight="1">
      <c r="I321" s="24"/>
      <c r="J321" s="24"/>
      <c r="K321" s="24"/>
    </row>
    <row r="322" spans="9:11" ht="14.25" customHeight="1">
      <c r="I322" s="24"/>
      <c r="J322" s="24"/>
      <c r="K322" s="24"/>
    </row>
    <row r="323" spans="9:11" ht="14.25" customHeight="1">
      <c r="I323" s="24"/>
      <c r="J323" s="24"/>
      <c r="K323" s="24"/>
    </row>
    <row r="324" spans="9:11" ht="14.25" customHeight="1">
      <c r="I324" s="24"/>
      <c r="J324" s="24"/>
      <c r="K324" s="24"/>
    </row>
    <row r="325" spans="9:11" ht="14.25" customHeight="1">
      <c r="I325" s="24"/>
      <c r="J325" s="24"/>
      <c r="K325" s="24"/>
    </row>
    <row r="326" spans="9:11" ht="14.25" customHeight="1">
      <c r="I326" s="24"/>
      <c r="J326" s="24"/>
      <c r="K326" s="24"/>
    </row>
    <row r="327" spans="9:11" ht="14.25" customHeight="1">
      <c r="I327" s="24"/>
      <c r="J327" s="24"/>
      <c r="K327" s="24"/>
    </row>
    <row r="328" spans="9:11" ht="14.25" customHeight="1">
      <c r="I328" s="24"/>
      <c r="J328" s="24"/>
      <c r="K328" s="24"/>
    </row>
    <row r="329" spans="9:11" ht="14.25" customHeight="1">
      <c r="I329" s="24"/>
      <c r="J329" s="24"/>
      <c r="K329" s="24"/>
    </row>
    <row r="330" spans="9:11" ht="14.25" customHeight="1">
      <c r="I330" s="24"/>
      <c r="J330" s="24"/>
      <c r="K330" s="24"/>
    </row>
    <row r="331" spans="9:11" ht="14.25" customHeight="1">
      <c r="I331" s="24"/>
      <c r="J331" s="24"/>
      <c r="K331" s="24"/>
    </row>
    <row r="332" spans="9:11" ht="14.25" customHeight="1">
      <c r="I332" s="24"/>
      <c r="J332" s="24"/>
      <c r="K332" s="24"/>
    </row>
    <row r="333" spans="9:11" ht="14.25" customHeight="1">
      <c r="I333" s="24"/>
      <c r="J333" s="24"/>
      <c r="K333" s="24"/>
    </row>
    <row r="334" spans="9:11" ht="14.25" customHeight="1">
      <c r="I334" s="24"/>
      <c r="J334" s="24"/>
      <c r="K334" s="24"/>
    </row>
    <row r="335" spans="9:11" ht="14.25" customHeight="1">
      <c r="I335" s="24"/>
      <c r="J335" s="24"/>
      <c r="K335" s="24"/>
    </row>
    <row r="336" spans="9:11" ht="14.25" customHeight="1">
      <c r="I336" s="24"/>
      <c r="J336" s="24"/>
      <c r="K336" s="24"/>
    </row>
    <row r="337" spans="9:11" ht="14.25" customHeight="1">
      <c r="I337" s="24"/>
      <c r="J337" s="24"/>
      <c r="K337" s="24"/>
    </row>
    <row r="338" spans="9:11" ht="14.25" customHeight="1">
      <c r="I338" s="24"/>
      <c r="J338" s="24"/>
      <c r="K338" s="24"/>
    </row>
    <row r="339" spans="9:11" ht="14.25" customHeight="1">
      <c r="I339" s="24"/>
      <c r="J339" s="24"/>
      <c r="K339" s="24"/>
    </row>
    <row r="340" spans="9:11" ht="14.25" customHeight="1">
      <c r="I340" s="24"/>
      <c r="J340" s="24"/>
      <c r="K340" s="24"/>
    </row>
    <row r="341" spans="9:11" ht="14.25" customHeight="1">
      <c r="I341" s="24"/>
      <c r="J341" s="24"/>
      <c r="K341" s="24"/>
    </row>
    <row r="342" spans="9:11" ht="14.25" customHeight="1">
      <c r="I342" s="24"/>
      <c r="J342" s="24"/>
      <c r="K342" s="24"/>
    </row>
    <row r="343" spans="9:11" ht="14.25" customHeight="1">
      <c r="I343" s="24"/>
      <c r="J343" s="24"/>
      <c r="K343" s="24"/>
    </row>
    <row r="344" spans="9:11" ht="14.25" customHeight="1">
      <c r="I344" s="24"/>
      <c r="J344" s="24"/>
      <c r="K344" s="24"/>
    </row>
    <row r="345" spans="9:11" ht="14.25" customHeight="1">
      <c r="I345" s="24"/>
      <c r="J345" s="24"/>
      <c r="K345" s="24"/>
    </row>
    <row r="346" spans="9:11" ht="14.25" customHeight="1">
      <c r="I346" s="24"/>
      <c r="J346" s="24"/>
      <c r="K346" s="24"/>
    </row>
    <row r="347" spans="9:11" ht="14.25" customHeight="1">
      <c r="I347" s="24"/>
      <c r="J347" s="24"/>
      <c r="K347" s="24"/>
    </row>
    <row r="348" spans="9:11" ht="14.25" customHeight="1">
      <c r="I348" s="24"/>
      <c r="J348" s="24"/>
      <c r="K348" s="24"/>
    </row>
    <row r="349" spans="9:11" ht="14.25" customHeight="1">
      <c r="I349" s="24"/>
      <c r="J349" s="24"/>
      <c r="K349" s="24"/>
    </row>
    <row r="350" spans="9:11" ht="14.25" customHeight="1">
      <c r="I350" s="24"/>
      <c r="J350" s="24"/>
      <c r="K350" s="24"/>
    </row>
    <row r="351" spans="9:11" ht="14.25" customHeight="1">
      <c r="I351" s="24"/>
      <c r="J351" s="24"/>
      <c r="K351" s="24"/>
    </row>
    <row r="352" spans="9:11" ht="14.25" customHeight="1">
      <c r="I352" s="24"/>
      <c r="J352" s="24"/>
      <c r="K352" s="24"/>
    </row>
    <row r="353" spans="9:11" ht="14.25" customHeight="1">
      <c r="I353" s="24"/>
      <c r="J353" s="24"/>
      <c r="K353" s="24"/>
    </row>
    <row r="354" spans="9:11" ht="14.25" customHeight="1">
      <c r="I354" s="24"/>
      <c r="J354" s="24"/>
      <c r="K354" s="24"/>
    </row>
    <row r="355" spans="9:11" ht="14.25" customHeight="1">
      <c r="I355" s="24"/>
      <c r="J355" s="24"/>
      <c r="K355" s="24"/>
    </row>
    <row r="356" spans="9:11" ht="14.25" customHeight="1">
      <c r="I356" s="24"/>
      <c r="J356" s="24"/>
      <c r="K356" s="24"/>
    </row>
    <row r="357" spans="9:11" ht="14.25" customHeight="1">
      <c r="I357" s="24"/>
      <c r="J357" s="24"/>
      <c r="K357" s="24"/>
    </row>
    <row r="358" spans="9:11" ht="14.25" customHeight="1">
      <c r="I358" s="24"/>
      <c r="J358" s="24"/>
      <c r="K358" s="24"/>
    </row>
    <row r="359" spans="9:11" ht="14.25" customHeight="1">
      <c r="I359" s="24"/>
      <c r="J359" s="24"/>
      <c r="K359" s="24"/>
    </row>
    <row r="360" spans="9:11" ht="14.25" customHeight="1">
      <c r="I360" s="24"/>
      <c r="J360" s="24"/>
      <c r="K360" s="24"/>
    </row>
    <row r="361" spans="9:11" ht="14.25" customHeight="1">
      <c r="I361" s="24"/>
      <c r="J361" s="24"/>
      <c r="K361" s="24"/>
    </row>
    <row r="362" spans="9:11" ht="14.25" customHeight="1">
      <c r="I362" s="24"/>
      <c r="J362" s="24"/>
      <c r="K362" s="24"/>
    </row>
    <row r="363" spans="9:11" ht="14.25" customHeight="1">
      <c r="I363" s="24"/>
      <c r="J363" s="24"/>
      <c r="K363" s="24"/>
    </row>
    <row r="364" spans="9:11" ht="14.25" customHeight="1">
      <c r="I364" s="24"/>
      <c r="J364" s="24"/>
      <c r="K364" s="24"/>
    </row>
    <row r="365" spans="9:11" ht="14.25" customHeight="1">
      <c r="I365" s="24"/>
      <c r="J365" s="24"/>
      <c r="K365" s="24"/>
    </row>
    <row r="366" spans="9:11" ht="14.25" customHeight="1">
      <c r="I366" s="24"/>
      <c r="J366" s="24"/>
      <c r="K366" s="24"/>
    </row>
    <row r="367" spans="9:11" ht="14.25" customHeight="1">
      <c r="I367" s="24"/>
      <c r="J367" s="24"/>
      <c r="K367" s="24"/>
    </row>
    <row r="368" spans="9:11" ht="14.25" customHeight="1">
      <c r="I368" s="24"/>
      <c r="J368" s="24"/>
      <c r="K368" s="24"/>
    </row>
    <row r="369" spans="9:11" ht="14.25" customHeight="1">
      <c r="I369" s="24"/>
      <c r="J369" s="24"/>
      <c r="K369" s="24"/>
    </row>
    <row r="370" spans="9:11" ht="14.25" customHeight="1">
      <c r="I370" s="24"/>
      <c r="J370" s="24"/>
      <c r="K370" s="24"/>
    </row>
    <row r="371" spans="9:11" ht="14.25" customHeight="1">
      <c r="I371" s="24"/>
      <c r="J371" s="24"/>
      <c r="K371" s="24"/>
    </row>
    <row r="372" spans="9:11" ht="14.25" customHeight="1">
      <c r="I372" s="24"/>
      <c r="J372" s="24"/>
      <c r="K372" s="24"/>
    </row>
    <row r="373" spans="9:11" ht="14.25" customHeight="1">
      <c r="I373" s="24"/>
      <c r="J373" s="24"/>
      <c r="K373" s="24"/>
    </row>
    <row r="374" spans="9:11" ht="14.25" customHeight="1">
      <c r="I374" s="24"/>
      <c r="J374" s="24"/>
      <c r="K374" s="24"/>
    </row>
    <row r="375" spans="9:11" ht="14.25" customHeight="1">
      <c r="I375" s="24"/>
      <c r="J375" s="24"/>
      <c r="K375" s="24"/>
    </row>
    <row r="376" spans="9:11" ht="14.25" customHeight="1">
      <c r="I376" s="24"/>
      <c r="J376" s="24"/>
      <c r="K376" s="24"/>
    </row>
    <row r="377" spans="9:11" ht="14.25" customHeight="1">
      <c r="I377" s="24"/>
      <c r="J377" s="24"/>
      <c r="K377" s="24"/>
    </row>
    <row r="378" spans="9:11" ht="14.25" customHeight="1">
      <c r="I378" s="24"/>
      <c r="J378" s="24"/>
      <c r="K378" s="24"/>
    </row>
    <row r="379" spans="9:11" ht="14.25" customHeight="1">
      <c r="I379" s="24"/>
      <c r="J379" s="24"/>
      <c r="K379" s="24"/>
    </row>
    <row r="380" spans="9:11" ht="14.25" customHeight="1">
      <c r="I380" s="24"/>
      <c r="J380" s="24"/>
      <c r="K380" s="24"/>
    </row>
    <row r="381" spans="9:11" ht="14.25" customHeight="1">
      <c r="I381" s="24"/>
      <c r="J381" s="24"/>
      <c r="K381" s="24"/>
    </row>
    <row r="382" spans="9:11" ht="14.25" customHeight="1">
      <c r="I382" s="24"/>
      <c r="J382" s="24"/>
      <c r="K382" s="24"/>
    </row>
    <row r="383" spans="9:11" ht="14.25" customHeight="1">
      <c r="I383" s="24"/>
      <c r="J383" s="24"/>
      <c r="K383" s="24"/>
    </row>
    <row r="384" spans="9:11" ht="14.25" customHeight="1">
      <c r="I384" s="24"/>
      <c r="J384" s="24"/>
      <c r="K384" s="24"/>
    </row>
    <row r="385" spans="9:11" ht="14.25" customHeight="1">
      <c r="I385" s="24"/>
      <c r="J385" s="24"/>
      <c r="K385" s="24"/>
    </row>
    <row r="386" spans="9:11" ht="14.25" customHeight="1">
      <c r="I386" s="24"/>
      <c r="J386" s="24"/>
      <c r="K386" s="24"/>
    </row>
    <row r="387" spans="9:11" ht="14.25" customHeight="1">
      <c r="I387" s="24"/>
      <c r="J387" s="24"/>
      <c r="K387" s="24"/>
    </row>
    <row r="388" spans="9:11" ht="14.25" customHeight="1">
      <c r="I388" s="24"/>
      <c r="J388" s="24"/>
      <c r="K388" s="24"/>
    </row>
    <row r="389" spans="9:11" ht="14.25" customHeight="1">
      <c r="I389" s="24"/>
      <c r="J389" s="24"/>
      <c r="K389" s="24"/>
    </row>
    <row r="390" spans="9:11" ht="14.25" customHeight="1">
      <c r="I390" s="24"/>
      <c r="J390" s="24"/>
      <c r="K390" s="24"/>
    </row>
    <row r="391" spans="9:11" ht="14.25" customHeight="1">
      <c r="I391" s="24"/>
      <c r="J391" s="24"/>
      <c r="K391" s="24"/>
    </row>
    <row r="392" spans="9:11" ht="14.25" customHeight="1">
      <c r="I392" s="24"/>
      <c r="J392" s="24"/>
      <c r="K392" s="24"/>
    </row>
    <row r="393" spans="9:11" ht="14.25" customHeight="1">
      <c r="I393" s="24"/>
      <c r="J393" s="24"/>
      <c r="K393" s="24"/>
    </row>
    <row r="394" spans="9:11" ht="14.25" customHeight="1">
      <c r="I394" s="24"/>
      <c r="J394" s="24"/>
      <c r="K394" s="24"/>
    </row>
    <row r="395" spans="9:11" ht="14.25" customHeight="1">
      <c r="I395" s="24"/>
      <c r="J395" s="24"/>
      <c r="K395" s="24"/>
    </row>
    <row r="396" spans="9:11" ht="14.25" customHeight="1">
      <c r="I396" s="24"/>
      <c r="J396" s="24"/>
      <c r="K396" s="24"/>
    </row>
    <row r="397" spans="9:11" ht="14.25" customHeight="1">
      <c r="I397" s="24"/>
      <c r="J397" s="24"/>
      <c r="K397" s="24"/>
    </row>
    <row r="398" spans="9:11" ht="14.25" customHeight="1">
      <c r="I398" s="24"/>
      <c r="J398" s="24"/>
      <c r="K398" s="24"/>
    </row>
    <row r="399" spans="9:11" ht="14.25" customHeight="1">
      <c r="I399" s="24"/>
      <c r="J399" s="24"/>
      <c r="K399" s="24"/>
    </row>
    <row r="400" spans="9:11" ht="14.25" customHeight="1">
      <c r="I400" s="24"/>
      <c r="J400" s="24"/>
      <c r="K400" s="24"/>
    </row>
    <row r="401" spans="9:11" ht="14.25" customHeight="1">
      <c r="I401" s="24"/>
      <c r="J401" s="24"/>
      <c r="K401" s="24"/>
    </row>
    <row r="402" spans="9:11" ht="14.25" customHeight="1">
      <c r="I402" s="24"/>
      <c r="J402" s="24"/>
      <c r="K402" s="24"/>
    </row>
    <row r="403" spans="9:11" ht="14.25" customHeight="1">
      <c r="I403" s="24"/>
      <c r="J403" s="24"/>
      <c r="K403" s="24"/>
    </row>
    <row r="404" spans="9:11" ht="14.25" customHeight="1">
      <c r="I404" s="24"/>
      <c r="J404" s="24"/>
      <c r="K404" s="24"/>
    </row>
    <row r="405" spans="9:11" ht="14.25" customHeight="1">
      <c r="I405" s="24"/>
      <c r="J405" s="24"/>
      <c r="K405" s="24"/>
    </row>
    <row r="406" spans="9:11" ht="14.25" customHeight="1">
      <c r="I406" s="24"/>
      <c r="J406" s="24"/>
      <c r="K406" s="24"/>
    </row>
    <row r="407" spans="9:11" ht="14.25" customHeight="1">
      <c r="I407" s="24"/>
      <c r="J407" s="24"/>
      <c r="K407" s="24"/>
    </row>
    <row r="408" spans="9:11" ht="14.25" customHeight="1">
      <c r="I408" s="24"/>
      <c r="J408" s="24"/>
      <c r="K408" s="24"/>
    </row>
    <row r="409" spans="9:11" ht="14.25" customHeight="1">
      <c r="I409" s="24"/>
      <c r="J409" s="24"/>
      <c r="K409" s="24"/>
    </row>
    <row r="410" spans="9:11" ht="14.25" customHeight="1">
      <c r="I410" s="24"/>
      <c r="J410" s="24"/>
      <c r="K410" s="24"/>
    </row>
    <row r="411" spans="9:11" ht="14.25" customHeight="1">
      <c r="I411" s="24"/>
      <c r="J411" s="24"/>
      <c r="K411" s="24"/>
    </row>
    <row r="412" spans="9:11" ht="14.25" customHeight="1">
      <c r="I412" s="24"/>
      <c r="J412" s="24"/>
      <c r="K412" s="24"/>
    </row>
    <row r="413" spans="9:11" ht="14.25" customHeight="1">
      <c r="I413" s="24"/>
      <c r="J413" s="24"/>
      <c r="K413" s="24"/>
    </row>
    <row r="414" spans="9:11" ht="14.25" customHeight="1">
      <c r="I414" s="24"/>
      <c r="J414" s="24"/>
      <c r="K414" s="24"/>
    </row>
    <row r="415" spans="9:11" ht="14.25" customHeight="1">
      <c r="I415" s="24"/>
      <c r="J415" s="24"/>
      <c r="K415" s="24"/>
    </row>
    <row r="416" spans="9:11" ht="14.25" customHeight="1">
      <c r="I416" s="24"/>
      <c r="J416" s="24"/>
      <c r="K416" s="24"/>
    </row>
    <row r="417" spans="9:11" ht="14.25" customHeight="1">
      <c r="I417" s="24"/>
      <c r="J417" s="24"/>
      <c r="K417" s="24"/>
    </row>
    <row r="418" spans="9:11" ht="14.25" customHeight="1">
      <c r="I418" s="24"/>
      <c r="J418" s="24"/>
      <c r="K418" s="24"/>
    </row>
    <row r="419" spans="9:11" ht="14.25" customHeight="1">
      <c r="I419" s="24"/>
      <c r="J419" s="24"/>
      <c r="K419" s="24"/>
    </row>
    <row r="420" spans="9:11" ht="14.25" customHeight="1">
      <c r="I420" s="24"/>
      <c r="J420" s="24"/>
      <c r="K420" s="24"/>
    </row>
    <row r="421" spans="9:11" ht="14.25" customHeight="1">
      <c r="I421" s="24"/>
      <c r="J421" s="24"/>
      <c r="K421" s="24"/>
    </row>
    <row r="422" spans="9:11" ht="14.25" customHeight="1">
      <c r="I422" s="24"/>
      <c r="J422" s="24"/>
      <c r="K422" s="24"/>
    </row>
    <row r="423" spans="9:11" ht="14.25" customHeight="1">
      <c r="I423" s="24"/>
      <c r="J423" s="24"/>
      <c r="K423" s="24"/>
    </row>
    <row r="424" spans="9:11" ht="14.25" customHeight="1">
      <c r="I424" s="24"/>
      <c r="J424" s="24"/>
      <c r="K424" s="24"/>
    </row>
    <row r="425" spans="9:11" ht="14.25" customHeight="1">
      <c r="I425" s="24"/>
      <c r="J425" s="24"/>
      <c r="K425" s="24"/>
    </row>
    <row r="426" spans="9:11" ht="14.25" customHeight="1">
      <c r="I426" s="24"/>
      <c r="J426" s="24"/>
      <c r="K426" s="24"/>
    </row>
    <row r="427" spans="9:11" ht="14.25" customHeight="1">
      <c r="I427" s="24"/>
      <c r="J427" s="24"/>
      <c r="K427" s="24"/>
    </row>
    <row r="428" spans="9:11" ht="14.25" customHeight="1">
      <c r="I428" s="24"/>
      <c r="J428" s="24"/>
      <c r="K428" s="24"/>
    </row>
    <row r="429" spans="9:11" ht="14.25" customHeight="1">
      <c r="I429" s="24"/>
      <c r="J429" s="24"/>
      <c r="K429" s="24"/>
    </row>
    <row r="430" spans="9:11" ht="14.25" customHeight="1">
      <c r="I430" s="24"/>
      <c r="J430" s="24"/>
      <c r="K430" s="24"/>
    </row>
    <row r="431" spans="9:11" ht="14.25" customHeight="1">
      <c r="I431" s="24"/>
      <c r="J431" s="24"/>
      <c r="K431" s="24"/>
    </row>
    <row r="432" spans="9:11" ht="14.25" customHeight="1">
      <c r="I432" s="24"/>
      <c r="J432" s="24"/>
      <c r="K432" s="24"/>
    </row>
    <row r="433" spans="9:11" ht="14.25" customHeight="1">
      <c r="I433" s="24"/>
      <c r="J433" s="24"/>
      <c r="K433" s="24"/>
    </row>
    <row r="434" spans="9:11" ht="14.25" customHeight="1">
      <c r="I434" s="24"/>
      <c r="J434" s="24"/>
      <c r="K434" s="24"/>
    </row>
    <row r="435" spans="9:11" ht="14.25" customHeight="1">
      <c r="I435" s="24"/>
      <c r="J435" s="24"/>
      <c r="K435" s="24"/>
    </row>
    <row r="436" spans="9:11" ht="14.25" customHeight="1">
      <c r="I436" s="24"/>
      <c r="J436" s="24"/>
      <c r="K436" s="24"/>
    </row>
    <row r="437" spans="9:11" ht="14.25" customHeight="1">
      <c r="I437" s="24"/>
      <c r="J437" s="24"/>
      <c r="K437" s="24"/>
    </row>
    <row r="438" spans="9:11" ht="14.25" customHeight="1">
      <c r="I438" s="24"/>
      <c r="J438" s="24"/>
      <c r="K438" s="24"/>
    </row>
    <row r="439" spans="9:11" ht="14.25" customHeight="1">
      <c r="I439" s="24"/>
      <c r="J439" s="24"/>
      <c r="K439" s="24"/>
    </row>
    <row r="440" spans="9:11" ht="14.25" customHeight="1">
      <c r="I440" s="24"/>
      <c r="J440" s="24"/>
      <c r="K440" s="24"/>
    </row>
    <row r="441" spans="9:11" ht="14.25" customHeight="1">
      <c r="I441" s="24"/>
      <c r="J441" s="24"/>
      <c r="K441" s="24"/>
    </row>
    <row r="442" spans="9:11" ht="14.25" customHeight="1">
      <c r="I442" s="24"/>
      <c r="J442" s="24"/>
      <c r="K442" s="24"/>
    </row>
    <row r="443" spans="9:11" ht="14.25" customHeight="1">
      <c r="I443" s="24"/>
      <c r="J443" s="24"/>
      <c r="K443" s="24"/>
    </row>
    <row r="444" spans="9:11" ht="14.25" customHeight="1">
      <c r="I444" s="24"/>
      <c r="J444" s="24"/>
      <c r="K444" s="24"/>
    </row>
    <row r="445" spans="9:11" ht="14.25" customHeight="1">
      <c r="I445" s="24"/>
      <c r="J445" s="24"/>
      <c r="K445" s="24"/>
    </row>
    <row r="446" spans="9:11" ht="14.25" customHeight="1">
      <c r="I446" s="24"/>
      <c r="J446" s="24"/>
      <c r="K446" s="24"/>
    </row>
    <row r="447" spans="9:11" ht="14.25" customHeight="1">
      <c r="I447" s="24"/>
      <c r="J447" s="24"/>
      <c r="K447" s="24"/>
    </row>
    <row r="448" spans="9:11" ht="14.25" customHeight="1">
      <c r="I448" s="24"/>
      <c r="J448" s="24"/>
      <c r="K448" s="24"/>
    </row>
    <row r="449" spans="9:11" ht="14.25" customHeight="1">
      <c r="I449" s="24"/>
      <c r="J449" s="24"/>
      <c r="K449" s="24"/>
    </row>
    <row r="450" spans="9:11" ht="14.25" customHeight="1">
      <c r="I450" s="24"/>
      <c r="J450" s="24"/>
      <c r="K450" s="24"/>
    </row>
    <row r="451" spans="9:11" ht="14.25" customHeight="1">
      <c r="I451" s="24"/>
      <c r="J451" s="24"/>
      <c r="K451" s="24"/>
    </row>
    <row r="452" spans="9:11" ht="14.25" customHeight="1">
      <c r="I452" s="24"/>
      <c r="J452" s="24"/>
      <c r="K452" s="24"/>
    </row>
    <row r="453" spans="9:11" ht="14.25" customHeight="1">
      <c r="I453" s="24"/>
      <c r="J453" s="24"/>
      <c r="K453" s="24"/>
    </row>
    <row r="454" spans="9:11" ht="14.25" customHeight="1">
      <c r="I454" s="24"/>
      <c r="J454" s="24"/>
      <c r="K454" s="24"/>
    </row>
    <row r="455" spans="9:11" ht="14.25" customHeight="1">
      <c r="I455" s="24"/>
      <c r="J455" s="24"/>
      <c r="K455" s="24"/>
    </row>
    <row r="456" spans="9:11" ht="14.25" customHeight="1">
      <c r="I456" s="24"/>
      <c r="J456" s="24"/>
      <c r="K456" s="24"/>
    </row>
    <row r="457" spans="9:11" ht="14.25" customHeight="1">
      <c r="I457" s="24"/>
      <c r="J457" s="24"/>
      <c r="K457" s="24"/>
    </row>
    <row r="458" spans="9:11" ht="14.25" customHeight="1">
      <c r="I458" s="24"/>
      <c r="J458" s="24"/>
      <c r="K458" s="24"/>
    </row>
    <row r="459" spans="9:11" ht="14.25" customHeight="1">
      <c r="I459" s="24"/>
      <c r="J459" s="24"/>
      <c r="K459" s="24"/>
    </row>
    <row r="460" spans="9:11" ht="14.25" customHeight="1">
      <c r="I460" s="24"/>
      <c r="J460" s="24"/>
      <c r="K460" s="24"/>
    </row>
    <row r="461" spans="9:11" ht="14.25" customHeight="1">
      <c r="I461" s="24"/>
      <c r="J461" s="24"/>
      <c r="K461" s="24"/>
    </row>
    <row r="462" spans="9:11" ht="14.25" customHeight="1">
      <c r="I462" s="24"/>
      <c r="J462" s="24"/>
      <c r="K462" s="24"/>
    </row>
    <row r="463" spans="9:11" ht="14.25" customHeight="1">
      <c r="I463" s="24"/>
      <c r="J463" s="24"/>
      <c r="K463" s="24"/>
    </row>
    <row r="464" spans="9:11" ht="14.25" customHeight="1">
      <c r="I464" s="24"/>
      <c r="J464" s="24"/>
      <c r="K464" s="24"/>
    </row>
    <row r="465" spans="9:11" ht="14.25" customHeight="1">
      <c r="I465" s="24"/>
      <c r="J465" s="24"/>
      <c r="K465" s="24"/>
    </row>
    <row r="466" spans="9:11" ht="14.25" customHeight="1">
      <c r="I466" s="24"/>
      <c r="J466" s="24"/>
      <c r="K466" s="24"/>
    </row>
    <row r="467" spans="9:11" ht="14.25" customHeight="1">
      <c r="I467" s="24"/>
      <c r="J467" s="24"/>
      <c r="K467" s="24"/>
    </row>
    <row r="468" spans="9:11" ht="14.25" customHeight="1">
      <c r="I468" s="24"/>
      <c r="J468" s="24"/>
      <c r="K468" s="24"/>
    </row>
    <row r="469" spans="9:11" ht="14.25" customHeight="1">
      <c r="I469" s="24"/>
      <c r="J469" s="24"/>
      <c r="K469" s="24"/>
    </row>
    <row r="470" spans="9:11" ht="14.25" customHeight="1">
      <c r="I470" s="24"/>
      <c r="J470" s="24"/>
      <c r="K470" s="24"/>
    </row>
    <row r="471" spans="9:11" ht="14.25" customHeight="1">
      <c r="I471" s="24"/>
      <c r="J471" s="24"/>
      <c r="K471" s="24"/>
    </row>
    <row r="472" spans="9:11" ht="14.25" customHeight="1">
      <c r="I472" s="24"/>
      <c r="J472" s="24"/>
      <c r="K472" s="24"/>
    </row>
    <row r="473" spans="9:11" ht="14.25" customHeight="1">
      <c r="I473" s="24"/>
      <c r="J473" s="24"/>
      <c r="K473" s="24"/>
    </row>
    <row r="474" spans="9:11" ht="14.25" customHeight="1">
      <c r="I474" s="24"/>
      <c r="J474" s="24"/>
      <c r="K474" s="24"/>
    </row>
    <row r="475" spans="9:11" ht="14.25" customHeight="1">
      <c r="I475" s="24"/>
      <c r="J475" s="24"/>
      <c r="K475" s="24"/>
    </row>
    <row r="476" spans="9:11" ht="14.25" customHeight="1">
      <c r="I476" s="24"/>
      <c r="J476" s="24"/>
      <c r="K476" s="24"/>
    </row>
    <row r="477" spans="9:11" ht="14.25" customHeight="1">
      <c r="I477" s="24"/>
      <c r="J477" s="24"/>
      <c r="K477" s="24"/>
    </row>
    <row r="478" spans="9:11" ht="14.25" customHeight="1">
      <c r="I478" s="24"/>
      <c r="J478" s="24"/>
      <c r="K478" s="24"/>
    </row>
    <row r="479" spans="9:11" ht="14.25" customHeight="1">
      <c r="I479" s="24"/>
      <c r="J479" s="24"/>
      <c r="K479" s="24"/>
    </row>
    <row r="480" spans="9:11" ht="14.25" customHeight="1">
      <c r="I480" s="24"/>
      <c r="J480" s="24"/>
      <c r="K480" s="24"/>
    </row>
    <row r="481" spans="9:11" ht="14.25" customHeight="1">
      <c r="I481" s="24"/>
      <c r="J481" s="24"/>
      <c r="K481" s="24"/>
    </row>
    <row r="482" spans="9:11" ht="14.25" customHeight="1">
      <c r="I482" s="24"/>
      <c r="J482" s="24"/>
      <c r="K482" s="24"/>
    </row>
    <row r="483" spans="9:11" ht="14.25" customHeight="1">
      <c r="I483" s="24"/>
      <c r="J483" s="24"/>
      <c r="K483" s="24"/>
    </row>
    <row r="484" spans="9:11" ht="14.25" customHeight="1">
      <c r="I484" s="24"/>
      <c r="J484" s="24"/>
      <c r="K484" s="24"/>
    </row>
    <row r="485" spans="9:11" ht="14.25" customHeight="1">
      <c r="I485" s="24"/>
      <c r="J485" s="24"/>
      <c r="K485" s="24"/>
    </row>
    <row r="486" spans="9:11" ht="14.25" customHeight="1">
      <c r="I486" s="24"/>
      <c r="J486" s="24"/>
      <c r="K486" s="24"/>
    </row>
    <row r="487" spans="9:11" ht="14.25" customHeight="1">
      <c r="I487" s="24"/>
      <c r="J487" s="24"/>
      <c r="K487" s="24"/>
    </row>
    <row r="488" spans="9:11" ht="14.25" customHeight="1">
      <c r="I488" s="24"/>
      <c r="J488" s="24"/>
      <c r="K488" s="24"/>
    </row>
    <row r="489" spans="9:11" ht="14.25" customHeight="1">
      <c r="I489" s="24"/>
      <c r="J489" s="24"/>
      <c r="K489" s="24"/>
    </row>
    <row r="490" spans="9:11" ht="14.25" customHeight="1">
      <c r="I490" s="24"/>
      <c r="J490" s="24"/>
      <c r="K490" s="24"/>
    </row>
    <row r="491" spans="9:11" ht="14.25" customHeight="1">
      <c r="I491" s="24"/>
      <c r="J491" s="24"/>
      <c r="K491" s="24"/>
    </row>
    <row r="492" spans="9:11" ht="14.25" customHeight="1">
      <c r="I492" s="24"/>
      <c r="J492" s="24"/>
      <c r="K492" s="24"/>
    </row>
    <row r="493" spans="9:11" ht="14.25" customHeight="1">
      <c r="I493" s="24"/>
      <c r="J493" s="24"/>
      <c r="K493" s="24"/>
    </row>
    <row r="494" spans="9:11" ht="14.25" customHeight="1">
      <c r="I494" s="24"/>
      <c r="J494" s="24"/>
      <c r="K494" s="24"/>
    </row>
    <row r="495" spans="9:11" ht="14.25" customHeight="1">
      <c r="I495" s="24"/>
      <c r="J495" s="24"/>
      <c r="K495" s="24"/>
    </row>
    <row r="496" spans="9:11" ht="14.25" customHeight="1">
      <c r="I496" s="24"/>
      <c r="J496" s="24"/>
      <c r="K496" s="24"/>
    </row>
    <row r="497" spans="9:11" ht="14.25" customHeight="1">
      <c r="I497" s="24"/>
      <c r="J497" s="24"/>
      <c r="K497" s="24"/>
    </row>
    <row r="498" spans="9:11" ht="14.25" customHeight="1">
      <c r="I498" s="24"/>
      <c r="J498" s="24"/>
      <c r="K498" s="24"/>
    </row>
    <row r="499" spans="9:11" ht="14.25" customHeight="1">
      <c r="I499" s="24"/>
      <c r="J499" s="24"/>
      <c r="K499" s="24"/>
    </row>
    <row r="500" spans="9:11" ht="14.25" customHeight="1">
      <c r="I500" s="24"/>
      <c r="J500" s="24"/>
      <c r="K500" s="24"/>
    </row>
    <row r="501" spans="9:11" ht="14.25" customHeight="1">
      <c r="I501" s="24"/>
      <c r="J501" s="24"/>
      <c r="K501" s="24"/>
    </row>
    <row r="502" spans="9:11" ht="14.25" customHeight="1">
      <c r="I502" s="24"/>
      <c r="J502" s="24"/>
      <c r="K502" s="24"/>
    </row>
    <row r="503" spans="9:11" ht="14.25" customHeight="1">
      <c r="I503" s="24"/>
      <c r="J503" s="24"/>
      <c r="K503" s="24"/>
    </row>
    <row r="504" spans="9:11" ht="14.25" customHeight="1">
      <c r="I504" s="24"/>
      <c r="J504" s="24"/>
      <c r="K504" s="24"/>
    </row>
    <row r="505" spans="9:11" ht="14.25" customHeight="1">
      <c r="I505" s="24"/>
      <c r="J505" s="24"/>
      <c r="K505" s="24"/>
    </row>
    <row r="506" spans="9:11" ht="14.25" customHeight="1">
      <c r="I506" s="24"/>
      <c r="J506" s="24"/>
      <c r="K506" s="24"/>
    </row>
    <row r="507" spans="9:11" ht="14.25" customHeight="1">
      <c r="I507" s="24"/>
      <c r="J507" s="24"/>
      <c r="K507" s="24"/>
    </row>
    <row r="508" spans="9:11" ht="14.25" customHeight="1">
      <c r="I508" s="24"/>
      <c r="J508" s="24"/>
      <c r="K508" s="24"/>
    </row>
    <row r="509" spans="9:11" ht="14.25" customHeight="1">
      <c r="I509" s="24"/>
      <c r="J509" s="24"/>
      <c r="K509" s="24"/>
    </row>
    <row r="510" spans="9:11" ht="14.25" customHeight="1">
      <c r="I510" s="24"/>
      <c r="J510" s="24"/>
      <c r="K510" s="24"/>
    </row>
    <row r="511" spans="9:11" ht="14.25" customHeight="1">
      <c r="I511" s="24"/>
      <c r="J511" s="24"/>
      <c r="K511" s="24"/>
    </row>
    <row r="512" spans="9:11" ht="14.25" customHeight="1">
      <c r="I512" s="24"/>
      <c r="J512" s="24"/>
      <c r="K512" s="24"/>
    </row>
    <row r="513" spans="9:11" ht="14.25" customHeight="1">
      <c r="I513" s="24"/>
      <c r="J513" s="24"/>
      <c r="K513" s="24"/>
    </row>
    <row r="514" spans="9:11" ht="14.25" customHeight="1">
      <c r="I514" s="24"/>
      <c r="J514" s="24"/>
      <c r="K514" s="24"/>
    </row>
    <row r="515" spans="9:11" ht="14.25" customHeight="1">
      <c r="I515" s="24"/>
      <c r="J515" s="24"/>
      <c r="K515" s="24"/>
    </row>
    <row r="516" spans="9:11" ht="14.25" customHeight="1">
      <c r="I516" s="24"/>
      <c r="J516" s="24"/>
      <c r="K516" s="24"/>
    </row>
    <row r="517" spans="9:11" ht="14.25" customHeight="1">
      <c r="I517" s="24"/>
      <c r="J517" s="24"/>
      <c r="K517" s="24"/>
    </row>
    <row r="518" spans="9:11" ht="14.25" customHeight="1">
      <c r="I518" s="24"/>
      <c r="J518" s="24"/>
      <c r="K518" s="24"/>
    </row>
    <row r="519" spans="9:11" ht="14.25" customHeight="1">
      <c r="I519" s="24"/>
      <c r="J519" s="24"/>
      <c r="K519" s="24"/>
    </row>
    <row r="520" spans="9:11" ht="14.25" customHeight="1">
      <c r="I520" s="24"/>
      <c r="J520" s="24"/>
      <c r="K520" s="24"/>
    </row>
    <row r="521" spans="9:11" ht="14.25" customHeight="1">
      <c r="I521" s="24"/>
      <c r="J521" s="24"/>
      <c r="K521" s="24"/>
    </row>
    <row r="522" spans="9:11" ht="14.25" customHeight="1">
      <c r="I522" s="24"/>
      <c r="J522" s="24"/>
      <c r="K522" s="24"/>
    </row>
    <row r="523" spans="9:11" ht="14.25" customHeight="1">
      <c r="I523" s="24"/>
      <c r="J523" s="24"/>
      <c r="K523" s="24"/>
    </row>
    <row r="524" spans="9:11" ht="14.25" customHeight="1">
      <c r="I524" s="24"/>
      <c r="J524" s="24"/>
      <c r="K524" s="24"/>
    </row>
    <row r="525" spans="9:11" ht="14.25" customHeight="1">
      <c r="I525" s="24"/>
      <c r="J525" s="24"/>
      <c r="K525" s="24"/>
    </row>
    <row r="526" spans="9:11" ht="14.25" customHeight="1">
      <c r="I526" s="24"/>
      <c r="J526" s="24"/>
      <c r="K526" s="24"/>
    </row>
    <row r="527" spans="9:11" ht="14.25" customHeight="1">
      <c r="I527" s="24"/>
      <c r="J527" s="24"/>
      <c r="K527" s="24"/>
    </row>
    <row r="528" spans="9:11" ht="14.25" customHeight="1">
      <c r="I528" s="24"/>
      <c r="J528" s="24"/>
      <c r="K528" s="24"/>
    </row>
    <row r="529" spans="9:11" ht="14.25" customHeight="1">
      <c r="I529" s="24"/>
      <c r="J529" s="24"/>
      <c r="K529" s="24"/>
    </row>
    <row r="530" spans="9:11" ht="14.25" customHeight="1">
      <c r="I530" s="24"/>
      <c r="J530" s="24"/>
      <c r="K530" s="24"/>
    </row>
    <row r="531" spans="9:11" ht="14.25" customHeight="1">
      <c r="I531" s="24"/>
      <c r="J531" s="24"/>
      <c r="K531" s="24"/>
    </row>
    <row r="532" spans="9:11" ht="14.25" customHeight="1">
      <c r="I532" s="24"/>
      <c r="J532" s="24"/>
      <c r="K532" s="24"/>
    </row>
    <row r="533" spans="9:11" ht="14.25" customHeight="1">
      <c r="I533" s="24"/>
      <c r="J533" s="24"/>
      <c r="K533" s="24"/>
    </row>
    <row r="534" spans="9:11" ht="14.25" customHeight="1">
      <c r="I534" s="24"/>
      <c r="J534" s="24"/>
      <c r="K534" s="24"/>
    </row>
    <row r="535" spans="9:11" ht="14.25" customHeight="1">
      <c r="I535" s="24"/>
      <c r="J535" s="24"/>
      <c r="K535" s="24"/>
    </row>
    <row r="536" spans="9:11" ht="14.25" customHeight="1">
      <c r="I536" s="24"/>
      <c r="J536" s="24"/>
      <c r="K536" s="24"/>
    </row>
    <row r="537" spans="9:11" ht="14.25" customHeight="1">
      <c r="I537" s="24"/>
      <c r="J537" s="24"/>
      <c r="K537" s="24"/>
    </row>
    <row r="538" spans="9:11" ht="14.25" customHeight="1">
      <c r="I538" s="24"/>
      <c r="J538" s="24"/>
      <c r="K538" s="24"/>
    </row>
    <row r="539" spans="9:11" ht="14.25" customHeight="1">
      <c r="I539" s="24"/>
      <c r="J539" s="24"/>
      <c r="K539" s="24"/>
    </row>
    <row r="540" spans="9:11" ht="14.25" customHeight="1">
      <c r="I540" s="24"/>
      <c r="J540" s="24"/>
      <c r="K540" s="24"/>
    </row>
    <row r="541" spans="9:11" ht="14.25" customHeight="1">
      <c r="I541" s="24"/>
      <c r="J541" s="24"/>
      <c r="K541" s="24"/>
    </row>
    <row r="542" spans="9:11" ht="14.25" customHeight="1">
      <c r="I542" s="24"/>
      <c r="J542" s="24"/>
      <c r="K542" s="24"/>
    </row>
    <row r="543" spans="9:11" ht="14.25" customHeight="1">
      <c r="I543" s="24"/>
      <c r="J543" s="24"/>
      <c r="K543" s="24"/>
    </row>
    <row r="544" spans="9:11" ht="14.25" customHeight="1">
      <c r="I544" s="24"/>
      <c r="J544" s="24"/>
      <c r="K544" s="24"/>
    </row>
    <row r="545" spans="9:11" ht="14.25" customHeight="1">
      <c r="I545" s="24"/>
      <c r="J545" s="24"/>
      <c r="K545" s="24"/>
    </row>
    <row r="546" spans="9:11" ht="14.25" customHeight="1">
      <c r="I546" s="24"/>
      <c r="J546" s="24"/>
      <c r="K546" s="24"/>
    </row>
    <row r="547" spans="9:11" ht="14.25" customHeight="1">
      <c r="I547" s="24"/>
      <c r="J547" s="24"/>
      <c r="K547" s="24"/>
    </row>
    <row r="548" spans="9:11" ht="14.25" customHeight="1">
      <c r="I548" s="24"/>
      <c r="J548" s="24"/>
      <c r="K548" s="24"/>
    </row>
    <row r="549" spans="9:11" ht="14.25" customHeight="1">
      <c r="I549" s="24"/>
      <c r="J549" s="24"/>
      <c r="K549" s="24"/>
    </row>
    <row r="550" spans="9:11" ht="14.25" customHeight="1">
      <c r="I550" s="24"/>
      <c r="J550" s="24"/>
      <c r="K550" s="24"/>
    </row>
    <row r="551" spans="9:11" ht="14.25" customHeight="1">
      <c r="I551" s="24"/>
      <c r="J551" s="24"/>
      <c r="K551" s="24"/>
    </row>
    <row r="552" spans="9:11" ht="14.25" customHeight="1">
      <c r="I552" s="24"/>
      <c r="J552" s="24"/>
      <c r="K552" s="24"/>
    </row>
    <row r="553" spans="9:11" ht="14.25" customHeight="1">
      <c r="I553" s="24"/>
      <c r="J553" s="24"/>
      <c r="K553" s="24"/>
    </row>
    <row r="554" spans="9:11" ht="14.25" customHeight="1">
      <c r="I554" s="24"/>
      <c r="J554" s="24"/>
      <c r="K554" s="24"/>
    </row>
    <row r="555" spans="9:11" ht="14.25" customHeight="1">
      <c r="I555" s="24"/>
      <c r="J555" s="24"/>
      <c r="K555" s="24"/>
    </row>
    <row r="556" spans="9:11" ht="14.25" customHeight="1">
      <c r="I556" s="24"/>
      <c r="J556" s="24"/>
      <c r="K556" s="24"/>
    </row>
    <row r="557" spans="9:11" ht="14.25" customHeight="1">
      <c r="I557" s="24"/>
      <c r="J557" s="24"/>
      <c r="K557" s="24"/>
    </row>
    <row r="558" spans="9:11" ht="14.25" customHeight="1">
      <c r="I558" s="24"/>
      <c r="J558" s="24"/>
      <c r="K558" s="24"/>
    </row>
    <row r="559" spans="9:11" ht="14.25" customHeight="1">
      <c r="I559" s="24"/>
      <c r="J559" s="24"/>
      <c r="K559" s="24"/>
    </row>
    <row r="560" spans="9:11" ht="14.25" customHeight="1">
      <c r="I560" s="24"/>
      <c r="J560" s="24"/>
      <c r="K560" s="24"/>
    </row>
    <row r="561" spans="9:11" ht="14.25" customHeight="1">
      <c r="I561" s="24"/>
      <c r="J561" s="24"/>
      <c r="K561" s="24"/>
    </row>
    <row r="562" spans="9:11" ht="14.25" customHeight="1">
      <c r="I562" s="24"/>
      <c r="J562" s="24"/>
      <c r="K562" s="24"/>
    </row>
    <row r="563" spans="9:11" ht="14.25" customHeight="1">
      <c r="I563" s="24"/>
      <c r="J563" s="24"/>
      <c r="K563" s="24"/>
    </row>
    <row r="564" spans="9:11" ht="14.25" customHeight="1">
      <c r="I564" s="24"/>
      <c r="J564" s="24"/>
      <c r="K564" s="24"/>
    </row>
    <row r="565" spans="9:11" ht="14.25" customHeight="1">
      <c r="I565" s="24"/>
      <c r="J565" s="24"/>
      <c r="K565" s="24"/>
    </row>
    <row r="566" spans="9:11" ht="14.25" customHeight="1">
      <c r="I566" s="24"/>
      <c r="J566" s="24"/>
      <c r="K566" s="24"/>
    </row>
    <row r="567" spans="9:11" ht="14.25" customHeight="1">
      <c r="I567" s="24"/>
      <c r="J567" s="24"/>
      <c r="K567" s="24"/>
    </row>
    <row r="568" spans="9:11" ht="14.25" customHeight="1">
      <c r="I568" s="24"/>
      <c r="J568" s="24"/>
      <c r="K568" s="24"/>
    </row>
    <row r="569" spans="9:11" ht="14.25" customHeight="1">
      <c r="I569" s="24"/>
      <c r="J569" s="24"/>
      <c r="K569" s="24"/>
    </row>
    <row r="570" spans="9:11" ht="14.25" customHeight="1">
      <c r="I570" s="24"/>
      <c r="J570" s="24"/>
      <c r="K570" s="24"/>
    </row>
    <row r="571" spans="9:11" ht="14.25" customHeight="1">
      <c r="I571" s="24"/>
      <c r="J571" s="24"/>
      <c r="K571" s="24"/>
    </row>
    <row r="572" spans="9:11" ht="14.25" customHeight="1">
      <c r="I572" s="24"/>
      <c r="J572" s="24"/>
      <c r="K572" s="24"/>
    </row>
    <row r="573" spans="9:11" ht="14.25" customHeight="1">
      <c r="I573" s="24"/>
      <c r="J573" s="24"/>
      <c r="K573" s="24"/>
    </row>
    <row r="574" spans="9:11" ht="14.25" customHeight="1">
      <c r="I574" s="24"/>
      <c r="J574" s="24"/>
      <c r="K574" s="24"/>
    </row>
    <row r="575" spans="9:11" ht="14.25" customHeight="1">
      <c r="I575" s="24"/>
      <c r="J575" s="24"/>
      <c r="K575" s="24"/>
    </row>
    <row r="576" spans="9:11" ht="14.25" customHeight="1">
      <c r="I576" s="24"/>
      <c r="J576" s="24"/>
      <c r="K576" s="24"/>
    </row>
    <row r="577" spans="9:11" ht="14.25" customHeight="1">
      <c r="I577" s="24"/>
      <c r="J577" s="24"/>
      <c r="K577" s="24"/>
    </row>
    <row r="578" spans="9:11" ht="14.25" customHeight="1">
      <c r="I578" s="24"/>
      <c r="J578" s="24"/>
      <c r="K578" s="24"/>
    </row>
    <row r="579" spans="9:11" ht="14.25" customHeight="1">
      <c r="I579" s="24"/>
      <c r="J579" s="24"/>
      <c r="K579" s="24"/>
    </row>
    <row r="580" spans="9:11" ht="14.25" customHeight="1">
      <c r="I580" s="24"/>
      <c r="J580" s="24"/>
      <c r="K580" s="24"/>
    </row>
    <row r="581" spans="9:11" ht="14.25" customHeight="1">
      <c r="I581" s="24"/>
      <c r="J581" s="24"/>
      <c r="K581" s="24"/>
    </row>
    <row r="582" spans="9:11" ht="14.25" customHeight="1">
      <c r="I582" s="24"/>
      <c r="J582" s="24"/>
      <c r="K582" s="24"/>
    </row>
    <row r="583" spans="9:11" ht="14.25" customHeight="1">
      <c r="I583" s="24"/>
      <c r="J583" s="24"/>
      <c r="K583" s="24"/>
    </row>
    <row r="584" spans="9:11" ht="14.25" customHeight="1">
      <c r="I584" s="24"/>
      <c r="J584" s="24"/>
      <c r="K584" s="24"/>
    </row>
    <row r="585" spans="9:11" ht="14.25" customHeight="1">
      <c r="I585" s="24"/>
      <c r="J585" s="24"/>
      <c r="K585" s="24"/>
    </row>
    <row r="586" spans="9:11" ht="14.25" customHeight="1">
      <c r="I586" s="24"/>
      <c r="J586" s="24"/>
      <c r="K586" s="24"/>
    </row>
    <row r="587" spans="9:11" ht="14.25" customHeight="1">
      <c r="I587" s="24"/>
      <c r="J587" s="24"/>
      <c r="K587" s="24"/>
    </row>
    <row r="588" spans="9:11" ht="14.25" customHeight="1">
      <c r="I588" s="24"/>
      <c r="J588" s="24"/>
      <c r="K588" s="24"/>
    </row>
    <row r="589" spans="9:11" ht="14.25" customHeight="1">
      <c r="I589" s="24"/>
      <c r="J589" s="24"/>
      <c r="K589" s="24"/>
    </row>
    <row r="590" spans="9:11" ht="14.25" customHeight="1">
      <c r="I590" s="24"/>
      <c r="J590" s="24"/>
      <c r="K590" s="24"/>
    </row>
    <row r="591" spans="9:11" ht="14.25" customHeight="1">
      <c r="I591" s="24"/>
      <c r="J591" s="24"/>
      <c r="K591" s="24"/>
    </row>
    <row r="592" spans="9:11" ht="14.25" customHeight="1">
      <c r="I592" s="24"/>
      <c r="J592" s="24"/>
      <c r="K592" s="24"/>
    </row>
    <row r="593" spans="9:11" ht="14.25" customHeight="1">
      <c r="I593" s="24"/>
      <c r="J593" s="24"/>
      <c r="K593" s="24"/>
    </row>
    <row r="594" spans="9:11" ht="14.25" customHeight="1">
      <c r="I594" s="24"/>
      <c r="J594" s="24"/>
      <c r="K594" s="24"/>
    </row>
    <row r="595" spans="9:11" ht="14.25" customHeight="1">
      <c r="I595" s="24"/>
      <c r="J595" s="24"/>
      <c r="K595" s="24"/>
    </row>
    <row r="596" spans="9:11" ht="14.25" customHeight="1">
      <c r="I596" s="24"/>
      <c r="J596" s="24"/>
      <c r="K596" s="24"/>
    </row>
    <row r="597" spans="9:11" ht="14.25" customHeight="1">
      <c r="I597" s="24"/>
      <c r="J597" s="24"/>
      <c r="K597" s="24"/>
    </row>
    <row r="598" spans="9:11" ht="14.25" customHeight="1">
      <c r="I598" s="24"/>
      <c r="J598" s="24"/>
      <c r="K598" s="24"/>
    </row>
    <row r="599" spans="9:11" ht="14.25" customHeight="1">
      <c r="I599" s="24"/>
      <c r="J599" s="24"/>
      <c r="K599" s="24"/>
    </row>
    <row r="600" spans="9:11" ht="14.25" customHeight="1">
      <c r="I600" s="24"/>
      <c r="J600" s="24"/>
      <c r="K600" s="24"/>
    </row>
    <row r="601" spans="9:11" ht="14.25" customHeight="1">
      <c r="I601" s="24"/>
      <c r="J601" s="24"/>
      <c r="K601" s="24"/>
    </row>
    <row r="602" spans="9:11" ht="14.25" customHeight="1">
      <c r="I602" s="24"/>
      <c r="J602" s="24"/>
      <c r="K602" s="24"/>
    </row>
    <row r="603" spans="9:11" ht="14.25" customHeight="1">
      <c r="I603" s="24"/>
      <c r="J603" s="24"/>
      <c r="K603" s="24"/>
    </row>
    <row r="604" spans="9:11" ht="14.25" customHeight="1">
      <c r="I604" s="24"/>
      <c r="J604" s="24"/>
      <c r="K604" s="24"/>
    </row>
    <row r="605" spans="9:11" ht="14.25" customHeight="1">
      <c r="I605" s="24"/>
      <c r="J605" s="24"/>
      <c r="K605" s="24"/>
    </row>
    <row r="606" spans="9:11" ht="14.25" customHeight="1">
      <c r="I606" s="24"/>
      <c r="J606" s="24"/>
      <c r="K606" s="24"/>
    </row>
    <row r="607" spans="9:11" ht="14.25" customHeight="1">
      <c r="I607" s="24"/>
      <c r="J607" s="24"/>
      <c r="K607" s="24"/>
    </row>
    <row r="608" spans="9:11" ht="14.25" customHeight="1">
      <c r="I608" s="24"/>
      <c r="J608" s="24"/>
      <c r="K608" s="24"/>
    </row>
    <row r="609" spans="9:11" ht="14.25" customHeight="1">
      <c r="I609" s="24"/>
      <c r="J609" s="24"/>
      <c r="K609" s="24"/>
    </row>
    <row r="610" spans="9:11" ht="14.25" customHeight="1">
      <c r="I610" s="24"/>
      <c r="J610" s="24"/>
      <c r="K610" s="24"/>
    </row>
    <row r="611" spans="9:11" ht="14.25" customHeight="1">
      <c r="I611" s="24"/>
      <c r="J611" s="24"/>
      <c r="K611" s="24"/>
    </row>
    <row r="612" spans="9:11" ht="14.25" customHeight="1">
      <c r="I612" s="24"/>
      <c r="J612" s="24"/>
      <c r="K612" s="24"/>
    </row>
    <row r="613" spans="9:11" ht="14.25" customHeight="1">
      <c r="I613" s="24"/>
      <c r="J613" s="24"/>
      <c r="K613" s="24"/>
    </row>
    <row r="614" spans="9:11" ht="14.25" customHeight="1">
      <c r="I614" s="24"/>
      <c r="J614" s="24"/>
      <c r="K614" s="24"/>
    </row>
    <row r="615" spans="9:11" ht="14.25" customHeight="1">
      <c r="I615" s="24"/>
      <c r="J615" s="24"/>
      <c r="K615" s="24"/>
    </row>
    <row r="616" spans="9:11" ht="14.25" customHeight="1">
      <c r="I616" s="24"/>
      <c r="J616" s="24"/>
      <c r="K616" s="24"/>
    </row>
    <row r="617" spans="9:11" ht="14.25" customHeight="1">
      <c r="I617" s="24"/>
      <c r="J617" s="24"/>
      <c r="K617" s="24"/>
    </row>
    <row r="618" spans="9:11" ht="14.25" customHeight="1">
      <c r="I618" s="24"/>
      <c r="J618" s="24"/>
      <c r="K618" s="24"/>
    </row>
    <row r="619" spans="9:11" ht="14.25" customHeight="1">
      <c r="I619" s="24"/>
      <c r="J619" s="24"/>
      <c r="K619" s="24"/>
    </row>
    <row r="620" spans="9:11" ht="14.25" customHeight="1">
      <c r="I620" s="24"/>
      <c r="J620" s="24"/>
      <c r="K620" s="24"/>
    </row>
    <row r="621" spans="9:11" ht="14.25" customHeight="1">
      <c r="I621" s="24"/>
      <c r="J621" s="24"/>
      <c r="K621" s="24"/>
    </row>
    <row r="622" spans="9:11" ht="14.25" customHeight="1">
      <c r="I622" s="24"/>
      <c r="J622" s="24"/>
      <c r="K622" s="24"/>
    </row>
    <row r="623" spans="9:11" ht="14.25" customHeight="1">
      <c r="I623" s="24"/>
      <c r="J623" s="24"/>
      <c r="K623" s="24"/>
    </row>
    <row r="624" spans="9:11" ht="14.25" customHeight="1">
      <c r="I624" s="24"/>
      <c r="J624" s="24"/>
      <c r="K624" s="24"/>
    </row>
    <row r="625" spans="9:11" ht="14.25" customHeight="1">
      <c r="I625" s="24"/>
      <c r="J625" s="24"/>
      <c r="K625" s="24"/>
    </row>
    <row r="626" spans="9:11" ht="14.25" customHeight="1">
      <c r="I626" s="24"/>
      <c r="J626" s="24"/>
      <c r="K626" s="24"/>
    </row>
    <row r="627" spans="9:11" ht="14.25" customHeight="1">
      <c r="I627" s="24"/>
      <c r="J627" s="24"/>
      <c r="K627" s="24"/>
    </row>
    <row r="628" spans="9:11" ht="14.25" customHeight="1">
      <c r="I628" s="24"/>
      <c r="J628" s="24"/>
      <c r="K628" s="24"/>
    </row>
    <row r="629" spans="9:11" ht="14.25" customHeight="1">
      <c r="I629" s="24"/>
      <c r="J629" s="24"/>
      <c r="K629" s="24"/>
    </row>
    <row r="630" spans="9:11" ht="14.25" customHeight="1">
      <c r="I630" s="24"/>
      <c r="J630" s="24"/>
      <c r="K630" s="24"/>
    </row>
    <row r="631" spans="9:11" ht="14.25" customHeight="1">
      <c r="I631" s="24"/>
      <c r="J631" s="24"/>
      <c r="K631" s="24"/>
    </row>
    <row r="632" spans="9:11" ht="14.25" customHeight="1">
      <c r="I632" s="24"/>
      <c r="J632" s="24"/>
      <c r="K632" s="24"/>
    </row>
    <row r="633" spans="9:11" ht="14.25" customHeight="1">
      <c r="I633" s="24"/>
      <c r="J633" s="24"/>
      <c r="K633" s="24"/>
    </row>
    <row r="634" spans="9:11" ht="14.25" customHeight="1">
      <c r="I634" s="24"/>
      <c r="J634" s="24"/>
      <c r="K634" s="24"/>
    </row>
    <row r="635" spans="9:11" ht="14.25" customHeight="1">
      <c r="I635" s="24"/>
      <c r="J635" s="24"/>
      <c r="K635" s="24"/>
    </row>
    <row r="636" spans="9:11" ht="14.25" customHeight="1">
      <c r="I636" s="24"/>
      <c r="J636" s="24"/>
      <c r="K636" s="24"/>
    </row>
    <row r="637" spans="9:11" ht="14.25" customHeight="1">
      <c r="I637" s="24"/>
      <c r="J637" s="24"/>
      <c r="K637" s="24"/>
    </row>
    <row r="638" spans="9:11" ht="14.25" customHeight="1">
      <c r="I638" s="24"/>
      <c r="J638" s="24"/>
      <c r="K638" s="24"/>
    </row>
    <row r="639" spans="9:11" ht="14.25" customHeight="1">
      <c r="I639" s="24"/>
      <c r="J639" s="24"/>
      <c r="K639" s="24"/>
    </row>
    <row r="640" spans="9:11" ht="14.25" customHeight="1">
      <c r="I640" s="24"/>
      <c r="J640" s="24"/>
      <c r="K640" s="24"/>
    </row>
    <row r="641" spans="9:11" ht="14.25" customHeight="1">
      <c r="I641" s="24"/>
      <c r="J641" s="24"/>
      <c r="K641" s="24"/>
    </row>
    <row r="642" spans="9:11" ht="14.25" customHeight="1">
      <c r="I642" s="24"/>
      <c r="J642" s="24"/>
      <c r="K642" s="24"/>
    </row>
    <row r="643" spans="9:11" ht="14.25" customHeight="1">
      <c r="I643" s="24"/>
      <c r="J643" s="24"/>
      <c r="K643" s="24"/>
    </row>
    <row r="644" spans="9:11" ht="14.25" customHeight="1">
      <c r="I644" s="24"/>
      <c r="J644" s="24"/>
      <c r="K644" s="24"/>
    </row>
    <row r="645" spans="9:11" ht="14.25" customHeight="1">
      <c r="I645" s="24"/>
      <c r="J645" s="24"/>
      <c r="K645" s="24"/>
    </row>
    <row r="646" spans="9:11" ht="14.25" customHeight="1">
      <c r="I646" s="24"/>
      <c r="J646" s="24"/>
      <c r="K646" s="24"/>
    </row>
    <row r="647" spans="9:11" ht="14.25" customHeight="1">
      <c r="I647" s="24"/>
      <c r="J647" s="24"/>
      <c r="K647" s="24"/>
    </row>
    <row r="648" spans="9:11" ht="14.25" customHeight="1">
      <c r="I648" s="24"/>
      <c r="J648" s="24"/>
      <c r="K648" s="24"/>
    </row>
    <row r="649" spans="9:11" ht="14.25" customHeight="1">
      <c r="I649" s="24"/>
      <c r="J649" s="24"/>
      <c r="K649" s="24"/>
    </row>
    <row r="650" spans="9:11" ht="14.25" customHeight="1">
      <c r="I650" s="24"/>
      <c r="J650" s="24"/>
      <c r="K650" s="24"/>
    </row>
    <row r="651" spans="9:11" ht="14.25" customHeight="1">
      <c r="I651" s="24"/>
      <c r="J651" s="24"/>
      <c r="K651" s="24"/>
    </row>
    <row r="652" spans="9:11" ht="14.25" customHeight="1">
      <c r="I652" s="24"/>
      <c r="J652" s="24"/>
      <c r="K652" s="24"/>
    </row>
    <row r="653" spans="9:11" ht="14.25" customHeight="1">
      <c r="I653" s="24"/>
      <c r="J653" s="24"/>
      <c r="K653" s="24"/>
    </row>
    <row r="654" spans="9:11" ht="14.25" customHeight="1">
      <c r="I654" s="24"/>
      <c r="J654" s="24"/>
      <c r="K654" s="24"/>
    </row>
    <row r="655" spans="9:11" ht="14.25" customHeight="1">
      <c r="I655" s="24"/>
      <c r="J655" s="24"/>
      <c r="K655" s="24"/>
    </row>
    <row r="656" spans="9:11" ht="14.25" customHeight="1">
      <c r="I656" s="24"/>
      <c r="J656" s="24"/>
      <c r="K656" s="24"/>
    </row>
    <row r="657" spans="9:11" ht="14.25" customHeight="1">
      <c r="I657" s="24"/>
      <c r="J657" s="24"/>
      <c r="K657" s="24"/>
    </row>
    <row r="658" spans="9:11" ht="14.25" customHeight="1">
      <c r="I658" s="24"/>
      <c r="J658" s="24"/>
      <c r="K658" s="24"/>
    </row>
    <row r="659" spans="9:11" ht="14.25" customHeight="1">
      <c r="I659" s="24"/>
      <c r="J659" s="24"/>
      <c r="K659" s="24"/>
    </row>
    <row r="660" spans="9:11" ht="14.25" customHeight="1">
      <c r="I660" s="24"/>
      <c r="J660" s="24"/>
      <c r="K660" s="24"/>
    </row>
    <row r="661" spans="9:11" ht="14.25" customHeight="1">
      <c r="I661" s="24"/>
      <c r="J661" s="24"/>
      <c r="K661" s="24"/>
    </row>
    <row r="662" spans="9:11" ht="14.25" customHeight="1">
      <c r="I662" s="24"/>
      <c r="J662" s="24"/>
      <c r="K662" s="24"/>
    </row>
    <row r="663" spans="9:11" ht="14.25" customHeight="1">
      <c r="I663" s="24"/>
      <c r="J663" s="24"/>
      <c r="K663" s="24"/>
    </row>
    <row r="664" spans="9:11" ht="14.25" customHeight="1">
      <c r="I664" s="24"/>
      <c r="J664" s="24"/>
      <c r="K664" s="24"/>
    </row>
    <row r="665" spans="9:11" ht="14.25" customHeight="1">
      <c r="I665" s="24"/>
      <c r="J665" s="24"/>
      <c r="K665" s="24"/>
    </row>
    <row r="666" spans="9:11" ht="14.25" customHeight="1">
      <c r="I666" s="24"/>
      <c r="J666" s="24"/>
      <c r="K666" s="24"/>
    </row>
    <row r="667" spans="9:11" ht="14.25" customHeight="1">
      <c r="I667" s="24"/>
      <c r="J667" s="24"/>
      <c r="K667" s="24"/>
    </row>
    <row r="668" spans="9:11" ht="14.25" customHeight="1">
      <c r="I668" s="24"/>
      <c r="J668" s="24"/>
      <c r="K668" s="24"/>
    </row>
    <row r="669" spans="9:11" ht="14.25" customHeight="1">
      <c r="I669" s="24"/>
      <c r="J669" s="24"/>
      <c r="K669" s="24"/>
    </row>
    <row r="670" spans="9:11" ht="14.25" customHeight="1">
      <c r="I670" s="24"/>
      <c r="J670" s="24"/>
      <c r="K670" s="24"/>
    </row>
    <row r="671" spans="9:11" ht="14.25" customHeight="1">
      <c r="I671" s="24"/>
      <c r="J671" s="24"/>
      <c r="K671" s="24"/>
    </row>
    <row r="672" spans="9:11" ht="14.25" customHeight="1">
      <c r="I672" s="24"/>
      <c r="J672" s="24"/>
      <c r="K672" s="24"/>
    </row>
    <row r="673" spans="9:11" ht="14.25" customHeight="1">
      <c r="I673" s="24"/>
      <c r="J673" s="24"/>
      <c r="K673" s="24"/>
    </row>
    <row r="674" spans="9:11" ht="14.25" customHeight="1">
      <c r="I674" s="24"/>
      <c r="J674" s="24"/>
      <c r="K674" s="24"/>
    </row>
    <row r="675" spans="9:11" ht="14.25" customHeight="1">
      <c r="I675" s="24"/>
      <c r="J675" s="24"/>
      <c r="K675" s="24"/>
    </row>
    <row r="676" spans="9:11" ht="14.25" customHeight="1">
      <c r="I676" s="24"/>
      <c r="J676" s="24"/>
      <c r="K676" s="24"/>
    </row>
    <row r="677" spans="9:11" ht="14.25" customHeight="1">
      <c r="I677" s="24"/>
      <c r="J677" s="24"/>
      <c r="K677" s="24"/>
    </row>
    <row r="678" spans="9:11" ht="14.25" customHeight="1">
      <c r="I678" s="24"/>
      <c r="J678" s="24"/>
      <c r="K678" s="24"/>
    </row>
    <row r="679" spans="9:11" ht="14.25" customHeight="1">
      <c r="I679" s="24"/>
      <c r="J679" s="24"/>
      <c r="K679" s="24"/>
    </row>
    <row r="680" spans="9:11" ht="14.25" customHeight="1">
      <c r="I680" s="24"/>
      <c r="J680" s="24"/>
      <c r="K680" s="24"/>
    </row>
    <row r="681" spans="9:11" ht="14.25" customHeight="1">
      <c r="I681" s="24"/>
      <c r="J681" s="24"/>
      <c r="K681" s="24"/>
    </row>
    <row r="682" spans="9:11" ht="14.25" customHeight="1">
      <c r="I682" s="24"/>
      <c r="J682" s="24"/>
      <c r="K682" s="24"/>
    </row>
    <row r="683" spans="9:11" ht="14.25" customHeight="1">
      <c r="I683" s="24"/>
      <c r="J683" s="24"/>
      <c r="K683" s="24"/>
    </row>
    <row r="684" spans="9:11" ht="14.25" customHeight="1">
      <c r="I684" s="24"/>
      <c r="J684" s="24"/>
      <c r="K684" s="24"/>
    </row>
    <row r="685" spans="9:11" ht="14.25" customHeight="1">
      <c r="I685" s="24"/>
      <c r="J685" s="24"/>
      <c r="K685" s="24"/>
    </row>
    <row r="686" spans="9:11" ht="14.25" customHeight="1">
      <c r="I686" s="24"/>
      <c r="J686" s="24"/>
      <c r="K686" s="24"/>
    </row>
    <row r="687" spans="9:11" ht="14.25" customHeight="1">
      <c r="I687" s="24"/>
      <c r="J687" s="24"/>
      <c r="K687" s="24"/>
    </row>
    <row r="688" spans="9:11" ht="14.25" customHeight="1">
      <c r="I688" s="24"/>
      <c r="J688" s="24"/>
      <c r="K688" s="24"/>
    </row>
    <row r="689" spans="9:11" ht="14.25" customHeight="1">
      <c r="I689" s="24"/>
      <c r="J689" s="24"/>
      <c r="K689" s="24"/>
    </row>
    <row r="690" spans="9:11" ht="14.25" customHeight="1">
      <c r="I690" s="24"/>
      <c r="J690" s="24"/>
      <c r="K690" s="24"/>
    </row>
    <row r="691" spans="9:11" ht="14.25" customHeight="1">
      <c r="I691" s="24"/>
      <c r="J691" s="24"/>
      <c r="K691" s="24"/>
    </row>
    <row r="692" spans="9:11" ht="14.25" customHeight="1">
      <c r="I692" s="24"/>
      <c r="J692" s="24"/>
      <c r="K692" s="24"/>
    </row>
    <row r="693" spans="9:11" ht="14.25" customHeight="1">
      <c r="I693" s="24"/>
      <c r="J693" s="24"/>
      <c r="K693" s="24"/>
    </row>
    <row r="694" spans="9:11" ht="14.25" customHeight="1">
      <c r="I694" s="24"/>
      <c r="J694" s="24"/>
      <c r="K694" s="24"/>
    </row>
    <row r="695" spans="9:11" ht="14.25" customHeight="1">
      <c r="I695" s="24"/>
      <c r="J695" s="24"/>
      <c r="K695" s="24"/>
    </row>
    <row r="696" spans="9:11" ht="14.25" customHeight="1">
      <c r="I696" s="24"/>
      <c r="J696" s="24"/>
      <c r="K696" s="24"/>
    </row>
    <row r="697" spans="9:11" ht="14.25" customHeight="1">
      <c r="I697" s="24"/>
      <c r="J697" s="24"/>
      <c r="K697" s="24"/>
    </row>
    <row r="698" spans="9:11" ht="14.25" customHeight="1">
      <c r="I698" s="24"/>
      <c r="J698" s="24"/>
      <c r="K698" s="24"/>
    </row>
    <row r="699" spans="9:11" ht="14.25" customHeight="1">
      <c r="I699" s="24"/>
      <c r="J699" s="24"/>
      <c r="K699" s="24"/>
    </row>
    <row r="700" spans="9:11" ht="14.25" customHeight="1">
      <c r="I700" s="24"/>
      <c r="J700" s="24"/>
      <c r="K700" s="24"/>
    </row>
    <row r="701" spans="9:11" ht="14.25" customHeight="1">
      <c r="I701" s="24"/>
      <c r="J701" s="24"/>
      <c r="K701" s="24"/>
    </row>
    <row r="702" spans="9:11" ht="14.25" customHeight="1">
      <c r="I702" s="24"/>
      <c r="J702" s="24"/>
      <c r="K702" s="24"/>
    </row>
    <row r="703" spans="9:11" ht="14.25" customHeight="1">
      <c r="I703" s="24"/>
      <c r="J703" s="24"/>
      <c r="K703" s="24"/>
    </row>
    <row r="704" spans="9:11" ht="14.25" customHeight="1">
      <c r="I704" s="24"/>
      <c r="J704" s="24"/>
      <c r="K704" s="24"/>
    </row>
    <row r="705" spans="9:11" ht="14.25" customHeight="1">
      <c r="I705" s="24"/>
      <c r="J705" s="24"/>
      <c r="K705" s="24"/>
    </row>
    <row r="706" spans="9:11" ht="14.25" customHeight="1">
      <c r="I706" s="24"/>
      <c r="J706" s="24"/>
      <c r="K706" s="24"/>
    </row>
    <row r="707" spans="9:11" ht="14.25" customHeight="1">
      <c r="I707" s="24"/>
      <c r="J707" s="24"/>
      <c r="K707" s="24"/>
    </row>
    <row r="708" spans="9:11" ht="14.25" customHeight="1">
      <c r="I708" s="24"/>
      <c r="J708" s="24"/>
      <c r="K708" s="24"/>
    </row>
    <row r="709" spans="9:11" ht="14.25" customHeight="1">
      <c r="I709" s="24"/>
      <c r="J709" s="24"/>
      <c r="K709" s="24"/>
    </row>
    <row r="710" spans="9:11" ht="14.25" customHeight="1">
      <c r="I710" s="24"/>
      <c r="J710" s="24"/>
      <c r="K710" s="24"/>
    </row>
    <row r="711" spans="9:11" ht="14.25" customHeight="1">
      <c r="I711" s="24"/>
      <c r="J711" s="24"/>
      <c r="K711" s="24"/>
    </row>
    <row r="712" spans="9:11" ht="14.25" customHeight="1">
      <c r="I712" s="24"/>
      <c r="J712" s="24"/>
      <c r="K712" s="24"/>
    </row>
    <row r="713" spans="9:11" ht="14.25" customHeight="1">
      <c r="I713" s="24"/>
      <c r="J713" s="24"/>
      <c r="K713" s="24"/>
    </row>
    <row r="714" spans="9:11" ht="14.25" customHeight="1">
      <c r="I714" s="24"/>
      <c r="J714" s="24"/>
      <c r="K714" s="24"/>
    </row>
    <row r="715" spans="9:11" ht="14.25" customHeight="1">
      <c r="I715" s="24"/>
      <c r="J715" s="24"/>
      <c r="K715" s="24"/>
    </row>
    <row r="716" spans="9:11" ht="14.25" customHeight="1">
      <c r="I716" s="24"/>
      <c r="J716" s="24"/>
      <c r="K716" s="24"/>
    </row>
    <row r="717" spans="9:11" ht="14.25" customHeight="1">
      <c r="I717" s="24"/>
      <c r="J717" s="24"/>
      <c r="K717" s="24"/>
    </row>
    <row r="718" spans="9:11" ht="14.25" customHeight="1">
      <c r="I718" s="24"/>
      <c r="J718" s="24"/>
      <c r="K718" s="24"/>
    </row>
    <row r="719" spans="9:11" ht="14.25" customHeight="1">
      <c r="I719" s="24"/>
      <c r="J719" s="24"/>
      <c r="K719" s="24"/>
    </row>
    <row r="720" spans="9:11" ht="14.25" customHeight="1">
      <c r="I720" s="24"/>
      <c r="J720" s="24"/>
      <c r="K720" s="24"/>
    </row>
    <row r="721" spans="9:11" ht="14.25" customHeight="1">
      <c r="I721" s="24"/>
      <c r="J721" s="24"/>
      <c r="K721" s="24"/>
    </row>
    <row r="722" spans="9:11" ht="14.25" customHeight="1">
      <c r="I722" s="24"/>
      <c r="J722" s="24"/>
      <c r="K722" s="24"/>
    </row>
    <row r="723" spans="9:11" ht="14.25" customHeight="1">
      <c r="I723" s="24"/>
      <c r="J723" s="24"/>
      <c r="K723" s="24"/>
    </row>
    <row r="724" spans="9:11" ht="14.25" customHeight="1">
      <c r="I724" s="24"/>
      <c r="J724" s="24"/>
      <c r="K724" s="24"/>
    </row>
    <row r="725" spans="9:11" ht="14.25" customHeight="1">
      <c r="I725" s="24"/>
      <c r="J725" s="24"/>
      <c r="K725" s="24"/>
    </row>
    <row r="726" spans="9:11" ht="14.25" customHeight="1">
      <c r="I726" s="24"/>
      <c r="J726" s="24"/>
      <c r="K726" s="24"/>
    </row>
    <row r="727" spans="9:11" ht="14.25" customHeight="1">
      <c r="I727" s="24"/>
      <c r="J727" s="24"/>
      <c r="K727" s="24"/>
    </row>
    <row r="728" spans="9:11" ht="14.25" customHeight="1">
      <c r="I728" s="24"/>
      <c r="J728" s="24"/>
      <c r="K728" s="24"/>
    </row>
    <row r="729" spans="9:11" ht="14.25" customHeight="1">
      <c r="I729" s="24"/>
      <c r="J729" s="24"/>
      <c r="K729" s="24"/>
    </row>
    <row r="730" spans="9:11" ht="14.25" customHeight="1">
      <c r="I730" s="24"/>
      <c r="J730" s="24"/>
      <c r="K730" s="24"/>
    </row>
    <row r="731" spans="9:11" ht="14.25" customHeight="1">
      <c r="I731" s="24"/>
      <c r="J731" s="24"/>
      <c r="K731" s="24"/>
    </row>
    <row r="732" spans="9:11" ht="14.25" customHeight="1">
      <c r="I732" s="24"/>
      <c r="J732" s="24"/>
      <c r="K732" s="24"/>
    </row>
    <row r="733" spans="9:11" ht="14.25" customHeight="1">
      <c r="I733" s="24"/>
      <c r="J733" s="24"/>
      <c r="K733" s="24"/>
    </row>
    <row r="734" spans="9:11" ht="14.25" customHeight="1">
      <c r="I734" s="24"/>
      <c r="J734" s="24"/>
      <c r="K734" s="24"/>
    </row>
    <row r="735" spans="9:11" ht="14.25" customHeight="1">
      <c r="I735" s="24"/>
      <c r="J735" s="24"/>
      <c r="K735" s="24"/>
    </row>
    <row r="736" spans="9:11" ht="14.25" customHeight="1">
      <c r="I736" s="24"/>
      <c r="J736" s="24"/>
      <c r="K736" s="24"/>
    </row>
    <row r="737" spans="9:11" ht="14.25" customHeight="1">
      <c r="I737" s="24"/>
      <c r="J737" s="24"/>
      <c r="K737" s="24"/>
    </row>
    <row r="738" spans="9:11" ht="14.25" customHeight="1">
      <c r="I738" s="24"/>
      <c r="J738" s="24"/>
      <c r="K738" s="24"/>
    </row>
    <row r="739" spans="9:11" ht="14.25" customHeight="1">
      <c r="I739" s="24"/>
      <c r="J739" s="24"/>
      <c r="K739" s="24"/>
    </row>
    <row r="740" spans="9:11" ht="14.25" customHeight="1">
      <c r="I740" s="24"/>
      <c r="J740" s="24"/>
      <c r="K740" s="24"/>
    </row>
    <row r="741" spans="9:11" ht="14.25" customHeight="1">
      <c r="I741" s="24"/>
      <c r="J741" s="24"/>
      <c r="K741" s="24"/>
    </row>
    <row r="742" spans="9:11" ht="14.25" customHeight="1">
      <c r="I742" s="24"/>
      <c r="J742" s="24"/>
      <c r="K742" s="24"/>
    </row>
    <row r="743" spans="9:11" ht="14.25" customHeight="1">
      <c r="I743" s="24"/>
      <c r="J743" s="24"/>
      <c r="K743" s="24"/>
    </row>
    <row r="744" spans="9:11" ht="14.25" customHeight="1">
      <c r="I744" s="24"/>
      <c r="J744" s="24"/>
      <c r="K744" s="24"/>
    </row>
    <row r="745" spans="9:11" ht="14.25" customHeight="1">
      <c r="I745" s="24"/>
      <c r="J745" s="24"/>
      <c r="K745" s="24"/>
    </row>
    <row r="746" spans="9:11" ht="14.25" customHeight="1">
      <c r="I746" s="24"/>
      <c r="J746" s="24"/>
      <c r="K746" s="24"/>
    </row>
    <row r="747" spans="9:11" ht="14.25" customHeight="1">
      <c r="I747" s="24"/>
      <c r="J747" s="24"/>
      <c r="K747" s="24"/>
    </row>
    <row r="748" spans="9:11" ht="14.25" customHeight="1">
      <c r="I748" s="24"/>
      <c r="J748" s="24"/>
      <c r="K748" s="24"/>
    </row>
    <row r="749" spans="9:11" ht="14.25" customHeight="1">
      <c r="I749" s="24"/>
      <c r="J749" s="24"/>
      <c r="K749" s="24"/>
    </row>
    <row r="750" spans="9:11" ht="14.25" customHeight="1">
      <c r="I750" s="24"/>
      <c r="J750" s="24"/>
      <c r="K750" s="24"/>
    </row>
    <row r="751" spans="9:11" ht="14.25" customHeight="1">
      <c r="I751" s="24"/>
      <c r="J751" s="24"/>
      <c r="K751" s="24"/>
    </row>
    <row r="752" spans="9:11" ht="14.25" customHeight="1">
      <c r="I752" s="24"/>
      <c r="J752" s="24"/>
      <c r="K752" s="24"/>
    </row>
    <row r="753" spans="9:11" ht="14.25" customHeight="1">
      <c r="I753" s="24"/>
      <c r="J753" s="24"/>
      <c r="K753" s="24"/>
    </row>
    <row r="754" spans="9:11" ht="14.25" customHeight="1">
      <c r="I754" s="24"/>
      <c r="J754" s="24"/>
      <c r="K754" s="24"/>
    </row>
    <row r="755" spans="9:11" ht="14.25" customHeight="1">
      <c r="I755" s="24"/>
      <c r="J755" s="24"/>
      <c r="K755" s="24"/>
    </row>
    <row r="756" spans="9:11" ht="14.25" customHeight="1">
      <c r="I756" s="24"/>
      <c r="J756" s="24"/>
      <c r="K756" s="24"/>
    </row>
    <row r="757" spans="9:11" ht="14.25" customHeight="1">
      <c r="I757" s="24"/>
      <c r="J757" s="24"/>
      <c r="K757" s="24"/>
    </row>
    <row r="758" spans="9:11" ht="14.25" customHeight="1">
      <c r="I758" s="24"/>
      <c r="J758" s="24"/>
      <c r="K758" s="24"/>
    </row>
    <row r="759" spans="9:11" ht="14.25" customHeight="1">
      <c r="I759" s="24"/>
      <c r="J759" s="24"/>
      <c r="K759" s="24"/>
    </row>
    <row r="760" spans="9:11" ht="14.25" customHeight="1">
      <c r="I760" s="24"/>
      <c r="J760" s="24"/>
      <c r="K760" s="24"/>
    </row>
    <row r="761" spans="9:11" ht="14.25" customHeight="1">
      <c r="I761" s="24"/>
      <c r="J761" s="24"/>
      <c r="K761" s="24"/>
    </row>
    <row r="762" spans="9:11" ht="14.25" customHeight="1">
      <c r="I762" s="24"/>
      <c r="J762" s="24"/>
      <c r="K762" s="24"/>
    </row>
    <row r="763" spans="9:11" ht="14.25" customHeight="1">
      <c r="I763" s="24"/>
      <c r="J763" s="24"/>
      <c r="K763" s="24"/>
    </row>
    <row r="764" spans="9:11" ht="14.25" customHeight="1">
      <c r="I764" s="24"/>
      <c r="J764" s="24"/>
      <c r="K764" s="24"/>
    </row>
    <row r="765" spans="9:11" ht="14.25" customHeight="1">
      <c r="I765" s="24"/>
      <c r="J765" s="24"/>
      <c r="K765" s="24"/>
    </row>
    <row r="766" spans="9:11" ht="14.25" customHeight="1">
      <c r="I766" s="24"/>
      <c r="J766" s="24"/>
      <c r="K766" s="24"/>
    </row>
    <row r="767" spans="9:11" ht="14.25" customHeight="1">
      <c r="I767" s="24"/>
      <c r="J767" s="24"/>
      <c r="K767" s="24"/>
    </row>
    <row r="768" spans="9:11" ht="14.25" customHeight="1">
      <c r="I768" s="24"/>
      <c r="J768" s="24"/>
      <c r="K768" s="24"/>
    </row>
    <row r="769" spans="9:11" ht="14.25" customHeight="1">
      <c r="I769" s="24"/>
      <c r="J769" s="24"/>
      <c r="K769" s="24"/>
    </row>
    <row r="770" spans="9:11" ht="14.25" customHeight="1">
      <c r="I770" s="24"/>
      <c r="J770" s="24"/>
      <c r="K770" s="24"/>
    </row>
    <row r="771" spans="9:11" ht="14.25" customHeight="1">
      <c r="I771" s="24"/>
      <c r="J771" s="24"/>
      <c r="K771" s="24"/>
    </row>
    <row r="772" spans="9:11" ht="14.25" customHeight="1">
      <c r="I772" s="24"/>
      <c r="J772" s="24"/>
      <c r="K772" s="24"/>
    </row>
    <row r="773" spans="9:11" ht="14.25" customHeight="1">
      <c r="I773" s="24"/>
      <c r="J773" s="24"/>
      <c r="K773" s="24"/>
    </row>
    <row r="774" spans="9:11" ht="14.25" customHeight="1">
      <c r="I774" s="24"/>
      <c r="J774" s="24"/>
      <c r="K774" s="24"/>
    </row>
    <row r="775" spans="9:11" ht="14.25" customHeight="1">
      <c r="I775" s="24"/>
      <c r="J775" s="24"/>
      <c r="K775" s="24"/>
    </row>
    <row r="776" spans="9:11" ht="14.25" customHeight="1">
      <c r="I776" s="24"/>
      <c r="J776" s="24"/>
      <c r="K776" s="24"/>
    </row>
    <row r="777" spans="9:11" ht="14.25" customHeight="1">
      <c r="I777" s="24"/>
      <c r="J777" s="24"/>
      <c r="K777" s="24"/>
    </row>
    <row r="778" spans="9:11" ht="14.25" customHeight="1">
      <c r="I778" s="24"/>
      <c r="J778" s="24"/>
      <c r="K778" s="24"/>
    </row>
    <row r="779" spans="9:11" ht="14.25" customHeight="1">
      <c r="I779" s="24"/>
      <c r="J779" s="24"/>
      <c r="K779" s="24"/>
    </row>
    <row r="780" spans="9:11" ht="14.25" customHeight="1">
      <c r="I780" s="24"/>
      <c r="J780" s="24"/>
      <c r="K780" s="24"/>
    </row>
    <row r="781" spans="9:11" ht="14.25" customHeight="1">
      <c r="I781" s="24"/>
      <c r="J781" s="24"/>
      <c r="K781" s="24"/>
    </row>
    <row r="782" spans="9:11" ht="14.25" customHeight="1">
      <c r="I782" s="24"/>
      <c r="J782" s="24"/>
      <c r="K782" s="24"/>
    </row>
    <row r="783" spans="9:11" ht="14.25" customHeight="1">
      <c r="I783" s="24"/>
      <c r="J783" s="24"/>
      <c r="K783" s="24"/>
    </row>
    <row r="784" spans="9:11" ht="14.25" customHeight="1">
      <c r="I784" s="24"/>
      <c r="J784" s="24"/>
      <c r="K784" s="24"/>
    </row>
    <row r="785" spans="9:11" ht="14.25" customHeight="1">
      <c r="I785" s="24"/>
      <c r="J785" s="24"/>
      <c r="K785" s="24"/>
    </row>
    <row r="786" spans="9:11" ht="14.25" customHeight="1">
      <c r="I786" s="24"/>
      <c r="J786" s="24"/>
      <c r="K786" s="24"/>
    </row>
    <row r="787" spans="9:11" ht="14.25" customHeight="1">
      <c r="I787" s="24"/>
      <c r="J787" s="24"/>
      <c r="K787" s="24"/>
    </row>
    <row r="788" spans="9:11" ht="14.25" customHeight="1">
      <c r="I788" s="24"/>
      <c r="J788" s="24"/>
      <c r="K788" s="24"/>
    </row>
    <row r="789" spans="9:11" ht="14.25" customHeight="1">
      <c r="I789" s="24"/>
      <c r="J789" s="24"/>
      <c r="K789" s="24"/>
    </row>
    <row r="790" spans="9:11" ht="14.25" customHeight="1">
      <c r="I790" s="24"/>
      <c r="J790" s="24"/>
      <c r="K790" s="24"/>
    </row>
    <row r="791" spans="9:11" ht="14.25" customHeight="1">
      <c r="I791" s="24"/>
      <c r="J791" s="24"/>
      <c r="K791" s="24"/>
    </row>
    <row r="792" spans="9:11" ht="14.25" customHeight="1">
      <c r="I792" s="24"/>
      <c r="J792" s="24"/>
      <c r="K792" s="24"/>
    </row>
    <row r="793" spans="9:11" ht="14.25" customHeight="1">
      <c r="I793" s="24"/>
      <c r="J793" s="24"/>
      <c r="K793" s="24"/>
    </row>
    <row r="794" spans="9:11" ht="14.25" customHeight="1">
      <c r="I794" s="24"/>
      <c r="J794" s="24"/>
      <c r="K794" s="24"/>
    </row>
    <row r="795" spans="9:11" ht="14.25" customHeight="1">
      <c r="I795" s="24"/>
      <c r="J795" s="24"/>
      <c r="K795" s="24"/>
    </row>
    <row r="796" spans="9:11" ht="14.25" customHeight="1">
      <c r="I796" s="24"/>
      <c r="J796" s="24"/>
      <c r="K796" s="24"/>
    </row>
    <row r="797" spans="9:11" ht="14.25" customHeight="1">
      <c r="I797" s="24"/>
      <c r="J797" s="24"/>
      <c r="K797" s="24"/>
    </row>
    <row r="798" spans="9:11" ht="14.25" customHeight="1">
      <c r="I798" s="24"/>
      <c r="J798" s="24"/>
      <c r="K798" s="24"/>
    </row>
    <row r="799" spans="9:11" ht="14.25" customHeight="1">
      <c r="I799" s="24"/>
      <c r="J799" s="24"/>
      <c r="K799" s="24"/>
    </row>
    <row r="800" spans="9:11" ht="14.25" customHeight="1">
      <c r="I800" s="24"/>
      <c r="J800" s="24"/>
      <c r="K800" s="24"/>
    </row>
    <row r="801" spans="9:11" ht="14.25" customHeight="1">
      <c r="I801" s="24"/>
      <c r="J801" s="24"/>
      <c r="K801" s="24"/>
    </row>
    <row r="802" spans="9:11" ht="14.25" customHeight="1">
      <c r="I802" s="24"/>
      <c r="J802" s="24"/>
      <c r="K802" s="24"/>
    </row>
    <row r="803" spans="9:11" ht="14.25" customHeight="1">
      <c r="I803" s="24"/>
      <c r="J803" s="24"/>
      <c r="K803" s="24"/>
    </row>
    <row r="804" spans="9:11" ht="14.25" customHeight="1">
      <c r="I804" s="24"/>
      <c r="J804" s="24"/>
      <c r="K804" s="24"/>
    </row>
    <row r="805" spans="9:11" ht="14.25" customHeight="1">
      <c r="I805" s="24"/>
      <c r="J805" s="24"/>
      <c r="K805" s="24"/>
    </row>
    <row r="806" spans="9:11" ht="14.25" customHeight="1">
      <c r="I806" s="24"/>
      <c r="J806" s="24"/>
      <c r="K806" s="24"/>
    </row>
    <row r="807" spans="9:11" ht="14.25" customHeight="1">
      <c r="I807" s="24"/>
      <c r="J807" s="24"/>
      <c r="K807" s="24"/>
    </row>
    <row r="808" spans="9:11" ht="14.25" customHeight="1">
      <c r="I808" s="24"/>
      <c r="J808" s="24"/>
      <c r="K808" s="24"/>
    </row>
    <row r="809" spans="9:11" ht="14.25" customHeight="1">
      <c r="I809" s="24"/>
      <c r="J809" s="24"/>
      <c r="K809" s="24"/>
    </row>
    <row r="810" spans="9:11" ht="14.25" customHeight="1">
      <c r="I810" s="24"/>
      <c r="J810" s="24"/>
      <c r="K810" s="24"/>
    </row>
    <row r="811" spans="9:11" ht="14.25" customHeight="1">
      <c r="I811" s="24"/>
      <c r="J811" s="24"/>
      <c r="K811" s="24"/>
    </row>
    <row r="812" spans="9:11" ht="14.25" customHeight="1">
      <c r="I812" s="24"/>
      <c r="J812" s="24"/>
      <c r="K812" s="24"/>
    </row>
    <row r="813" spans="9:11" ht="14.25" customHeight="1">
      <c r="I813" s="24"/>
      <c r="J813" s="24"/>
      <c r="K813" s="24"/>
    </row>
    <row r="814" spans="9:11" ht="14.25" customHeight="1">
      <c r="I814" s="24"/>
      <c r="J814" s="24"/>
      <c r="K814" s="24"/>
    </row>
    <row r="815" spans="9:11" ht="14.25" customHeight="1">
      <c r="I815" s="24"/>
      <c r="J815" s="24"/>
      <c r="K815" s="24"/>
    </row>
    <row r="816" spans="9:11" ht="14.25" customHeight="1">
      <c r="I816" s="24"/>
      <c r="J816" s="24"/>
      <c r="K816" s="24"/>
    </row>
    <row r="817" spans="9:11" ht="14.25" customHeight="1">
      <c r="I817" s="24"/>
      <c r="J817" s="24"/>
      <c r="K817" s="24"/>
    </row>
    <row r="818" spans="9:11" ht="14.25" customHeight="1">
      <c r="I818" s="24"/>
      <c r="J818" s="24"/>
      <c r="K818" s="24"/>
    </row>
    <row r="819" spans="9:11" ht="14.25" customHeight="1">
      <c r="I819" s="24"/>
      <c r="J819" s="24"/>
      <c r="K819" s="24"/>
    </row>
    <row r="820" spans="9:11" ht="14.25" customHeight="1">
      <c r="I820" s="24"/>
      <c r="J820" s="24"/>
      <c r="K820" s="24"/>
    </row>
    <row r="821" spans="9:11" ht="14.25" customHeight="1">
      <c r="I821" s="24"/>
      <c r="J821" s="24"/>
      <c r="K821" s="24"/>
    </row>
    <row r="822" spans="9:11" ht="14.25" customHeight="1">
      <c r="I822" s="24"/>
      <c r="J822" s="24"/>
      <c r="K822" s="24"/>
    </row>
    <row r="823" spans="9:11" ht="14.25" customHeight="1">
      <c r="I823" s="24"/>
      <c r="J823" s="24"/>
      <c r="K823" s="24"/>
    </row>
    <row r="824" spans="9:11" ht="14.25" customHeight="1">
      <c r="I824" s="24"/>
      <c r="J824" s="24"/>
      <c r="K824" s="24"/>
    </row>
    <row r="825" spans="9:11" ht="14.25" customHeight="1">
      <c r="I825" s="24"/>
      <c r="J825" s="24"/>
      <c r="K825" s="24"/>
    </row>
    <row r="826" spans="9:11" ht="14.25" customHeight="1">
      <c r="I826" s="24"/>
      <c r="J826" s="24"/>
      <c r="K826" s="24"/>
    </row>
    <row r="827" spans="9:11" ht="14.25" customHeight="1">
      <c r="I827" s="24"/>
      <c r="J827" s="24"/>
      <c r="K827" s="24"/>
    </row>
    <row r="828" spans="9:11" ht="14.25" customHeight="1">
      <c r="I828" s="24"/>
      <c r="J828" s="24"/>
      <c r="K828" s="24"/>
    </row>
    <row r="829" spans="9:11" ht="14.25" customHeight="1">
      <c r="I829" s="24"/>
      <c r="J829" s="24"/>
      <c r="K829" s="24"/>
    </row>
    <row r="830" spans="9:11" ht="14.25" customHeight="1">
      <c r="I830" s="24"/>
      <c r="J830" s="24"/>
      <c r="K830" s="24"/>
    </row>
    <row r="831" spans="9:11" ht="14.25" customHeight="1">
      <c r="I831" s="24"/>
      <c r="J831" s="24"/>
      <c r="K831" s="24"/>
    </row>
    <row r="832" spans="9:11" ht="14.25" customHeight="1">
      <c r="I832" s="24"/>
      <c r="J832" s="24"/>
      <c r="K832" s="24"/>
    </row>
    <row r="833" spans="9:11" ht="14.25" customHeight="1">
      <c r="I833" s="24"/>
      <c r="J833" s="24"/>
      <c r="K833" s="24"/>
    </row>
    <row r="834" spans="9:11" ht="14.25" customHeight="1">
      <c r="I834" s="24"/>
      <c r="J834" s="24"/>
      <c r="K834" s="24"/>
    </row>
    <row r="835" spans="9:11" ht="14.25" customHeight="1">
      <c r="I835" s="24"/>
      <c r="J835" s="24"/>
      <c r="K835" s="24"/>
    </row>
    <row r="836" spans="9:11" ht="14.25" customHeight="1">
      <c r="I836" s="24"/>
      <c r="J836" s="24"/>
      <c r="K836" s="24"/>
    </row>
    <row r="837" spans="9:11" ht="14.25" customHeight="1">
      <c r="I837" s="24"/>
      <c r="J837" s="24"/>
      <c r="K837" s="24"/>
    </row>
    <row r="838" spans="9:11" ht="14.25" customHeight="1">
      <c r="I838" s="24"/>
      <c r="J838" s="24"/>
      <c r="K838" s="24"/>
    </row>
    <row r="839" spans="9:11" ht="14.25" customHeight="1">
      <c r="I839" s="24"/>
      <c r="J839" s="24"/>
      <c r="K839" s="24"/>
    </row>
    <row r="840" spans="9:11" ht="14.25" customHeight="1">
      <c r="I840" s="24"/>
      <c r="J840" s="24"/>
      <c r="K840" s="24"/>
    </row>
    <row r="841" spans="9:11" ht="14.25" customHeight="1">
      <c r="I841" s="24"/>
      <c r="J841" s="24"/>
      <c r="K841" s="24"/>
    </row>
    <row r="842" spans="9:11" ht="14.25" customHeight="1">
      <c r="I842" s="24"/>
      <c r="J842" s="24"/>
      <c r="K842" s="24"/>
    </row>
    <row r="843" spans="9:11" ht="14.25" customHeight="1">
      <c r="I843" s="24"/>
      <c r="J843" s="24"/>
      <c r="K843" s="24"/>
    </row>
    <row r="844" spans="9:11" ht="14.25" customHeight="1">
      <c r="I844" s="24"/>
      <c r="J844" s="24"/>
      <c r="K844" s="24"/>
    </row>
    <row r="845" spans="9:11" ht="14.25" customHeight="1">
      <c r="I845" s="24"/>
      <c r="J845" s="24"/>
      <c r="K845" s="24"/>
    </row>
    <row r="846" spans="9:11" ht="14.25" customHeight="1">
      <c r="I846" s="24"/>
      <c r="J846" s="24"/>
      <c r="K846" s="24"/>
    </row>
    <row r="847" spans="9:11" ht="14.25" customHeight="1">
      <c r="I847" s="24"/>
      <c r="J847" s="24"/>
      <c r="K847" s="24"/>
    </row>
    <row r="848" spans="9:11" ht="14.25" customHeight="1">
      <c r="I848" s="24"/>
      <c r="J848" s="24"/>
      <c r="K848" s="24"/>
    </row>
    <row r="849" spans="9:11" ht="14.25" customHeight="1">
      <c r="I849" s="24"/>
      <c r="J849" s="24"/>
      <c r="K849" s="24"/>
    </row>
    <row r="850" spans="9:11" ht="14.25" customHeight="1">
      <c r="I850" s="24"/>
      <c r="J850" s="24"/>
      <c r="K850" s="24"/>
    </row>
    <row r="851" spans="9:11" ht="14.25" customHeight="1">
      <c r="I851" s="24"/>
      <c r="J851" s="24"/>
      <c r="K851" s="24"/>
    </row>
    <row r="852" spans="9:11" ht="14.25" customHeight="1">
      <c r="I852" s="24"/>
      <c r="J852" s="24"/>
      <c r="K852" s="24"/>
    </row>
    <row r="853" spans="9:11" ht="14.25" customHeight="1">
      <c r="I853" s="24"/>
      <c r="J853" s="24"/>
      <c r="K853" s="24"/>
    </row>
    <row r="854" spans="9:11" ht="14.25" customHeight="1">
      <c r="I854" s="24"/>
      <c r="J854" s="24"/>
      <c r="K854" s="24"/>
    </row>
    <row r="855" spans="9:11" ht="14.25" customHeight="1">
      <c r="I855" s="24"/>
      <c r="J855" s="24"/>
      <c r="K855" s="24"/>
    </row>
    <row r="856" spans="9:11" ht="14.25" customHeight="1">
      <c r="I856" s="24"/>
      <c r="J856" s="24"/>
      <c r="K856" s="24"/>
    </row>
    <row r="857" spans="9:11" ht="14.25" customHeight="1">
      <c r="I857" s="24"/>
      <c r="J857" s="24"/>
      <c r="K857" s="24"/>
    </row>
    <row r="858" spans="9:11" ht="14.25" customHeight="1">
      <c r="I858" s="24"/>
      <c r="J858" s="24"/>
      <c r="K858" s="24"/>
    </row>
    <row r="859" spans="9:11" ht="14.25" customHeight="1">
      <c r="I859" s="24"/>
      <c r="J859" s="24"/>
      <c r="K859" s="24"/>
    </row>
    <row r="860" spans="9:11" ht="14.25" customHeight="1">
      <c r="I860" s="24"/>
      <c r="J860" s="24"/>
      <c r="K860" s="24"/>
    </row>
    <row r="861" spans="9:11" ht="14.25" customHeight="1">
      <c r="I861" s="24"/>
      <c r="J861" s="24"/>
      <c r="K861" s="24"/>
    </row>
    <row r="862" spans="9:11" ht="14.25" customHeight="1">
      <c r="I862" s="24"/>
      <c r="J862" s="24"/>
      <c r="K862" s="24"/>
    </row>
    <row r="863" spans="9:11" ht="14.25" customHeight="1">
      <c r="I863" s="24"/>
      <c r="J863" s="24"/>
      <c r="K863" s="24"/>
    </row>
    <row r="864" spans="9:11" ht="14.25" customHeight="1">
      <c r="I864" s="24"/>
      <c r="J864" s="24"/>
      <c r="K864" s="24"/>
    </row>
    <row r="865" spans="9:11" ht="14.25" customHeight="1">
      <c r="I865" s="24"/>
      <c r="J865" s="24"/>
      <c r="K865" s="24"/>
    </row>
    <row r="866" spans="9:11" ht="14.25" customHeight="1">
      <c r="I866" s="24"/>
      <c r="J866" s="24"/>
      <c r="K866" s="24"/>
    </row>
    <row r="867" spans="9:11" ht="14.25" customHeight="1">
      <c r="I867" s="24"/>
      <c r="J867" s="24"/>
      <c r="K867" s="24"/>
    </row>
    <row r="868" spans="9:11" ht="14.25" customHeight="1">
      <c r="I868" s="24"/>
      <c r="J868" s="24"/>
      <c r="K868" s="24"/>
    </row>
    <row r="869" spans="9:11" ht="14.25" customHeight="1">
      <c r="I869" s="24"/>
      <c r="J869" s="24"/>
      <c r="K869" s="24"/>
    </row>
    <row r="870" spans="9:11" ht="14.25" customHeight="1">
      <c r="I870" s="24"/>
      <c r="J870" s="24"/>
      <c r="K870" s="24"/>
    </row>
    <row r="871" spans="9:11" ht="14.25" customHeight="1">
      <c r="I871" s="24"/>
      <c r="J871" s="24"/>
      <c r="K871" s="24"/>
    </row>
    <row r="872" spans="9:11" ht="14.25" customHeight="1">
      <c r="I872" s="24"/>
      <c r="J872" s="24"/>
      <c r="K872" s="24"/>
    </row>
    <row r="873" spans="9:11" ht="14.25" customHeight="1">
      <c r="I873" s="24"/>
      <c r="J873" s="24"/>
      <c r="K873" s="24"/>
    </row>
    <row r="874" spans="9:11" ht="14.25" customHeight="1">
      <c r="I874" s="24"/>
      <c r="J874" s="24"/>
      <c r="K874" s="24"/>
    </row>
    <row r="875" spans="9:11" ht="14.25" customHeight="1">
      <c r="I875" s="24"/>
      <c r="J875" s="24"/>
      <c r="K875" s="24"/>
    </row>
    <row r="876" spans="9:11" ht="14.25" customHeight="1">
      <c r="I876" s="24"/>
      <c r="J876" s="24"/>
      <c r="K876" s="24"/>
    </row>
    <row r="877" spans="9:11" ht="14.25" customHeight="1">
      <c r="I877" s="24"/>
      <c r="J877" s="24"/>
      <c r="K877" s="24"/>
    </row>
    <row r="878" spans="9:11" ht="14.25" customHeight="1">
      <c r="I878" s="24"/>
      <c r="J878" s="24"/>
      <c r="K878" s="24"/>
    </row>
    <row r="879" spans="9:11" ht="14.25" customHeight="1">
      <c r="I879" s="24"/>
      <c r="J879" s="24"/>
      <c r="K879" s="24"/>
    </row>
    <row r="880" spans="9:11" ht="14.25" customHeight="1">
      <c r="I880" s="24"/>
      <c r="J880" s="24"/>
      <c r="K880" s="24"/>
    </row>
    <row r="881" spans="9:11" ht="14.25" customHeight="1">
      <c r="I881" s="24"/>
      <c r="J881" s="24"/>
      <c r="K881" s="24"/>
    </row>
    <row r="882" spans="9:11" ht="14.25" customHeight="1">
      <c r="I882" s="24"/>
      <c r="J882" s="24"/>
      <c r="K882" s="24"/>
    </row>
    <row r="883" spans="9:11" ht="14.25" customHeight="1">
      <c r="I883" s="24"/>
      <c r="J883" s="24"/>
      <c r="K883" s="24"/>
    </row>
    <row r="884" spans="9:11" ht="14.25" customHeight="1">
      <c r="I884" s="24"/>
      <c r="J884" s="24"/>
      <c r="K884" s="24"/>
    </row>
    <row r="885" spans="9:11" ht="14.25" customHeight="1">
      <c r="I885" s="24"/>
      <c r="J885" s="24"/>
      <c r="K885" s="24"/>
    </row>
    <row r="886" spans="9:11" ht="14.25" customHeight="1">
      <c r="I886" s="24"/>
      <c r="J886" s="24"/>
      <c r="K886" s="24"/>
    </row>
    <row r="887" spans="9:11" ht="14.25" customHeight="1">
      <c r="I887" s="24"/>
      <c r="J887" s="24"/>
      <c r="K887" s="24"/>
    </row>
    <row r="888" spans="9:11" ht="14.25" customHeight="1">
      <c r="I888" s="24"/>
      <c r="J888" s="24"/>
      <c r="K888" s="24"/>
    </row>
    <row r="889" spans="9:11" ht="14.25" customHeight="1">
      <c r="I889" s="24"/>
      <c r="J889" s="24"/>
      <c r="K889" s="24"/>
    </row>
    <row r="890" spans="9:11" ht="14.25" customHeight="1">
      <c r="I890" s="24"/>
      <c r="J890" s="24"/>
      <c r="K890" s="24"/>
    </row>
    <row r="891" spans="9:11" ht="14.25" customHeight="1">
      <c r="I891" s="24"/>
      <c r="J891" s="24"/>
      <c r="K891" s="24"/>
    </row>
    <row r="892" spans="9:11" ht="14.25" customHeight="1">
      <c r="I892" s="24"/>
      <c r="J892" s="24"/>
      <c r="K892" s="24"/>
    </row>
    <row r="893" spans="9:11" ht="14.25" customHeight="1">
      <c r="I893" s="24"/>
      <c r="J893" s="24"/>
      <c r="K893" s="24"/>
    </row>
    <row r="894" spans="9:11" ht="14.25" customHeight="1">
      <c r="I894" s="24"/>
      <c r="J894" s="24"/>
      <c r="K894" s="24"/>
    </row>
    <row r="895" spans="9:11" ht="14.25" customHeight="1">
      <c r="I895" s="24"/>
      <c r="J895" s="24"/>
      <c r="K895" s="24"/>
    </row>
    <row r="896" spans="9:11" ht="14.25" customHeight="1">
      <c r="I896" s="24"/>
      <c r="J896" s="24"/>
      <c r="K896" s="24"/>
    </row>
    <row r="897" spans="9:11" ht="14.25" customHeight="1">
      <c r="I897" s="24"/>
      <c r="J897" s="24"/>
      <c r="K897" s="24"/>
    </row>
    <row r="898" spans="9:11" ht="14.25" customHeight="1">
      <c r="I898" s="24"/>
      <c r="J898" s="24"/>
      <c r="K898" s="24"/>
    </row>
    <row r="899" spans="9:11" ht="14.25" customHeight="1">
      <c r="I899" s="24"/>
      <c r="J899" s="24"/>
      <c r="K899" s="24"/>
    </row>
    <row r="900" spans="9:11" ht="14.25" customHeight="1">
      <c r="I900" s="24"/>
      <c r="J900" s="24"/>
      <c r="K900" s="24"/>
    </row>
    <row r="901" spans="9:11" ht="14.25" customHeight="1">
      <c r="I901" s="24"/>
      <c r="J901" s="24"/>
      <c r="K901" s="24"/>
    </row>
    <row r="902" spans="9:11" ht="14.25" customHeight="1">
      <c r="I902" s="24"/>
      <c r="J902" s="24"/>
      <c r="K902" s="24"/>
    </row>
    <row r="903" spans="9:11" ht="14.25" customHeight="1">
      <c r="I903" s="24"/>
      <c r="J903" s="24"/>
      <c r="K903" s="24"/>
    </row>
    <row r="904" spans="9:11" ht="14.25" customHeight="1">
      <c r="I904" s="24"/>
      <c r="J904" s="24"/>
      <c r="K904" s="24"/>
    </row>
    <row r="905" spans="9:11" ht="14.25" customHeight="1">
      <c r="I905" s="24"/>
      <c r="J905" s="24"/>
      <c r="K905" s="24"/>
    </row>
    <row r="906" spans="9:11" ht="14.25" customHeight="1">
      <c r="I906" s="24"/>
      <c r="J906" s="24"/>
      <c r="K906" s="24"/>
    </row>
    <row r="907" spans="9:11" ht="14.25" customHeight="1">
      <c r="I907" s="24"/>
      <c r="J907" s="24"/>
      <c r="K907" s="24"/>
    </row>
    <row r="908" spans="9:11" ht="14.25" customHeight="1">
      <c r="I908" s="24"/>
      <c r="J908" s="24"/>
      <c r="K908" s="24"/>
    </row>
    <row r="909" spans="9:11" ht="14.25" customHeight="1">
      <c r="I909" s="24"/>
      <c r="J909" s="24"/>
      <c r="K909" s="24"/>
    </row>
    <row r="910" spans="9:11" ht="14.25" customHeight="1">
      <c r="I910" s="24"/>
      <c r="J910" s="24"/>
      <c r="K910" s="24"/>
    </row>
    <row r="911" spans="9:11" ht="14.25" customHeight="1">
      <c r="I911" s="24"/>
      <c r="J911" s="24"/>
      <c r="K911" s="24"/>
    </row>
    <row r="912" spans="9:11" ht="14.25" customHeight="1">
      <c r="I912" s="24"/>
      <c r="J912" s="24"/>
      <c r="K912" s="24"/>
    </row>
    <row r="913" spans="9:11" ht="14.25" customHeight="1">
      <c r="I913" s="24"/>
      <c r="J913" s="24"/>
      <c r="K913" s="24"/>
    </row>
    <row r="914" spans="9:11" ht="14.25" customHeight="1">
      <c r="I914" s="24"/>
      <c r="J914" s="24"/>
      <c r="K914" s="24"/>
    </row>
    <row r="915" spans="9:11" ht="14.25" customHeight="1">
      <c r="I915" s="24"/>
      <c r="J915" s="24"/>
      <c r="K915" s="24"/>
    </row>
    <row r="916" spans="9:11" ht="14.25" customHeight="1">
      <c r="I916" s="24"/>
      <c r="J916" s="24"/>
      <c r="K916" s="24"/>
    </row>
    <row r="917" spans="9:11" ht="14.25" customHeight="1">
      <c r="I917" s="24"/>
      <c r="J917" s="24"/>
      <c r="K917" s="24"/>
    </row>
    <row r="918" spans="9:11" ht="14.25" customHeight="1">
      <c r="I918" s="24"/>
      <c r="J918" s="24"/>
      <c r="K918" s="24"/>
    </row>
    <row r="919" spans="9:11" ht="14.25" customHeight="1">
      <c r="I919" s="24"/>
      <c r="J919" s="24"/>
      <c r="K919" s="24"/>
    </row>
    <row r="920" spans="9:11" ht="14.25" customHeight="1">
      <c r="I920" s="24"/>
      <c r="J920" s="24"/>
      <c r="K920" s="24"/>
    </row>
    <row r="921" spans="9:11" ht="14.25" customHeight="1">
      <c r="I921" s="24"/>
      <c r="J921" s="24"/>
      <c r="K921" s="24"/>
    </row>
    <row r="922" spans="9:11" ht="14.25" customHeight="1">
      <c r="I922" s="24"/>
      <c r="J922" s="24"/>
      <c r="K922" s="24"/>
    </row>
    <row r="923" spans="9:11" ht="14.25" customHeight="1">
      <c r="I923" s="24"/>
      <c r="J923" s="24"/>
      <c r="K923" s="24"/>
    </row>
    <row r="924" spans="9:11" ht="14.25" customHeight="1">
      <c r="I924" s="24"/>
      <c r="J924" s="24"/>
      <c r="K924" s="24"/>
    </row>
    <row r="925" spans="9:11" ht="14.25" customHeight="1">
      <c r="I925" s="24"/>
      <c r="J925" s="24"/>
      <c r="K925" s="24"/>
    </row>
    <row r="926" spans="9:11" ht="14.25" customHeight="1">
      <c r="I926" s="24"/>
      <c r="J926" s="24"/>
      <c r="K926" s="24"/>
    </row>
    <row r="927" spans="9:11" ht="14.25" customHeight="1">
      <c r="I927" s="24"/>
      <c r="J927" s="24"/>
      <c r="K927" s="24"/>
    </row>
    <row r="928" spans="9:11" ht="14.25" customHeight="1">
      <c r="I928" s="24"/>
      <c r="J928" s="24"/>
      <c r="K928" s="24"/>
    </row>
    <row r="929" spans="9:11" ht="14.25" customHeight="1">
      <c r="I929" s="24"/>
      <c r="J929" s="24"/>
      <c r="K929" s="24"/>
    </row>
    <row r="930" spans="9:11" ht="14.25" customHeight="1">
      <c r="I930" s="24"/>
      <c r="J930" s="24"/>
      <c r="K930" s="24"/>
    </row>
    <row r="931" spans="9:11" ht="14.25" customHeight="1">
      <c r="I931" s="24"/>
      <c r="J931" s="24"/>
      <c r="K931" s="24"/>
    </row>
    <row r="932" spans="9:11" ht="14.25" customHeight="1">
      <c r="I932" s="24"/>
      <c r="J932" s="24"/>
      <c r="K932" s="24"/>
    </row>
    <row r="933" spans="9:11" ht="14.25" customHeight="1">
      <c r="I933" s="24"/>
      <c r="J933" s="24"/>
      <c r="K933" s="24"/>
    </row>
    <row r="934" spans="9:11" ht="14.25" customHeight="1">
      <c r="I934" s="24"/>
      <c r="J934" s="24"/>
      <c r="K934" s="24"/>
    </row>
    <row r="935" spans="9:11" ht="14.25" customHeight="1">
      <c r="I935" s="24"/>
      <c r="J935" s="24"/>
      <c r="K935" s="24"/>
    </row>
    <row r="936" spans="9:11" ht="14.25" customHeight="1">
      <c r="I936" s="24"/>
      <c r="J936" s="24"/>
      <c r="K936" s="24"/>
    </row>
    <row r="937" spans="9:11" ht="14.25" customHeight="1">
      <c r="I937" s="24"/>
      <c r="J937" s="24"/>
      <c r="K937" s="24"/>
    </row>
    <row r="938" spans="9:11" ht="14.25" customHeight="1">
      <c r="I938" s="24"/>
      <c r="J938" s="24"/>
      <c r="K938" s="24"/>
    </row>
    <row r="939" spans="9:11" ht="14.25" customHeight="1">
      <c r="I939" s="24"/>
      <c r="J939" s="24"/>
      <c r="K939" s="24"/>
    </row>
    <row r="940" spans="9:11" ht="14.25" customHeight="1">
      <c r="I940" s="24"/>
      <c r="J940" s="24"/>
      <c r="K940" s="24"/>
    </row>
    <row r="941" spans="9:11" ht="14.25" customHeight="1">
      <c r="I941" s="24"/>
      <c r="J941" s="24"/>
      <c r="K941" s="24"/>
    </row>
    <row r="942" spans="9:11" ht="14.25" customHeight="1">
      <c r="I942" s="24"/>
      <c r="J942" s="24"/>
      <c r="K942" s="24"/>
    </row>
    <row r="943" spans="9:11" ht="14.25" customHeight="1">
      <c r="I943" s="24"/>
      <c r="J943" s="24"/>
      <c r="K943" s="24"/>
    </row>
    <row r="944" spans="9:11" ht="14.25" customHeight="1">
      <c r="I944" s="24"/>
      <c r="J944" s="24"/>
      <c r="K944" s="24"/>
    </row>
    <row r="945" spans="9:11" ht="14.25" customHeight="1">
      <c r="I945" s="24"/>
      <c r="J945" s="24"/>
      <c r="K945" s="24"/>
    </row>
    <row r="946" spans="9:11" ht="14.25" customHeight="1">
      <c r="I946" s="24"/>
      <c r="J946" s="24"/>
      <c r="K946" s="24"/>
    </row>
    <row r="947" spans="9:11" ht="14.25" customHeight="1">
      <c r="I947" s="24"/>
      <c r="J947" s="24"/>
      <c r="K947" s="24"/>
    </row>
    <row r="948" spans="9:11" ht="14.25" customHeight="1">
      <c r="I948" s="24"/>
      <c r="J948" s="24"/>
      <c r="K948" s="24"/>
    </row>
    <row r="949" spans="9:11" ht="14.25" customHeight="1">
      <c r="I949" s="24"/>
      <c r="J949" s="24"/>
      <c r="K949" s="24"/>
    </row>
    <row r="950" spans="9:11" ht="14.25" customHeight="1">
      <c r="I950" s="24"/>
      <c r="J950" s="24"/>
      <c r="K950" s="24"/>
    </row>
    <row r="951" spans="9:11" ht="14.25" customHeight="1">
      <c r="I951" s="24"/>
      <c r="J951" s="24"/>
      <c r="K951" s="24"/>
    </row>
    <row r="952" spans="9:11" ht="14.25" customHeight="1">
      <c r="I952" s="24"/>
      <c r="J952" s="24"/>
      <c r="K952" s="24"/>
    </row>
    <row r="953" spans="9:11" ht="14.25" customHeight="1">
      <c r="I953" s="24"/>
      <c r="J953" s="24"/>
      <c r="K953" s="24"/>
    </row>
    <row r="954" spans="9:11" ht="14.25" customHeight="1">
      <c r="I954" s="24"/>
      <c r="J954" s="24"/>
      <c r="K954" s="24"/>
    </row>
    <row r="955" spans="9:11" ht="14.25" customHeight="1">
      <c r="I955" s="24"/>
      <c r="J955" s="24"/>
      <c r="K955" s="24"/>
    </row>
    <row r="956" spans="9:11" ht="14.25" customHeight="1">
      <c r="I956" s="24"/>
      <c r="J956" s="24"/>
      <c r="K956" s="24"/>
    </row>
    <row r="957" spans="9:11" ht="14.25" customHeight="1">
      <c r="I957" s="24"/>
      <c r="J957" s="24"/>
      <c r="K957" s="24"/>
    </row>
    <row r="958" spans="9:11" ht="14.25" customHeight="1">
      <c r="I958" s="24"/>
      <c r="J958" s="24"/>
      <c r="K958" s="24"/>
    </row>
    <row r="959" spans="9:11" ht="14.25" customHeight="1">
      <c r="I959" s="24"/>
      <c r="J959" s="24"/>
      <c r="K959" s="24"/>
    </row>
    <row r="960" spans="9:11" ht="14.25" customHeight="1">
      <c r="I960" s="24"/>
      <c r="J960" s="24"/>
      <c r="K960" s="24"/>
    </row>
    <row r="961" spans="9:11" ht="14.25" customHeight="1">
      <c r="I961" s="24"/>
      <c r="J961" s="24"/>
      <c r="K961" s="24"/>
    </row>
    <row r="962" spans="9:11" ht="14.25" customHeight="1">
      <c r="I962" s="24"/>
      <c r="J962" s="24"/>
      <c r="K962" s="24"/>
    </row>
    <row r="963" spans="9:11" ht="14.25" customHeight="1">
      <c r="I963" s="24"/>
      <c r="J963" s="24"/>
      <c r="K963" s="24"/>
    </row>
    <row r="964" spans="9:11" ht="14.25" customHeight="1">
      <c r="I964" s="24"/>
      <c r="J964" s="24"/>
      <c r="K964" s="24"/>
    </row>
    <row r="965" spans="9:11" ht="14.25" customHeight="1">
      <c r="I965" s="24"/>
      <c r="J965" s="24"/>
      <c r="K965" s="24"/>
    </row>
    <row r="966" spans="9:11" ht="14.25" customHeight="1">
      <c r="I966" s="24"/>
      <c r="J966" s="24"/>
      <c r="K966" s="24"/>
    </row>
    <row r="967" spans="9:11" ht="14.25" customHeight="1">
      <c r="I967" s="24"/>
      <c r="J967" s="24"/>
      <c r="K967" s="24"/>
    </row>
    <row r="968" spans="9:11" ht="14.25" customHeight="1">
      <c r="I968" s="24"/>
      <c r="J968" s="24"/>
      <c r="K968" s="24"/>
    </row>
    <row r="969" spans="9:11" ht="14.25" customHeight="1">
      <c r="I969" s="24"/>
      <c r="J969" s="24"/>
      <c r="K969" s="24"/>
    </row>
    <row r="970" spans="9:11" ht="14.25" customHeight="1">
      <c r="I970" s="24"/>
      <c r="J970" s="24"/>
      <c r="K970" s="24"/>
    </row>
    <row r="971" spans="9:11" ht="14.25" customHeight="1">
      <c r="I971" s="24"/>
      <c r="J971" s="24"/>
      <c r="K971" s="24"/>
    </row>
    <row r="972" spans="9:11" ht="14.25" customHeight="1">
      <c r="I972" s="24"/>
      <c r="J972" s="24"/>
      <c r="K972" s="24"/>
    </row>
    <row r="973" spans="9:11" ht="14.25" customHeight="1">
      <c r="I973" s="24"/>
      <c r="J973" s="24"/>
      <c r="K973" s="24"/>
    </row>
    <row r="974" spans="9:11" ht="14.25" customHeight="1">
      <c r="I974" s="24"/>
      <c r="J974" s="24"/>
      <c r="K974" s="24"/>
    </row>
    <row r="975" spans="9:11" ht="14.25" customHeight="1">
      <c r="I975" s="24"/>
      <c r="J975" s="24"/>
      <c r="K975" s="24"/>
    </row>
    <row r="976" spans="9:11" ht="14.25" customHeight="1">
      <c r="I976" s="24"/>
      <c r="J976" s="24"/>
      <c r="K976" s="24"/>
    </row>
    <row r="977" spans="9:11" ht="14.25" customHeight="1">
      <c r="I977" s="24"/>
      <c r="J977" s="24"/>
      <c r="K977" s="24"/>
    </row>
    <row r="978" spans="9:11" ht="14.25" customHeight="1">
      <c r="I978" s="24"/>
      <c r="J978" s="24"/>
      <c r="K978" s="24"/>
    </row>
    <row r="979" spans="9:11" ht="14.25" customHeight="1">
      <c r="I979" s="24"/>
      <c r="J979" s="24"/>
      <c r="K979" s="24"/>
    </row>
    <row r="980" spans="9:11" ht="14.25" customHeight="1">
      <c r="I980" s="24"/>
      <c r="J980" s="24"/>
      <c r="K980" s="24"/>
    </row>
    <row r="981" spans="9:11" ht="14.25" customHeight="1">
      <c r="I981" s="24"/>
      <c r="J981" s="24"/>
      <c r="K981" s="24"/>
    </row>
    <row r="982" spans="9:11" ht="14.25" customHeight="1">
      <c r="I982" s="24"/>
      <c r="J982" s="24"/>
      <c r="K982" s="24"/>
    </row>
    <row r="983" spans="9:11" ht="14.25" customHeight="1">
      <c r="I983" s="24"/>
      <c r="J983" s="24"/>
      <c r="K983" s="24"/>
    </row>
    <row r="984" spans="9:11" ht="14.25" customHeight="1">
      <c r="I984" s="24"/>
      <c r="J984" s="24"/>
      <c r="K984" s="24"/>
    </row>
    <row r="985" spans="9:11" ht="14.25" customHeight="1">
      <c r="I985" s="24"/>
      <c r="J985" s="24"/>
      <c r="K985" s="24"/>
    </row>
    <row r="986" spans="9:11" ht="14.25" customHeight="1">
      <c r="I986" s="24"/>
      <c r="J986" s="24"/>
      <c r="K986" s="24"/>
    </row>
    <row r="987" spans="9:11" ht="14.25" customHeight="1">
      <c r="I987" s="24"/>
      <c r="J987" s="24"/>
      <c r="K987" s="24"/>
    </row>
    <row r="988" spans="9:11" ht="14.25" customHeight="1">
      <c r="I988" s="24"/>
      <c r="J988" s="24"/>
      <c r="K988" s="24"/>
    </row>
    <row r="989" spans="9:11" ht="14.25" customHeight="1">
      <c r="I989" s="24"/>
      <c r="J989" s="24"/>
      <c r="K989" s="24"/>
    </row>
    <row r="990" spans="9:11" ht="14.25" customHeight="1">
      <c r="I990" s="24"/>
      <c r="J990" s="24"/>
      <c r="K990" s="24"/>
    </row>
    <row r="991" spans="9:11" ht="14.25" customHeight="1">
      <c r="I991" s="24"/>
      <c r="J991" s="24"/>
      <c r="K991" s="24"/>
    </row>
    <row r="992" spans="9:11" ht="14.25" customHeight="1">
      <c r="I992" s="24"/>
      <c r="J992" s="24"/>
      <c r="K992" s="24"/>
    </row>
    <row r="993" spans="9:11" ht="14.25" customHeight="1">
      <c r="I993" s="24"/>
      <c r="J993" s="24"/>
      <c r="K993" s="24"/>
    </row>
    <row r="994" spans="9:11" ht="14.25" customHeight="1">
      <c r="I994" s="24"/>
      <c r="J994" s="24"/>
      <c r="K994" s="24"/>
    </row>
    <row r="995" spans="9:11" ht="14.25" customHeight="1">
      <c r="I995" s="24"/>
      <c r="J995" s="24"/>
      <c r="K995" s="24"/>
    </row>
    <row r="996" spans="9:11" ht="14.25" customHeight="1">
      <c r="I996" s="24"/>
      <c r="J996" s="24"/>
      <c r="K996" s="24"/>
    </row>
    <row r="997" spans="9:11" ht="14.25" customHeight="1">
      <c r="I997" s="24"/>
      <c r="J997" s="24"/>
      <c r="K997" s="24"/>
    </row>
    <row r="998" spans="9:11" ht="14.25" customHeight="1">
      <c r="I998" s="24"/>
      <c r="J998" s="24"/>
      <c r="K998" s="24"/>
    </row>
    <row r="999" spans="9:11" ht="14.25" customHeight="1">
      <c r="I999" s="24"/>
      <c r="J999" s="24"/>
      <c r="K999" s="24"/>
    </row>
    <row r="1000" spans="9:11" ht="14.25" customHeight="1">
      <c r="I1000" s="24"/>
      <c r="J1000" s="24"/>
      <c r="K1000" s="24"/>
    </row>
  </sheetData>
  <mergeCells count="1">
    <mergeCell ref="A1:G1"/>
  </mergeCells>
  <pageMargins left="0.7" right="0.7" top="0.75" bottom="0.75" header="0" footer="0"/>
  <pageSetup scale="120"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L5" sqref="L5"/>
    </sheetView>
  </sheetViews>
  <sheetFormatPr defaultColWidth="14.42578125" defaultRowHeight="15" customHeight="1"/>
  <cols>
    <col min="1" max="1" width="5" customWidth="1"/>
    <col min="2" max="2" width="23.140625" customWidth="1"/>
    <col min="3" max="3" width="10.5703125" customWidth="1"/>
    <col min="4" max="4" width="12.140625" customWidth="1"/>
    <col min="5" max="9" width="8.7109375" customWidth="1"/>
    <col min="10" max="10" width="23.5703125" customWidth="1"/>
    <col min="11" max="11" width="8.7109375" customWidth="1"/>
    <col min="12" max="12" width="11.5703125" customWidth="1"/>
    <col min="13" max="15" width="8.7109375" customWidth="1"/>
  </cols>
  <sheetData>
    <row r="1" spans="1:14" ht="38.25" customHeight="1">
      <c r="A1" s="199" t="s">
        <v>86</v>
      </c>
      <c r="B1" s="195"/>
      <c r="C1" s="195"/>
      <c r="D1" s="196"/>
    </row>
    <row r="2" spans="1:14" ht="3.75" customHeight="1">
      <c r="A2" s="111"/>
      <c r="B2" s="111"/>
      <c r="C2" s="111"/>
      <c r="D2" s="111"/>
    </row>
    <row r="3" spans="1:14" ht="14.25" customHeight="1">
      <c r="A3" s="112" t="s">
        <v>87</v>
      </c>
      <c r="B3" s="112" t="s">
        <v>88</v>
      </c>
      <c r="C3" s="112" t="s">
        <v>89</v>
      </c>
      <c r="D3" s="112" t="s">
        <v>90</v>
      </c>
      <c r="G3" s="113"/>
      <c r="I3" s="114" t="s">
        <v>87</v>
      </c>
      <c r="J3" s="115" t="s">
        <v>88</v>
      </c>
      <c r="K3" s="116" t="s">
        <v>89</v>
      </c>
      <c r="L3" s="117" t="s">
        <v>90</v>
      </c>
      <c r="M3" s="118"/>
      <c r="N3" s="118"/>
    </row>
    <row r="4" spans="1:14" ht="14.25" customHeight="1">
      <c r="A4" s="112"/>
      <c r="B4" s="112" t="s">
        <v>91</v>
      </c>
      <c r="C4" s="112">
        <v>31</v>
      </c>
      <c r="D4" s="112">
        <v>8343</v>
      </c>
      <c r="G4" s="113" t="s">
        <v>418</v>
      </c>
      <c r="I4" s="119">
        <v>1</v>
      </c>
      <c r="J4" s="120" t="s">
        <v>92</v>
      </c>
      <c r="K4" s="119">
        <v>26.5</v>
      </c>
      <c r="L4" s="119">
        <v>5908</v>
      </c>
      <c r="M4" s="118"/>
      <c r="N4" s="121">
        <v>0</v>
      </c>
    </row>
    <row r="5" spans="1:14" ht="14.25" customHeight="1">
      <c r="A5" s="112">
        <f t="shared" ref="A5:A28" si="0">+A4+1</f>
        <v>1</v>
      </c>
      <c r="B5" s="112" t="s">
        <v>92</v>
      </c>
      <c r="C5" s="112">
        <v>26.5</v>
      </c>
      <c r="D5" s="112">
        <v>5908</v>
      </c>
      <c r="G5" s="113"/>
      <c r="I5" s="122">
        <v>2</v>
      </c>
      <c r="J5" s="123" t="s">
        <v>93</v>
      </c>
      <c r="K5" s="122">
        <v>31</v>
      </c>
      <c r="L5" s="122">
        <v>9047</v>
      </c>
      <c r="M5" s="118"/>
      <c r="N5" s="121">
        <v>1</v>
      </c>
    </row>
    <row r="6" spans="1:14" ht="14.25" customHeight="1">
      <c r="A6" s="112">
        <f t="shared" si="0"/>
        <v>2</v>
      </c>
      <c r="B6" s="112" t="s">
        <v>93</v>
      </c>
      <c r="C6" s="112">
        <v>31</v>
      </c>
      <c r="D6" s="112">
        <v>9047</v>
      </c>
      <c r="G6" s="113"/>
      <c r="I6" s="119">
        <v>3</v>
      </c>
      <c r="J6" s="120" t="s">
        <v>94</v>
      </c>
      <c r="K6" s="119">
        <v>26</v>
      </c>
      <c r="L6" s="119">
        <v>5768</v>
      </c>
      <c r="M6" s="118"/>
      <c r="N6" s="121">
        <v>0</v>
      </c>
    </row>
    <row r="7" spans="1:14" ht="14.25" customHeight="1">
      <c r="A7" s="112">
        <f t="shared" si="0"/>
        <v>3</v>
      </c>
      <c r="B7" s="112" t="s">
        <v>94</v>
      </c>
      <c r="C7" s="112">
        <v>26</v>
      </c>
      <c r="D7" s="112">
        <v>5768</v>
      </c>
      <c r="G7" s="113"/>
      <c r="I7" s="122">
        <v>4</v>
      </c>
      <c r="J7" s="123" t="s">
        <v>95</v>
      </c>
      <c r="K7" s="122">
        <v>31</v>
      </c>
      <c r="L7" s="122">
        <v>6892</v>
      </c>
      <c r="M7" s="118"/>
      <c r="N7" s="121">
        <v>1</v>
      </c>
    </row>
    <row r="8" spans="1:14" ht="14.25" customHeight="1">
      <c r="A8" s="112">
        <f t="shared" si="0"/>
        <v>4</v>
      </c>
      <c r="B8" s="112" t="s">
        <v>95</v>
      </c>
      <c r="C8" s="112">
        <v>31</v>
      </c>
      <c r="D8" s="112">
        <v>6892</v>
      </c>
      <c r="G8" s="113"/>
      <c r="I8" s="119">
        <v>5</v>
      </c>
      <c r="J8" s="120" t="s">
        <v>21</v>
      </c>
      <c r="K8" s="119">
        <v>14</v>
      </c>
      <c r="L8" s="119">
        <v>3099</v>
      </c>
      <c r="M8" s="118"/>
      <c r="N8" s="121">
        <v>0</v>
      </c>
    </row>
    <row r="9" spans="1:14" ht="14.25" customHeight="1">
      <c r="A9" s="112">
        <f t="shared" si="0"/>
        <v>5</v>
      </c>
      <c r="B9" s="112" t="s">
        <v>21</v>
      </c>
      <c r="C9" s="112">
        <v>14</v>
      </c>
      <c r="D9" s="112">
        <v>3099</v>
      </c>
      <c r="G9" s="113"/>
      <c r="I9" s="122">
        <v>6</v>
      </c>
      <c r="J9" s="123" t="s">
        <v>23</v>
      </c>
      <c r="K9" s="122">
        <v>28.5</v>
      </c>
      <c r="L9" s="122">
        <v>6353</v>
      </c>
      <c r="M9" s="118"/>
      <c r="N9" s="121">
        <v>1</v>
      </c>
    </row>
    <row r="10" spans="1:14" ht="14.25" customHeight="1">
      <c r="A10" s="112">
        <f t="shared" si="0"/>
        <v>6</v>
      </c>
      <c r="B10" s="112" t="s">
        <v>23</v>
      </c>
      <c r="C10" s="112">
        <v>28.5</v>
      </c>
      <c r="D10" s="112">
        <v>6353</v>
      </c>
      <c r="G10" s="113"/>
      <c r="I10" s="119">
        <v>7</v>
      </c>
      <c r="J10" s="120" t="s">
        <v>25</v>
      </c>
      <c r="K10" s="119">
        <v>31</v>
      </c>
      <c r="L10" s="119">
        <v>9445</v>
      </c>
      <c r="M10" s="118"/>
      <c r="N10" s="121">
        <v>0</v>
      </c>
    </row>
    <row r="11" spans="1:14" ht="14.25" customHeight="1">
      <c r="A11" s="112">
        <f t="shared" si="0"/>
        <v>7</v>
      </c>
      <c r="B11" s="112" t="s">
        <v>25</v>
      </c>
      <c r="C11" s="112">
        <v>31</v>
      </c>
      <c r="D11" s="112">
        <v>9445</v>
      </c>
      <c r="G11" s="113"/>
      <c r="I11" s="122">
        <v>8</v>
      </c>
      <c r="J11" s="123" t="s">
        <v>27</v>
      </c>
      <c r="K11" s="122">
        <v>31</v>
      </c>
      <c r="L11" s="122">
        <v>6656</v>
      </c>
      <c r="M11" s="118"/>
      <c r="N11" s="121">
        <v>1</v>
      </c>
    </row>
    <row r="12" spans="1:14" ht="14.25" customHeight="1">
      <c r="A12" s="112">
        <f t="shared" si="0"/>
        <v>8</v>
      </c>
      <c r="B12" s="112" t="s">
        <v>27</v>
      </c>
      <c r="C12" s="112">
        <v>31</v>
      </c>
      <c r="D12" s="112">
        <v>6656</v>
      </c>
      <c r="G12" s="113"/>
      <c r="I12" s="119">
        <v>9</v>
      </c>
      <c r="J12" s="120" t="s">
        <v>29</v>
      </c>
      <c r="K12" s="119">
        <v>31</v>
      </c>
      <c r="L12" s="119">
        <v>6656</v>
      </c>
      <c r="M12" s="118"/>
      <c r="N12" s="121">
        <v>0</v>
      </c>
    </row>
    <row r="13" spans="1:14" ht="14.25" customHeight="1">
      <c r="A13" s="112">
        <f t="shared" si="0"/>
        <v>9</v>
      </c>
      <c r="B13" s="112" t="s">
        <v>29</v>
      </c>
      <c r="C13" s="112">
        <v>31</v>
      </c>
      <c r="D13" s="112">
        <v>6656</v>
      </c>
      <c r="G13" s="113"/>
      <c r="I13" s="122">
        <v>10</v>
      </c>
      <c r="J13" s="123" t="s">
        <v>31</v>
      </c>
      <c r="K13" s="122">
        <v>28</v>
      </c>
      <c r="L13" s="122">
        <v>6012</v>
      </c>
      <c r="M13" s="118"/>
      <c r="N13" s="121">
        <v>1</v>
      </c>
    </row>
    <row r="14" spans="1:14" ht="14.25" customHeight="1">
      <c r="A14" s="112">
        <f t="shared" si="0"/>
        <v>10</v>
      </c>
      <c r="B14" s="112" t="s">
        <v>31</v>
      </c>
      <c r="C14" s="112">
        <v>28</v>
      </c>
      <c r="D14" s="112">
        <v>6012</v>
      </c>
      <c r="G14" s="113"/>
      <c r="I14" s="119">
        <v>11</v>
      </c>
      <c r="J14" s="120" t="s">
        <v>33</v>
      </c>
      <c r="K14" s="119">
        <v>31</v>
      </c>
      <c r="L14" s="119">
        <v>6656</v>
      </c>
      <c r="M14" s="118"/>
      <c r="N14" s="121">
        <v>0</v>
      </c>
    </row>
    <row r="15" spans="1:14" ht="14.25" customHeight="1">
      <c r="A15" s="112">
        <f t="shared" si="0"/>
        <v>11</v>
      </c>
      <c r="B15" s="112" t="s">
        <v>33</v>
      </c>
      <c r="C15" s="112">
        <v>31</v>
      </c>
      <c r="D15" s="112">
        <v>6656</v>
      </c>
      <c r="G15" s="113"/>
      <c r="I15" s="122">
        <v>12</v>
      </c>
      <c r="J15" s="123" t="s">
        <v>96</v>
      </c>
      <c r="K15" s="122">
        <v>30</v>
      </c>
      <c r="L15" s="122">
        <v>7242</v>
      </c>
      <c r="M15" s="118"/>
      <c r="N15" s="121">
        <v>1</v>
      </c>
    </row>
    <row r="16" spans="1:14" ht="14.25" customHeight="1">
      <c r="A16" s="112">
        <f t="shared" si="0"/>
        <v>12</v>
      </c>
      <c r="B16" s="112" t="s">
        <v>96</v>
      </c>
      <c r="C16" s="112">
        <v>30</v>
      </c>
      <c r="D16" s="112">
        <v>7242</v>
      </c>
      <c r="G16" s="113"/>
      <c r="I16" s="119">
        <v>13</v>
      </c>
      <c r="J16" s="120" t="s">
        <v>97</v>
      </c>
      <c r="K16" s="119">
        <v>30</v>
      </c>
      <c r="L16" s="119">
        <v>6441</v>
      </c>
      <c r="M16" s="118"/>
      <c r="N16" s="121">
        <v>0</v>
      </c>
    </row>
    <row r="17" spans="1:14" ht="14.25" customHeight="1">
      <c r="A17" s="112">
        <f t="shared" si="0"/>
        <v>13</v>
      </c>
      <c r="B17" s="112" t="s">
        <v>97</v>
      </c>
      <c r="C17" s="112">
        <v>30</v>
      </c>
      <c r="D17" s="112">
        <v>6441</v>
      </c>
      <c r="G17" s="113"/>
      <c r="I17" s="122">
        <v>14</v>
      </c>
      <c r="J17" s="123" t="s">
        <v>98</v>
      </c>
      <c r="K17" s="122">
        <v>30</v>
      </c>
      <c r="L17" s="122">
        <v>11711</v>
      </c>
      <c r="M17" s="118"/>
      <c r="N17" s="121">
        <v>1</v>
      </c>
    </row>
    <row r="18" spans="1:14" ht="14.25" customHeight="1">
      <c r="A18" s="112">
        <f t="shared" si="0"/>
        <v>14</v>
      </c>
      <c r="B18" s="112" t="s">
        <v>98</v>
      </c>
      <c r="C18" s="112">
        <v>30</v>
      </c>
      <c r="D18" s="112">
        <v>11711</v>
      </c>
      <c r="G18" s="113"/>
      <c r="I18" s="119">
        <v>15</v>
      </c>
      <c r="J18" s="120" t="s">
        <v>99</v>
      </c>
      <c r="K18" s="119">
        <v>3</v>
      </c>
      <c r="L18" s="119">
        <v>644</v>
      </c>
      <c r="M18" s="118"/>
      <c r="N18" s="121">
        <v>0</v>
      </c>
    </row>
    <row r="19" spans="1:14" ht="14.25" customHeight="1">
      <c r="A19" s="112">
        <f t="shared" si="0"/>
        <v>15</v>
      </c>
      <c r="B19" s="112" t="s">
        <v>99</v>
      </c>
      <c r="C19" s="112">
        <v>3</v>
      </c>
      <c r="D19" s="112">
        <v>644</v>
      </c>
      <c r="G19" s="113"/>
      <c r="I19" s="122">
        <v>16</v>
      </c>
      <c r="J19" s="123" t="s">
        <v>100</v>
      </c>
      <c r="K19" s="122">
        <v>30</v>
      </c>
      <c r="L19" s="122">
        <v>6570</v>
      </c>
      <c r="M19" s="118"/>
      <c r="N19" s="121">
        <v>1</v>
      </c>
    </row>
    <row r="20" spans="1:14" ht="14.25" customHeight="1">
      <c r="A20" s="112">
        <f t="shared" si="0"/>
        <v>16</v>
      </c>
      <c r="B20" s="112" t="s">
        <v>100</v>
      </c>
      <c r="C20" s="112">
        <v>30</v>
      </c>
      <c r="D20" s="112">
        <v>6570</v>
      </c>
      <c r="G20" s="113"/>
      <c r="I20" s="119">
        <v>17</v>
      </c>
      <c r="J20" s="120" t="s">
        <v>101</v>
      </c>
      <c r="K20" s="119">
        <v>31</v>
      </c>
      <c r="L20" s="119">
        <v>11444</v>
      </c>
      <c r="M20" s="118"/>
      <c r="N20" s="121">
        <v>0</v>
      </c>
    </row>
    <row r="21" spans="1:14" ht="14.25" customHeight="1">
      <c r="A21" s="112">
        <f t="shared" si="0"/>
        <v>17</v>
      </c>
      <c r="B21" s="112" t="s">
        <v>101</v>
      </c>
      <c r="C21" s="112">
        <v>31</v>
      </c>
      <c r="D21" s="112">
        <v>11444</v>
      </c>
      <c r="G21" s="113"/>
      <c r="I21" s="122">
        <v>18</v>
      </c>
      <c r="J21" s="123" t="s">
        <v>102</v>
      </c>
      <c r="K21" s="122">
        <v>30</v>
      </c>
      <c r="L21" s="122">
        <v>11074</v>
      </c>
      <c r="M21" s="118"/>
      <c r="N21" s="121">
        <v>1</v>
      </c>
    </row>
    <row r="22" spans="1:14" ht="14.25" customHeight="1">
      <c r="A22" s="112">
        <f t="shared" si="0"/>
        <v>18</v>
      </c>
      <c r="B22" s="112" t="s">
        <v>102</v>
      </c>
      <c r="C22" s="112">
        <v>30</v>
      </c>
      <c r="D22" s="112">
        <v>11074</v>
      </c>
      <c r="G22" s="113"/>
      <c r="I22" s="119">
        <v>19</v>
      </c>
      <c r="J22" s="120" t="s">
        <v>103</v>
      </c>
      <c r="K22" s="119">
        <v>31</v>
      </c>
      <c r="L22" s="119">
        <v>13109</v>
      </c>
      <c r="M22" s="118"/>
      <c r="N22" s="121">
        <v>0</v>
      </c>
    </row>
    <row r="23" spans="1:14" ht="14.25" customHeight="1">
      <c r="A23" s="112">
        <f t="shared" si="0"/>
        <v>19</v>
      </c>
      <c r="B23" s="112" t="s">
        <v>103</v>
      </c>
      <c r="C23" s="112">
        <v>31</v>
      </c>
      <c r="D23" s="112">
        <v>13109</v>
      </c>
      <c r="G23" s="113"/>
      <c r="I23" s="122">
        <v>20</v>
      </c>
      <c r="J23" s="123" t="s">
        <v>104</v>
      </c>
      <c r="K23" s="122">
        <v>31</v>
      </c>
      <c r="L23" s="122">
        <v>9961</v>
      </c>
      <c r="M23" s="118"/>
      <c r="N23" s="121">
        <v>1</v>
      </c>
    </row>
    <row r="24" spans="1:14" ht="14.25" customHeight="1">
      <c r="A24" s="112">
        <f t="shared" si="0"/>
        <v>20</v>
      </c>
      <c r="B24" s="112" t="s">
        <v>104</v>
      </c>
      <c r="C24" s="112">
        <v>31</v>
      </c>
      <c r="D24" s="112">
        <v>9961</v>
      </c>
      <c r="G24" s="113"/>
      <c r="I24" s="119">
        <v>21</v>
      </c>
      <c r="J24" s="120" t="s">
        <v>105</v>
      </c>
      <c r="K24" s="119">
        <v>31</v>
      </c>
      <c r="L24" s="119">
        <v>13966</v>
      </c>
      <c r="M24" s="118"/>
      <c r="N24" s="121">
        <v>0</v>
      </c>
    </row>
    <row r="25" spans="1:14" ht="14.25" customHeight="1">
      <c r="A25" s="112">
        <f t="shared" si="0"/>
        <v>21</v>
      </c>
      <c r="B25" s="112" t="s">
        <v>105</v>
      </c>
      <c r="C25" s="112">
        <v>31</v>
      </c>
      <c r="D25" s="112">
        <v>13966</v>
      </c>
      <c r="G25" s="113"/>
      <c r="I25" s="122">
        <v>22</v>
      </c>
      <c r="J25" s="123" t="s">
        <v>106</v>
      </c>
      <c r="K25" s="122">
        <v>30</v>
      </c>
      <c r="L25" s="122">
        <v>6915</v>
      </c>
      <c r="M25" s="118"/>
      <c r="N25" s="121">
        <v>1</v>
      </c>
    </row>
    <row r="26" spans="1:14" ht="14.25" customHeight="1">
      <c r="A26" s="112">
        <f t="shared" si="0"/>
        <v>22</v>
      </c>
      <c r="B26" s="112" t="s">
        <v>106</v>
      </c>
      <c r="C26" s="112">
        <v>30</v>
      </c>
      <c r="D26" s="112">
        <v>6915</v>
      </c>
      <c r="G26" s="113"/>
      <c r="I26" s="119">
        <v>23</v>
      </c>
      <c r="J26" s="120" t="s">
        <v>107</v>
      </c>
      <c r="K26" s="119">
        <v>31</v>
      </c>
      <c r="L26" s="119">
        <v>15115</v>
      </c>
      <c r="M26" s="118"/>
      <c r="N26" s="121">
        <v>0</v>
      </c>
    </row>
    <row r="27" spans="1:14" ht="14.25" customHeight="1">
      <c r="A27" s="112">
        <f t="shared" si="0"/>
        <v>23</v>
      </c>
      <c r="B27" s="112" t="s">
        <v>107</v>
      </c>
      <c r="C27" s="112">
        <v>31</v>
      </c>
      <c r="D27" s="112">
        <v>15115</v>
      </c>
      <c r="G27" s="113"/>
      <c r="I27" s="122">
        <v>24</v>
      </c>
      <c r="J27" s="123" t="s">
        <v>108</v>
      </c>
      <c r="K27" s="122">
        <v>31</v>
      </c>
      <c r="L27" s="122">
        <v>9732</v>
      </c>
      <c r="M27" s="118"/>
      <c r="N27" s="121">
        <v>1</v>
      </c>
    </row>
    <row r="28" spans="1:14" ht="14.25" customHeight="1">
      <c r="A28" s="112">
        <f t="shared" si="0"/>
        <v>24</v>
      </c>
      <c r="B28" s="112" t="s">
        <v>108</v>
      </c>
      <c r="C28" s="112">
        <v>31</v>
      </c>
      <c r="D28" s="112">
        <v>9732</v>
      </c>
      <c r="G28" s="113"/>
    </row>
    <row r="29" spans="1:14" ht="14.25" customHeight="1">
      <c r="A29" s="8"/>
      <c r="B29" s="8"/>
      <c r="C29" s="8"/>
      <c r="D29" s="8"/>
    </row>
    <row r="30" spans="1:14" ht="14.25" customHeight="1">
      <c r="A30" s="8"/>
      <c r="B30" s="8"/>
      <c r="C30" s="8"/>
      <c r="D30" s="8"/>
    </row>
    <row r="31" spans="1:14" ht="14.25" customHeight="1">
      <c r="A31" s="8"/>
      <c r="B31" s="8"/>
      <c r="C31" s="8"/>
      <c r="D31" s="8"/>
    </row>
    <row r="32" spans="1:14" ht="14.25" customHeight="1">
      <c r="A32" s="8"/>
      <c r="B32" s="8"/>
      <c r="C32" s="8"/>
      <c r="D32" s="8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8"/>
      <c r="D34" s="8"/>
    </row>
    <row r="35" spans="1:4" ht="14.25" customHeight="1">
      <c r="A35" s="8"/>
      <c r="B35" s="8"/>
      <c r="C35" s="8"/>
      <c r="D35" s="8"/>
    </row>
    <row r="36" spans="1:4" ht="14.25" customHeight="1">
      <c r="A36" s="8"/>
      <c r="B36" s="8"/>
      <c r="C36" s="8"/>
      <c r="D36" s="8"/>
    </row>
    <row r="37" spans="1:4" ht="14.25" customHeight="1">
      <c r="A37" s="8"/>
      <c r="B37" s="8"/>
      <c r="C37" s="8"/>
      <c r="D37" s="8"/>
    </row>
    <row r="38" spans="1:4" ht="14.25" customHeight="1">
      <c r="A38" s="8"/>
      <c r="B38" s="8"/>
      <c r="C38" s="8"/>
      <c r="D38" s="8"/>
    </row>
    <row r="39" spans="1:4" ht="14.25" customHeight="1">
      <c r="A39" s="8"/>
      <c r="B39" s="8"/>
      <c r="C39" s="8"/>
      <c r="D39" s="8"/>
    </row>
    <row r="40" spans="1:4" ht="14.25" customHeight="1">
      <c r="A40" s="8"/>
      <c r="B40" s="8"/>
      <c r="C40" s="8"/>
      <c r="D40" s="8"/>
    </row>
    <row r="41" spans="1:4" ht="14.25" customHeight="1">
      <c r="A41" s="8"/>
      <c r="B41" s="8"/>
      <c r="C41" s="8"/>
      <c r="D41" s="8"/>
    </row>
    <row r="42" spans="1:4" ht="14.25" customHeight="1">
      <c r="A42" s="8"/>
      <c r="B42" s="8"/>
      <c r="C42" s="8"/>
      <c r="D42" s="8"/>
    </row>
    <row r="43" spans="1:4" ht="14.25" customHeight="1">
      <c r="A43" s="8"/>
      <c r="B43" s="8"/>
      <c r="C43" s="8"/>
      <c r="D43" s="8"/>
    </row>
    <row r="44" spans="1:4" ht="14.25" customHeight="1">
      <c r="A44" s="8"/>
      <c r="B44" s="8"/>
      <c r="C44" s="8"/>
      <c r="D44" s="8"/>
    </row>
    <row r="45" spans="1:4" ht="14.25" customHeight="1">
      <c r="A45" s="8"/>
      <c r="B45" s="8"/>
      <c r="C45" s="8"/>
      <c r="D45" s="8"/>
    </row>
    <row r="46" spans="1:4" ht="14.25" customHeight="1">
      <c r="A46" s="8"/>
      <c r="B46" s="8"/>
      <c r="C46" s="8"/>
      <c r="D46" s="8"/>
    </row>
    <row r="47" spans="1:4" ht="14.25" customHeight="1">
      <c r="A47" s="8"/>
      <c r="B47" s="8"/>
      <c r="C47" s="8"/>
      <c r="D47" s="8"/>
    </row>
    <row r="48" spans="1:4" ht="14.25" customHeight="1">
      <c r="A48" s="8"/>
      <c r="B48" s="8"/>
      <c r="C48" s="8"/>
      <c r="D48" s="8"/>
    </row>
    <row r="49" spans="1:4" ht="14.25" customHeight="1">
      <c r="A49" s="8"/>
      <c r="B49" s="8"/>
      <c r="C49" s="8"/>
      <c r="D49" s="8"/>
    </row>
    <row r="50" spans="1:4" ht="14.25" customHeight="1">
      <c r="A50" s="8"/>
      <c r="B50" s="8"/>
      <c r="C50" s="8"/>
      <c r="D50" s="8"/>
    </row>
    <row r="51" spans="1:4" ht="14.25" customHeight="1">
      <c r="A51" s="8"/>
      <c r="B51" s="8"/>
      <c r="C51" s="8"/>
      <c r="D51" s="8"/>
    </row>
    <row r="52" spans="1:4" ht="14.25" customHeight="1">
      <c r="A52" s="8"/>
      <c r="B52" s="8"/>
      <c r="C52" s="8"/>
      <c r="D52" s="8"/>
    </row>
    <row r="53" spans="1:4" ht="14.25" customHeight="1">
      <c r="A53" s="8"/>
      <c r="B53" s="8"/>
      <c r="C53" s="8"/>
      <c r="D53" s="8"/>
    </row>
    <row r="54" spans="1:4" ht="14.25" customHeight="1">
      <c r="A54" s="8"/>
      <c r="B54" s="8"/>
      <c r="C54" s="8"/>
      <c r="D54" s="8"/>
    </row>
    <row r="55" spans="1:4" ht="14.25" customHeight="1">
      <c r="A55" s="8"/>
      <c r="B55" s="8"/>
      <c r="C55" s="8"/>
      <c r="D55" s="8"/>
    </row>
    <row r="56" spans="1:4" ht="14.25" customHeight="1">
      <c r="A56" s="8"/>
      <c r="B56" s="8"/>
      <c r="C56" s="8"/>
      <c r="D56" s="8"/>
    </row>
    <row r="57" spans="1:4" ht="14.25" customHeight="1">
      <c r="A57" s="8"/>
      <c r="B57" s="8"/>
      <c r="C57" s="8"/>
      <c r="D57" s="8"/>
    </row>
    <row r="58" spans="1:4" ht="14.25" customHeight="1">
      <c r="A58" s="8"/>
      <c r="B58" s="8"/>
      <c r="C58" s="8"/>
      <c r="D58" s="8"/>
    </row>
    <row r="59" spans="1:4" ht="14.25" customHeight="1">
      <c r="A59" s="8"/>
      <c r="B59" s="8"/>
      <c r="C59" s="8"/>
      <c r="D59" s="8"/>
    </row>
    <row r="60" spans="1:4" ht="14.25" customHeight="1">
      <c r="A60" s="8"/>
      <c r="B60" s="8"/>
      <c r="C60" s="8"/>
      <c r="D60" s="8"/>
    </row>
    <row r="61" spans="1:4" ht="14.25" customHeight="1">
      <c r="A61" s="8"/>
      <c r="B61" s="8"/>
      <c r="C61" s="8"/>
      <c r="D61" s="8"/>
    </row>
    <row r="62" spans="1:4" ht="14.25" customHeight="1">
      <c r="A62" s="8"/>
      <c r="B62" s="8"/>
      <c r="C62" s="8"/>
      <c r="D62" s="8"/>
    </row>
    <row r="63" spans="1:4" ht="14.25" customHeight="1">
      <c r="A63" s="8"/>
      <c r="B63" s="8"/>
      <c r="C63" s="8"/>
      <c r="D63" s="8"/>
    </row>
    <row r="64" spans="1:4" ht="14.25" customHeight="1">
      <c r="A64" s="8"/>
      <c r="B64" s="8"/>
      <c r="C64" s="8"/>
      <c r="D64" s="8"/>
    </row>
    <row r="65" spans="1:4" ht="14.25" customHeight="1">
      <c r="A65" s="8"/>
      <c r="B65" s="8"/>
      <c r="C65" s="8"/>
      <c r="D65" s="8"/>
    </row>
    <row r="66" spans="1:4" ht="14.25" customHeight="1">
      <c r="A66" s="8"/>
      <c r="B66" s="8"/>
      <c r="C66" s="8"/>
      <c r="D66" s="8"/>
    </row>
    <row r="67" spans="1:4" ht="14.25" customHeight="1">
      <c r="A67" s="8"/>
      <c r="B67" s="8"/>
      <c r="C67" s="8"/>
      <c r="D67" s="8"/>
    </row>
    <row r="68" spans="1:4" ht="14.25" customHeight="1">
      <c r="A68" s="8"/>
      <c r="B68" s="8"/>
      <c r="C68" s="8"/>
      <c r="D68" s="8"/>
    </row>
    <row r="69" spans="1:4" ht="14.25" customHeight="1">
      <c r="A69" s="8"/>
      <c r="B69" s="8"/>
      <c r="C69" s="8"/>
      <c r="D69" s="8"/>
    </row>
    <row r="70" spans="1:4" ht="14.25" customHeight="1">
      <c r="A70" s="8"/>
      <c r="B70" s="8"/>
      <c r="C70" s="8"/>
      <c r="D70" s="8"/>
    </row>
    <row r="71" spans="1:4" ht="14.25" customHeight="1">
      <c r="A71" s="8"/>
      <c r="B71" s="8"/>
      <c r="C71" s="8"/>
      <c r="D71" s="8"/>
    </row>
    <row r="72" spans="1:4" ht="14.25" customHeight="1">
      <c r="A72" s="8"/>
      <c r="B72" s="8"/>
      <c r="C72" s="8"/>
      <c r="D72" s="8"/>
    </row>
    <row r="73" spans="1:4" ht="14.25" customHeight="1">
      <c r="A73" s="8"/>
      <c r="B73" s="8"/>
      <c r="C73" s="8"/>
      <c r="D73" s="8"/>
    </row>
    <row r="74" spans="1:4" ht="14.25" customHeight="1">
      <c r="A74" s="8"/>
      <c r="B74" s="8"/>
      <c r="C74" s="8"/>
      <c r="D74" s="8"/>
    </row>
    <row r="75" spans="1:4" ht="14.25" customHeight="1">
      <c r="A75" s="8"/>
      <c r="B75" s="8"/>
      <c r="C75" s="8"/>
      <c r="D75" s="8"/>
    </row>
    <row r="76" spans="1:4" ht="14.25" customHeight="1">
      <c r="A76" s="8"/>
      <c r="B76" s="8"/>
      <c r="C76" s="8"/>
      <c r="D76" s="8"/>
    </row>
    <row r="77" spans="1:4" ht="14.25" customHeight="1">
      <c r="A77" s="8"/>
      <c r="B77" s="8"/>
      <c r="C77" s="8"/>
      <c r="D77" s="8"/>
    </row>
    <row r="78" spans="1:4" ht="14.25" customHeight="1">
      <c r="A78" s="8"/>
      <c r="B78" s="8"/>
      <c r="C78" s="8"/>
      <c r="D78" s="8"/>
    </row>
    <row r="79" spans="1:4" ht="14.25" customHeight="1">
      <c r="A79" s="8"/>
      <c r="B79" s="8"/>
      <c r="C79" s="8"/>
      <c r="D79" s="8"/>
    </row>
    <row r="80" spans="1:4" ht="14.25" customHeight="1">
      <c r="A80" s="8"/>
      <c r="B80" s="8"/>
      <c r="C80" s="8"/>
      <c r="D80" s="8"/>
    </row>
    <row r="81" spans="1:4" ht="14.25" customHeight="1">
      <c r="A81" s="8"/>
      <c r="B81" s="8"/>
      <c r="C81" s="8"/>
      <c r="D81" s="8"/>
    </row>
    <row r="82" spans="1:4" ht="14.25" customHeight="1">
      <c r="A82" s="8"/>
      <c r="B82" s="8"/>
      <c r="C82" s="8"/>
      <c r="D82" s="8"/>
    </row>
    <row r="83" spans="1:4" ht="14.25" customHeight="1">
      <c r="A83" s="8"/>
      <c r="B83" s="8"/>
      <c r="C83" s="8"/>
      <c r="D83" s="8"/>
    </row>
    <row r="84" spans="1:4" ht="14.25" customHeight="1">
      <c r="A84" s="8"/>
      <c r="B84" s="8"/>
      <c r="C84" s="8"/>
      <c r="D84" s="8"/>
    </row>
    <row r="85" spans="1:4" ht="14.25" customHeight="1">
      <c r="A85" s="8"/>
      <c r="B85" s="8"/>
      <c r="C85" s="8"/>
      <c r="D85" s="8"/>
    </row>
    <row r="86" spans="1:4" ht="14.25" customHeight="1">
      <c r="A86" s="8"/>
      <c r="B86" s="8"/>
      <c r="C86" s="8"/>
      <c r="D86" s="8"/>
    </row>
    <row r="87" spans="1:4" ht="14.25" customHeight="1">
      <c r="A87" s="8"/>
      <c r="B87" s="8"/>
      <c r="C87" s="8"/>
      <c r="D87" s="8"/>
    </row>
    <row r="88" spans="1:4" ht="14.25" customHeight="1">
      <c r="A88" s="8"/>
      <c r="B88" s="8"/>
      <c r="C88" s="8"/>
      <c r="D88" s="8"/>
    </row>
    <row r="89" spans="1:4" ht="14.25" customHeight="1">
      <c r="A89" s="8"/>
      <c r="B89" s="8"/>
      <c r="C89" s="8"/>
      <c r="D89" s="8"/>
    </row>
    <row r="90" spans="1:4" ht="14.25" customHeight="1">
      <c r="A90" s="8"/>
      <c r="B90" s="8"/>
      <c r="C90" s="8"/>
      <c r="D90" s="8"/>
    </row>
    <row r="91" spans="1:4" ht="14.25" customHeight="1">
      <c r="A91" s="8"/>
      <c r="B91" s="8"/>
      <c r="C91" s="8"/>
      <c r="D91" s="8"/>
    </row>
    <row r="92" spans="1:4" ht="14.25" customHeight="1">
      <c r="A92" s="8"/>
      <c r="B92" s="8"/>
      <c r="C92" s="8"/>
      <c r="D92" s="8"/>
    </row>
    <row r="93" spans="1:4" ht="14.25" customHeight="1">
      <c r="A93" s="8"/>
      <c r="B93" s="8"/>
      <c r="C93" s="8"/>
      <c r="D93" s="8"/>
    </row>
    <row r="94" spans="1:4" ht="14.25" customHeight="1">
      <c r="A94" s="8"/>
      <c r="B94" s="8"/>
      <c r="C94" s="8"/>
      <c r="D94" s="8"/>
    </row>
    <row r="95" spans="1:4" ht="14.25" customHeight="1">
      <c r="A95" s="8"/>
      <c r="B95" s="8"/>
      <c r="C95" s="8"/>
      <c r="D95" s="8"/>
    </row>
    <row r="96" spans="1:4" ht="14.25" customHeight="1">
      <c r="A96" s="8"/>
      <c r="B96" s="8"/>
      <c r="C96" s="8"/>
      <c r="D96" s="8"/>
    </row>
    <row r="97" spans="1:4" ht="14.25" customHeight="1">
      <c r="A97" s="8"/>
      <c r="B97" s="8"/>
      <c r="C97" s="8"/>
      <c r="D97" s="8"/>
    </row>
    <row r="98" spans="1:4" ht="14.25" customHeight="1">
      <c r="A98" s="8"/>
      <c r="B98" s="8"/>
      <c r="C98" s="8"/>
      <c r="D98" s="8"/>
    </row>
    <row r="99" spans="1:4" ht="14.25" customHeight="1">
      <c r="A99" s="8"/>
      <c r="B99" s="8"/>
      <c r="C99" s="8"/>
      <c r="D99" s="8"/>
    </row>
    <row r="100" spans="1:4" ht="14.25" customHeight="1">
      <c r="A100" s="8"/>
      <c r="B100" s="8"/>
      <c r="C100" s="8"/>
      <c r="D100" s="8"/>
    </row>
    <row r="101" spans="1:4" ht="14.25" customHeight="1">
      <c r="A101" s="8"/>
      <c r="B101" s="8"/>
      <c r="C101" s="8"/>
      <c r="D101" s="8"/>
    </row>
    <row r="102" spans="1:4" ht="14.25" customHeight="1">
      <c r="A102" s="8"/>
      <c r="B102" s="8"/>
      <c r="C102" s="8"/>
      <c r="D102" s="8"/>
    </row>
    <row r="103" spans="1:4" ht="14.25" customHeight="1">
      <c r="A103" s="8"/>
      <c r="B103" s="8"/>
      <c r="C103" s="8"/>
      <c r="D103" s="8"/>
    </row>
    <row r="104" spans="1:4" ht="14.25" customHeight="1">
      <c r="A104" s="8"/>
      <c r="B104" s="8"/>
      <c r="C104" s="8"/>
      <c r="D104" s="8"/>
    </row>
    <row r="105" spans="1:4" ht="14.25" customHeight="1">
      <c r="A105" s="8"/>
      <c r="B105" s="8"/>
      <c r="C105" s="8"/>
      <c r="D105" s="8"/>
    </row>
    <row r="106" spans="1:4" ht="14.25" customHeight="1">
      <c r="A106" s="8"/>
      <c r="B106" s="8"/>
      <c r="C106" s="8"/>
      <c r="D106" s="8"/>
    </row>
    <row r="107" spans="1:4" ht="14.25" customHeight="1">
      <c r="A107" s="8"/>
      <c r="B107" s="8"/>
      <c r="C107" s="8"/>
      <c r="D107" s="8"/>
    </row>
    <row r="108" spans="1:4" ht="14.25" customHeight="1">
      <c r="A108" s="8"/>
      <c r="B108" s="8"/>
      <c r="C108" s="8"/>
      <c r="D108" s="8"/>
    </row>
    <row r="109" spans="1:4" ht="14.25" customHeight="1">
      <c r="A109" s="8"/>
      <c r="B109" s="8"/>
      <c r="C109" s="8"/>
      <c r="D109" s="8"/>
    </row>
    <row r="110" spans="1:4" ht="14.25" customHeight="1">
      <c r="A110" s="8"/>
      <c r="B110" s="8"/>
      <c r="C110" s="8"/>
      <c r="D110" s="8"/>
    </row>
    <row r="111" spans="1:4" ht="14.25" customHeight="1">
      <c r="A111" s="8"/>
      <c r="B111" s="8"/>
      <c r="C111" s="8"/>
      <c r="D111" s="8"/>
    </row>
    <row r="112" spans="1:4" ht="14.25" customHeight="1">
      <c r="A112" s="8"/>
      <c r="B112" s="8"/>
      <c r="C112" s="8"/>
      <c r="D112" s="8"/>
    </row>
    <row r="113" spans="1:4" ht="14.25" customHeight="1">
      <c r="A113" s="8"/>
      <c r="B113" s="8"/>
      <c r="C113" s="8"/>
      <c r="D113" s="8"/>
    </row>
    <row r="114" spans="1:4" ht="14.25" customHeight="1">
      <c r="A114" s="8"/>
      <c r="B114" s="8"/>
      <c r="C114" s="8"/>
      <c r="D114" s="8"/>
    </row>
    <row r="115" spans="1:4" ht="14.25" customHeight="1">
      <c r="A115" s="8"/>
      <c r="B115" s="8"/>
      <c r="C115" s="8"/>
      <c r="D115" s="8"/>
    </row>
    <row r="116" spans="1:4" ht="14.25" customHeight="1">
      <c r="A116" s="8"/>
      <c r="B116" s="8"/>
      <c r="C116" s="8"/>
      <c r="D116" s="8"/>
    </row>
    <row r="117" spans="1:4" ht="14.25" customHeight="1">
      <c r="A117" s="8"/>
      <c r="B117" s="8"/>
      <c r="C117" s="8"/>
      <c r="D117" s="8"/>
    </row>
    <row r="118" spans="1:4" ht="14.25" customHeight="1">
      <c r="A118" s="8"/>
      <c r="B118" s="8"/>
      <c r="C118" s="8"/>
      <c r="D118" s="8"/>
    </row>
    <row r="119" spans="1:4" ht="14.25" customHeight="1">
      <c r="A119" s="8"/>
      <c r="B119" s="8"/>
      <c r="C119" s="8"/>
      <c r="D119" s="8"/>
    </row>
    <row r="120" spans="1:4" ht="14.25" customHeight="1">
      <c r="A120" s="8"/>
      <c r="B120" s="8"/>
      <c r="C120" s="8"/>
      <c r="D120" s="8"/>
    </row>
    <row r="121" spans="1:4" ht="14.25" customHeight="1">
      <c r="A121" s="8"/>
      <c r="B121" s="8"/>
      <c r="C121" s="8"/>
      <c r="D121" s="8"/>
    </row>
    <row r="122" spans="1:4" ht="14.25" customHeight="1">
      <c r="A122" s="8"/>
      <c r="B122" s="8"/>
      <c r="C122" s="8"/>
      <c r="D122" s="8"/>
    </row>
    <row r="123" spans="1:4" ht="14.25" customHeight="1">
      <c r="A123" s="8"/>
      <c r="B123" s="8"/>
      <c r="C123" s="8"/>
      <c r="D123" s="8"/>
    </row>
    <row r="124" spans="1:4" ht="14.25" customHeight="1">
      <c r="A124" s="8"/>
      <c r="B124" s="8"/>
      <c r="C124" s="8"/>
      <c r="D124" s="8"/>
    </row>
    <row r="125" spans="1:4" ht="14.25" customHeight="1">
      <c r="A125" s="8"/>
      <c r="B125" s="8"/>
      <c r="C125" s="8"/>
      <c r="D125" s="8"/>
    </row>
    <row r="126" spans="1:4" ht="14.25" customHeight="1">
      <c r="A126" s="8"/>
      <c r="B126" s="8"/>
      <c r="C126" s="8"/>
      <c r="D126" s="8"/>
    </row>
    <row r="127" spans="1:4" ht="14.25" customHeight="1">
      <c r="A127" s="8"/>
      <c r="B127" s="8"/>
      <c r="C127" s="8"/>
      <c r="D127" s="8"/>
    </row>
    <row r="128" spans="1:4" ht="14.25" customHeight="1">
      <c r="A128" s="8"/>
      <c r="B128" s="8"/>
      <c r="C128" s="8"/>
      <c r="D128" s="8"/>
    </row>
    <row r="129" spans="1:4" ht="14.25" customHeight="1">
      <c r="A129" s="8"/>
      <c r="B129" s="8"/>
      <c r="C129" s="8"/>
      <c r="D129" s="8"/>
    </row>
    <row r="130" spans="1:4" ht="14.25" customHeight="1">
      <c r="A130" s="8"/>
      <c r="B130" s="8"/>
      <c r="C130" s="8"/>
      <c r="D130" s="8"/>
    </row>
    <row r="131" spans="1:4" ht="14.25" customHeight="1">
      <c r="A131" s="8"/>
      <c r="B131" s="8"/>
      <c r="C131" s="8"/>
      <c r="D131" s="8"/>
    </row>
    <row r="132" spans="1:4" ht="14.25" customHeight="1">
      <c r="A132" s="8"/>
      <c r="B132" s="8"/>
      <c r="C132" s="8"/>
      <c r="D132" s="8"/>
    </row>
    <row r="133" spans="1:4" ht="14.25" customHeight="1">
      <c r="A133" s="8"/>
      <c r="B133" s="8"/>
      <c r="C133" s="8"/>
      <c r="D133" s="8"/>
    </row>
    <row r="134" spans="1:4" ht="14.25" customHeight="1">
      <c r="A134" s="8"/>
      <c r="B134" s="8"/>
      <c r="C134" s="8"/>
      <c r="D134" s="8"/>
    </row>
    <row r="135" spans="1:4" ht="14.25" customHeight="1">
      <c r="A135" s="8"/>
      <c r="B135" s="8"/>
      <c r="C135" s="8"/>
      <c r="D135" s="8"/>
    </row>
    <row r="136" spans="1:4" ht="14.25" customHeight="1">
      <c r="A136" s="8"/>
      <c r="B136" s="8"/>
      <c r="C136" s="8"/>
      <c r="D136" s="8"/>
    </row>
    <row r="137" spans="1:4" ht="14.25" customHeight="1">
      <c r="A137" s="8"/>
      <c r="B137" s="8"/>
      <c r="C137" s="8"/>
      <c r="D137" s="8"/>
    </row>
    <row r="138" spans="1:4" ht="14.25" customHeight="1">
      <c r="A138" s="8"/>
      <c r="B138" s="8"/>
      <c r="C138" s="8"/>
      <c r="D138" s="8"/>
    </row>
    <row r="139" spans="1:4" ht="14.25" customHeight="1">
      <c r="A139" s="8"/>
      <c r="B139" s="8"/>
      <c r="C139" s="8"/>
      <c r="D139" s="8"/>
    </row>
    <row r="140" spans="1:4" ht="14.25" customHeight="1">
      <c r="A140" s="8"/>
      <c r="B140" s="8"/>
      <c r="C140" s="8"/>
      <c r="D140" s="8"/>
    </row>
    <row r="141" spans="1:4" ht="14.25" customHeight="1">
      <c r="A141" s="8"/>
      <c r="B141" s="8"/>
      <c r="C141" s="8"/>
      <c r="D141" s="8"/>
    </row>
    <row r="142" spans="1:4" ht="14.25" customHeight="1">
      <c r="A142" s="8"/>
      <c r="B142" s="8"/>
      <c r="C142" s="8"/>
      <c r="D142" s="8"/>
    </row>
    <row r="143" spans="1:4" ht="14.25" customHeight="1">
      <c r="A143" s="8"/>
      <c r="B143" s="8"/>
      <c r="C143" s="8"/>
      <c r="D143" s="8"/>
    </row>
    <row r="144" spans="1:4" ht="14.25" customHeight="1">
      <c r="A144" s="8"/>
      <c r="B144" s="8"/>
      <c r="C144" s="8"/>
      <c r="D144" s="8"/>
    </row>
    <row r="145" spans="1:4" ht="14.25" customHeight="1">
      <c r="A145" s="8"/>
      <c r="B145" s="8"/>
      <c r="C145" s="8"/>
      <c r="D145" s="8"/>
    </row>
    <row r="146" spans="1:4" ht="14.25" customHeight="1">
      <c r="A146" s="8"/>
      <c r="B146" s="8"/>
      <c r="C146" s="8"/>
      <c r="D146" s="8"/>
    </row>
    <row r="147" spans="1:4" ht="14.25" customHeight="1">
      <c r="A147" s="8"/>
      <c r="B147" s="8"/>
      <c r="C147" s="8"/>
      <c r="D147" s="8"/>
    </row>
    <row r="148" spans="1:4" ht="14.25" customHeight="1">
      <c r="A148" s="8"/>
      <c r="B148" s="8"/>
      <c r="C148" s="8"/>
      <c r="D148" s="8"/>
    </row>
    <row r="149" spans="1:4" ht="14.25" customHeight="1">
      <c r="A149" s="8"/>
      <c r="B149" s="8"/>
      <c r="C149" s="8"/>
      <c r="D149" s="8"/>
    </row>
    <row r="150" spans="1:4" ht="14.25" customHeight="1">
      <c r="A150" s="8"/>
      <c r="B150" s="8"/>
      <c r="C150" s="8"/>
      <c r="D150" s="8"/>
    </row>
    <row r="151" spans="1:4" ht="14.25" customHeight="1">
      <c r="A151" s="8"/>
      <c r="B151" s="8"/>
      <c r="C151" s="8"/>
      <c r="D151" s="8"/>
    </row>
    <row r="152" spans="1:4" ht="14.25" customHeight="1">
      <c r="A152" s="8"/>
      <c r="B152" s="8"/>
      <c r="C152" s="8"/>
      <c r="D152" s="8"/>
    </row>
    <row r="153" spans="1:4" ht="14.25" customHeight="1">
      <c r="A153" s="8"/>
      <c r="B153" s="8"/>
      <c r="C153" s="8"/>
      <c r="D153" s="8"/>
    </row>
    <row r="154" spans="1:4" ht="14.25" customHeight="1">
      <c r="A154" s="8"/>
      <c r="B154" s="8"/>
      <c r="C154" s="8"/>
      <c r="D154" s="8"/>
    </row>
    <row r="155" spans="1:4" ht="14.25" customHeight="1">
      <c r="A155" s="8"/>
      <c r="B155" s="8"/>
      <c r="C155" s="8"/>
      <c r="D155" s="8"/>
    </row>
    <row r="156" spans="1:4" ht="14.25" customHeight="1">
      <c r="A156" s="8"/>
      <c r="B156" s="8"/>
      <c r="C156" s="8"/>
      <c r="D156" s="8"/>
    </row>
    <row r="157" spans="1:4" ht="14.25" customHeight="1">
      <c r="A157" s="8"/>
      <c r="B157" s="8"/>
      <c r="C157" s="8"/>
      <c r="D157" s="8"/>
    </row>
    <row r="158" spans="1:4" ht="14.25" customHeight="1">
      <c r="A158" s="8"/>
      <c r="B158" s="8"/>
      <c r="C158" s="8"/>
      <c r="D158" s="8"/>
    </row>
    <row r="159" spans="1:4" ht="14.25" customHeight="1">
      <c r="A159" s="8"/>
      <c r="B159" s="8"/>
      <c r="C159" s="8"/>
      <c r="D159" s="8"/>
    </row>
    <row r="160" spans="1:4" ht="14.25" customHeight="1">
      <c r="A160" s="8"/>
      <c r="B160" s="8"/>
      <c r="C160" s="8"/>
      <c r="D160" s="8"/>
    </row>
    <row r="161" spans="1:4" ht="14.25" customHeight="1">
      <c r="A161" s="8"/>
      <c r="B161" s="8"/>
      <c r="C161" s="8"/>
      <c r="D161" s="8"/>
    </row>
    <row r="162" spans="1:4" ht="14.25" customHeight="1">
      <c r="A162" s="8"/>
      <c r="B162" s="8"/>
      <c r="C162" s="8"/>
      <c r="D162" s="8"/>
    </row>
    <row r="163" spans="1:4" ht="14.25" customHeight="1">
      <c r="A163" s="8"/>
      <c r="B163" s="8"/>
      <c r="C163" s="8"/>
      <c r="D163" s="8"/>
    </row>
    <row r="164" spans="1:4" ht="14.25" customHeight="1">
      <c r="A164" s="8"/>
      <c r="B164" s="8"/>
      <c r="C164" s="8"/>
      <c r="D164" s="8"/>
    </row>
    <row r="165" spans="1:4" ht="14.25" customHeight="1">
      <c r="A165" s="8"/>
      <c r="B165" s="8"/>
      <c r="C165" s="8"/>
      <c r="D165" s="8"/>
    </row>
    <row r="166" spans="1:4" ht="14.25" customHeight="1">
      <c r="A166" s="8"/>
      <c r="B166" s="8"/>
      <c r="C166" s="8"/>
      <c r="D166" s="8"/>
    </row>
    <row r="167" spans="1:4" ht="14.25" customHeight="1">
      <c r="A167" s="8"/>
      <c r="B167" s="8"/>
      <c r="C167" s="8"/>
      <c r="D167" s="8"/>
    </row>
    <row r="168" spans="1:4" ht="14.25" customHeight="1">
      <c r="A168" s="8"/>
      <c r="B168" s="8"/>
      <c r="C168" s="8"/>
      <c r="D168" s="8"/>
    </row>
    <row r="169" spans="1:4" ht="14.25" customHeight="1">
      <c r="A169" s="8"/>
      <c r="B169" s="8"/>
      <c r="C169" s="8"/>
      <c r="D169" s="8"/>
    </row>
    <row r="170" spans="1:4" ht="14.25" customHeight="1">
      <c r="A170" s="8"/>
      <c r="B170" s="8"/>
      <c r="C170" s="8"/>
      <c r="D170" s="8"/>
    </row>
    <row r="171" spans="1:4" ht="14.25" customHeight="1">
      <c r="A171" s="8"/>
      <c r="B171" s="8"/>
      <c r="C171" s="8"/>
      <c r="D171" s="8"/>
    </row>
    <row r="172" spans="1:4" ht="14.25" customHeight="1">
      <c r="A172" s="8"/>
      <c r="B172" s="8"/>
      <c r="C172" s="8"/>
      <c r="D172" s="8"/>
    </row>
    <row r="173" spans="1:4" ht="14.25" customHeight="1">
      <c r="A173" s="8"/>
      <c r="B173" s="8"/>
      <c r="C173" s="8"/>
      <c r="D173" s="8"/>
    </row>
    <row r="174" spans="1:4" ht="14.25" customHeight="1">
      <c r="A174" s="8"/>
      <c r="B174" s="8"/>
      <c r="C174" s="8"/>
      <c r="D174" s="8"/>
    </row>
    <row r="175" spans="1:4" ht="14.25" customHeight="1">
      <c r="A175" s="8"/>
      <c r="B175" s="8"/>
      <c r="C175" s="8"/>
      <c r="D175" s="8"/>
    </row>
    <row r="176" spans="1:4" ht="14.25" customHeight="1">
      <c r="A176" s="8"/>
      <c r="B176" s="8"/>
      <c r="C176" s="8"/>
      <c r="D176" s="8"/>
    </row>
    <row r="177" spans="1:4" ht="14.25" customHeight="1">
      <c r="A177" s="8"/>
      <c r="B177" s="8"/>
      <c r="C177" s="8"/>
      <c r="D177" s="8"/>
    </row>
    <row r="178" spans="1:4" ht="14.25" customHeight="1">
      <c r="A178" s="8"/>
      <c r="B178" s="8"/>
      <c r="C178" s="8"/>
      <c r="D178" s="8"/>
    </row>
    <row r="179" spans="1:4" ht="14.25" customHeight="1">
      <c r="A179" s="8"/>
      <c r="B179" s="8"/>
      <c r="C179" s="8"/>
      <c r="D179" s="8"/>
    </row>
    <row r="180" spans="1:4" ht="14.25" customHeight="1">
      <c r="A180" s="8"/>
      <c r="B180" s="8"/>
      <c r="C180" s="8"/>
      <c r="D180" s="8"/>
    </row>
    <row r="181" spans="1:4" ht="14.25" customHeight="1">
      <c r="A181" s="8"/>
      <c r="B181" s="8"/>
      <c r="C181" s="8"/>
      <c r="D181" s="8"/>
    </row>
    <row r="182" spans="1:4" ht="14.25" customHeight="1">
      <c r="A182" s="8"/>
      <c r="B182" s="8"/>
      <c r="C182" s="8"/>
      <c r="D182" s="8"/>
    </row>
    <row r="183" spans="1:4" ht="14.25" customHeight="1">
      <c r="A183" s="8"/>
      <c r="B183" s="8"/>
      <c r="C183" s="8"/>
      <c r="D183" s="8"/>
    </row>
    <row r="184" spans="1:4" ht="14.25" customHeight="1">
      <c r="A184" s="8"/>
      <c r="B184" s="8"/>
      <c r="C184" s="8"/>
      <c r="D184" s="8"/>
    </row>
    <row r="185" spans="1:4" ht="14.25" customHeight="1">
      <c r="A185" s="8"/>
      <c r="B185" s="8"/>
      <c r="C185" s="8"/>
      <c r="D185" s="8"/>
    </row>
    <row r="186" spans="1:4" ht="14.25" customHeight="1">
      <c r="A186" s="8"/>
      <c r="B186" s="8"/>
      <c r="C186" s="8"/>
      <c r="D186" s="8"/>
    </row>
    <row r="187" spans="1:4" ht="14.25" customHeight="1">
      <c r="A187" s="8"/>
      <c r="B187" s="8"/>
      <c r="C187" s="8"/>
      <c r="D187" s="8"/>
    </row>
    <row r="188" spans="1:4" ht="14.25" customHeight="1">
      <c r="A188" s="8"/>
      <c r="B188" s="8"/>
      <c r="C188" s="8"/>
      <c r="D188" s="8"/>
    </row>
    <row r="189" spans="1:4" ht="14.25" customHeight="1">
      <c r="A189" s="8"/>
      <c r="B189" s="8"/>
      <c r="C189" s="8"/>
      <c r="D189" s="8"/>
    </row>
    <row r="190" spans="1:4" ht="14.25" customHeight="1">
      <c r="A190" s="8"/>
      <c r="B190" s="8"/>
      <c r="C190" s="8"/>
      <c r="D190" s="8"/>
    </row>
    <row r="191" spans="1:4" ht="14.25" customHeight="1">
      <c r="A191" s="8"/>
      <c r="B191" s="8"/>
      <c r="C191" s="8"/>
      <c r="D191" s="8"/>
    </row>
    <row r="192" spans="1:4" ht="14.25" customHeight="1">
      <c r="A192" s="8"/>
      <c r="B192" s="8"/>
      <c r="C192" s="8"/>
      <c r="D192" s="8"/>
    </row>
    <row r="193" spans="1:4" ht="14.25" customHeight="1">
      <c r="A193" s="8"/>
      <c r="B193" s="8"/>
      <c r="C193" s="8"/>
      <c r="D193" s="8"/>
    </row>
    <row r="194" spans="1:4" ht="14.25" customHeight="1">
      <c r="A194" s="8"/>
      <c r="B194" s="8"/>
      <c r="C194" s="8"/>
      <c r="D194" s="8"/>
    </row>
    <row r="195" spans="1:4" ht="14.25" customHeight="1">
      <c r="A195" s="8"/>
      <c r="B195" s="8"/>
      <c r="C195" s="8"/>
      <c r="D195" s="8"/>
    </row>
    <row r="196" spans="1:4" ht="14.25" customHeight="1">
      <c r="A196" s="8"/>
      <c r="B196" s="8"/>
      <c r="C196" s="8"/>
      <c r="D196" s="8"/>
    </row>
    <row r="197" spans="1:4" ht="14.25" customHeight="1">
      <c r="A197" s="8"/>
      <c r="B197" s="8"/>
      <c r="C197" s="8"/>
      <c r="D197" s="8"/>
    </row>
    <row r="198" spans="1:4" ht="14.25" customHeight="1">
      <c r="A198" s="8"/>
      <c r="B198" s="8"/>
      <c r="C198" s="8"/>
      <c r="D198" s="8"/>
    </row>
    <row r="199" spans="1:4" ht="14.25" customHeight="1">
      <c r="A199" s="8"/>
      <c r="B199" s="8"/>
      <c r="C199" s="8"/>
      <c r="D199" s="8"/>
    </row>
    <row r="200" spans="1:4" ht="14.25" customHeight="1">
      <c r="A200" s="8"/>
      <c r="B200" s="8"/>
      <c r="C200" s="8"/>
      <c r="D200" s="8"/>
    </row>
    <row r="201" spans="1:4" ht="14.25" customHeight="1">
      <c r="A201" s="8"/>
      <c r="B201" s="8"/>
      <c r="C201" s="8"/>
      <c r="D201" s="8"/>
    </row>
    <row r="202" spans="1:4" ht="14.25" customHeight="1">
      <c r="A202" s="8"/>
      <c r="B202" s="8"/>
      <c r="C202" s="8"/>
      <c r="D202" s="8"/>
    </row>
    <row r="203" spans="1:4" ht="14.25" customHeight="1">
      <c r="A203" s="8"/>
      <c r="B203" s="8"/>
      <c r="C203" s="8"/>
      <c r="D203" s="8"/>
    </row>
    <row r="204" spans="1:4" ht="14.25" customHeight="1">
      <c r="A204" s="8"/>
      <c r="B204" s="8"/>
      <c r="C204" s="8"/>
      <c r="D204" s="8"/>
    </row>
    <row r="205" spans="1:4" ht="14.25" customHeight="1">
      <c r="A205" s="8"/>
      <c r="B205" s="8"/>
      <c r="C205" s="8"/>
      <c r="D205" s="8"/>
    </row>
    <row r="206" spans="1:4" ht="14.25" customHeight="1">
      <c r="A206" s="8"/>
      <c r="B206" s="8"/>
      <c r="C206" s="8"/>
      <c r="D206" s="8"/>
    </row>
    <row r="207" spans="1:4" ht="14.25" customHeight="1">
      <c r="A207" s="8"/>
      <c r="B207" s="8"/>
      <c r="C207" s="8"/>
      <c r="D207" s="8"/>
    </row>
    <row r="208" spans="1:4" ht="14.25" customHeight="1">
      <c r="A208" s="8"/>
      <c r="B208" s="8"/>
      <c r="C208" s="8"/>
      <c r="D208" s="8"/>
    </row>
    <row r="209" spans="1:4" ht="14.25" customHeight="1">
      <c r="A209" s="8"/>
      <c r="B209" s="8"/>
      <c r="C209" s="8"/>
      <c r="D209" s="8"/>
    </row>
    <row r="210" spans="1:4" ht="14.25" customHeight="1">
      <c r="A210" s="8"/>
      <c r="B210" s="8"/>
      <c r="C210" s="8"/>
      <c r="D210" s="8"/>
    </row>
    <row r="211" spans="1:4" ht="14.25" customHeight="1">
      <c r="A211" s="8"/>
      <c r="B211" s="8"/>
      <c r="C211" s="8"/>
      <c r="D211" s="8"/>
    </row>
    <row r="212" spans="1:4" ht="14.25" customHeight="1">
      <c r="A212" s="8"/>
      <c r="B212" s="8"/>
      <c r="C212" s="8"/>
      <c r="D212" s="8"/>
    </row>
    <row r="213" spans="1:4" ht="14.25" customHeight="1">
      <c r="A213" s="8"/>
      <c r="B213" s="8"/>
      <c r="C213" s="8"/>
      <c r="D213" s="8"/>
    </row>
    <row r="214" spans="1:4" ht="14.25" customHeight="1">
      <c r="A214" s="8"/>
      <c r="B214" s="8"/>
      <c r="C214" s="8"/>
      <c r="D214" s="8"/>
    </row>
    <row r="215" spans="1:4" ht="14.25" customHeight="1">
      <c r="A215" s="8"/>
      <c r="B215" s="8"/>
      <c r="C215" s="8"/>
      <c r="D215" s="8"/>
    </row>
    <row r="216" spans="1:4" ht="14.25" customHeight="1">
      <c r="A216" s="8"/>
      <c r="B216" s="8"/>
      <c r="C216" s="8"/>
      <c r="D216" s="8"/>
    </row>
    <row r="217" spans="1:4" ht="14.25" customHeight="1">
      <c r="A217" s="8"/>
      <c r="B217" s="8"/>
      <c r="C217" s="8"/>
      <c r="D217" s="8"/>
    </row>
    <row r="218" spans="1:4" ht="14.25" customHeight="1">
      <c r="A218" s="8"/>
      <c r="B218" s="8"/>
      <c r="C218" s="8"/>
      <c r="D218" s="8"/>
    </row>
    <row r="219" spans="1:4" ht="14.25" customHeight="1">
      <c r="A219" s="8"/>
      <c r="B219" s="8"/>
      <c r="C219" s="8"/>
      <c r="D219" s="8"/>
    </row>
    <row r="220" spans="1:4" ht="14.25" customHeight="1">
      <c r="A220" s="8"/>
      <c r="B220" s="8"/>
      <c r="C220" s="8"/>
      <c r="D220" s="8"/>
    </row>
    <row r="221" spans="1:4" ht="14.25" customHeight="1">
      <c r="A221" s="8"/>
      <c r="B221" s="8"/>
      <c r="C221" s="8"/>
      <c r="D221" s="8"/>
    </row>
    <row r="222" spans="1:4" ht="14.25" customHeight="1">
      <c r="A222" s="8"/>
      <c r="B222" s="8"/>
      <c r="C222" s="8"/>
      <c r="D222" s="8"/>
    </row>
    <row r="223" spans="1:4" ht="14.25" customHeight="1">
      <c r="A223" s="8"/>
      <c r="B223" s="8"/>
      <c r="C223" s="8"/>
      <c r="D223" s="8"/>
    </row>
    <row r="224" spans="1:4" ht="14.25" customHeight="1">
      <c r="A224" s="8"/>
      <c r="B224" s="8"/>
      <c r="C224" s="8"/>
      <c r="D224" s="8"/>
    </row>
    <row r="225" spans="1:4" ht="14.25" customHeight="1">
      <c r="A225" s="8"/>
      <c r="B225" s="8"/>
      <c r="C225" s="8"/>
      <c r="D225" s="8"/>
    </row>
    <row r="226" spans="1:4" ht="14.25" customHeight="1">
      <c r="A226" s="8"/>
      <c r="B226" s="8"/>
      <c r="C226" s="8"/>
      <c r="D226" s="8"/>
    </row>
    <row r="227" spans="1:4" ht="14.25" customHeight="1">
      <c r="A227" s="8"/>
      <c r="B227" s="8"/>
      <c r="C227" s="8"/>
      <c r="D227" s="8"/>
    </row>
    <row r="228" spans="1:4" ht="14.25" customHeight="1">
      <c r="A228" s="8"/>
      <c r="B228" s="8"/>
      <c r="C228" s="8"/>
      <c r="D228" s="8"/>
    </row>
    <row r="229" spans="1:4" ht="14.25" customHeight="1">
      <c r="A229" s="8"/>
      <c r="B229" s="8"/>
      <c r="C229" s="8"/>
      <c r="D229" s="8"/>
    </row>
    <row r="230" spans="1:4" ht="14.25" customHeight="1">
      <c r="A230" s="8"/>
      <c r="B230" s="8"/>
      <c r="C230" s="8"/>
      <c r="D230" s="8"/>
    </row>
    <row r="231" spans="1:4" ht="14.25" customHeight="1">
      <c r="A231" s="8"/>
      <c r="B231" s="8"/>
      <c r="C231" s="8"/>
      <c r="D231" s="8"/>
    </row>
    <row r="232" spans="1:4" ht="14.25" customHeight="1">
      <c r="A232" s="8"/>
      <c r="B232" s="8"/>
      <c r="C232" s="8"/>
      <c r="D232" s="8"/>
    </row>
    <row r="233" spans="1:4" ht="14.25" customHeight="1">
      <c r="A233" s="8"/>
      <c r="B233" s="8"/>
      <c r="C233" s="8"/>
      <c r="D233" s="8"/>
    </row>
    <row r="234" spans="1:4" ht="14.25" customHeight="1">
      <c r="A234" s="8"/>
      <c r="B234" s="8"/>
      <c r="C234" s="8"/>
      <c r="D234" s="8"/>
    </row>
    <row r="235" spans="1:4" ht="14.25" customHeight="1">
      <c r="A235" s="8"/>
      <c r="B235" s="8"/>
      <c r="C235" s="8"/>
      <c r="D235" s="8"/>
    </row>
    <row r="236" spans="1:4" ht="14.25" customHeight="1">
      <c r="A236" s="8"/>
      <c r="B236" s="8"/>
      <c r="C236" s="8"/>
      <c r="D236" s="8"/>
    </row>
    <row r="237" spans="1:4" ht="14.25" customHeight="1">
      <c r="A237" s="8"/>
      <c r="B237" s="8"/>
      <c r="C237" s="8"/>
      <c r="D237" s="8"/>
    </row>
    <row r="238" spans="1:4" ht="14.25" customHeight="1">
      <c r="A238" s="8"/>
      <c r="B238" s="8"/>
      <c r="C238" s="8"/>
      <c r="D238" s="8"/>
    </row>
    <row r="239" spans="1:4" ht="14.25" customHeight="1">
      <c r="A239" s="8"/>
      <c r="B239" s="8"/>
      <c r="C239" s="8"/>
      <c r="D239" s="8"/>
    </row>
    <row r="240" spans="1:4" ht="14.25" customHeight="1">
      <c r="A240" s="8"/>
      <c r="B240" s="8"/>
      <c r="C240" s="8"/>
      <c r="D240" s="8"/>
    </row>
    <row r="241" spans="1:4" ht="14.25" customHeight="1">
      <c r="A241" s="8"/>
      <c r="B241" s="8"/>
      <c r="C241" s="8"/>
      <c r="D241" s="8"/>
    </row>
    <row r="242" spans="1:4" ht="14.25" customHeight="1">
      <c r="A242" s="8"/>
      <c r="B242" s="8"/>
      <c r="C242" s="8"/>
      <c r="D242" s="8"/>
    </row>
    <row r="243" spans="1:4" ht="14.25" customHeight="1">
      <c r="A243" s="8"/>
      <c r="B243" s="8"/>
      <c r="C243" s="8"/>
      <c r="D243" s="8"/>
    </row>
    <row r="244" spans="1:4" ht="14.25" customHeight="1">
      <c r="A244" s="8"/>
      <c r="B244" s="8"/>
      <c r="C244" s="8"/>
      <c r="D244" s="8"/>
    </row>
    <row r="245" spans="1:4" ht="14.25" customHeight="1">
      <c r="A245" s="8"/>
      <c r="B245" s="8"/>
      <c r="C245" s="8"/>
      <c r="D245" s="8"/>
    </row>
    <row r="246" spans="1:4" ht="14.25" customHeight="1">
      <c r="A246" s="8"/>
      <c r="B246" s="8"/>
      <c r="C246" s="8"/>
      <c r="D246" s="8"/>
    </row>
    <row r="247" spans="1:4" ht="14.25" customHeight="1">
      <c r="A247" s="8"/>
      <c r="B247" s="8"/>
      <c r="C247" s="8"/>
      <c r="D247" s="8"/>
    </row>
    <row r="248" spans="1:4" ht="14.25" customHeight="1">
      <c r="A248" s="8"/>
      <c r="B248" s="8"/>
      <c r="C248" s="8"/>
      <c r="D248" s="8"/>
    </row>
    <row r="249" spans="1:4" ht="14.25" customHeight="1">
      <c r="A249" s="8"/>
      <c r="B249" s="8"/>
      <c r="C249" s="8"/>
      <c r="D249" s="8"/>
    </row>
    <row r="250" spans="1:4" ht="14.25" customHeight="1">
      <c r="A250" s="8"/>
      <c r="B250" s="8"/>
      <c r="C250" s="8"/>
      <c r="D250" s="8"/>
    </row>
    <row r="251" spans="1:4" ht="14.25" customHeight="1">
      <c r="A251" s="8"/>
      <c r="B251" s="8"/>
      <c r="C251" s="8"/>
      <c r="D251" s="8"/>
    </row>
    <row r="252" spans="1:4" ht="14.25" customHeight="1">
      <c r="A252" s="8"/>
      <c r="B252" s="8"/>
      <c r="C252" s="8"/>
      <c r="D252" s="8"/>
    </row>
    <row r="253" spans="1:4" ht="14.25" customHeight="1">
      <c r="A253" s="8"/>
      <c r="B253" s="8"/>
      <c r="C253" s="8"/>
      <c r="D253" s="8"/>
    </row>
    <row r="254" spans="1:4" ht="14.25" customHeight="1">
      <c r="A254" s="8"/>
      <c r="B254" s="8"/>
      <c r="C254" s="8"/>
      <c r="D254" s="8"/>
    </row>
    <row r="255" spans="1:4" ht="14.25" customHeight="1">
      <c r="A255" s="8"/>
      <c r="B255" s="8"/>
      <c r="C255" s="8"/>
      <c r="D255" s="8"/>
    </row>
    <row r="256" spans="1:4" ht="14.25" customHeight="1">
      <c r="A256" s="8"/>
      <c r="B256" s="8"/>
      <c r="C256" s="8"/>
      <c r="D256" s="8"/>
    </row>
    <row r="257" spans="1:4" ht="14.25" customHeight="1">
      <c r="A257" s="8"/>
      <c r="B257" s="8"/>
      <c r="C257" s="8"/>
      <c r="D257" s="8"/>
    </row>
    <row r="258" spans="1:4" ht="14.25" customHeight="1">
      <c r="A258" s="8"/>
      <c r="B258" s="8"/>
      <c r="C258" s="8"/>
      <c r="D258" s="8"/>
    </row>
    <row r="259" spans="1:4" ht="14.25" customHeight="1">
      <c r="A259" s="8"/>
      <c r="B259" s="8"/>
      <c r="C259" s="8"/>
      <c r="D259" s="8"/>
    </row>
    <row r="260" spans="1:4" ht="14.25" customHeight="1">
      <c r="A260" s="8"/>
      <c r="B260" s="8"/>
      <c r="C260" s="8"/>
      <c r="D260" s="8"/>
    </row>
    <row r="261" spans="1:4" ht="14.25" customHeight="1">
      <c r="A261" s="8"/>
      <c r="B261" s="8"/>
      <c r="C261" s="8"/>
      <c r="D261" s="8"/>
    </row>
    <row r="262" spans="1:4" ht="14.25" customHeight="1">
      <c r="A262" s="8"/>
      <c r="B262" s="8"/>
      <c r="C262" s="8"/>
      <c r="D262" s="8"/>
    </row>
    <row r="263" spans="1:4" ht="14.25" customHeight="1">
      <c r="A263" s="8"/>
      <c r="B263" s="8"/>
      <c r="C263" s="8"/>
      <c r="D263" s="8"/>
    </row>
    <row r="264" spans="1:4" ht="14.25" customHeight="1">
      <c r="A264" s="8"/>
      <c r="B264" s="8"/>
      <c r="C264" s="8"/>
      <c r="D264" s="8"/>
    </row>
    <row r="265" spans="1:4" ht="14.25" customHeight="1">
      <c r="A265" s="8"/>
      <c r="B265" s="8"/>
      <c r="C265" s="8"/>
      <c r="D265" s="8"/>
    </row>
    <row r="266" spans="1:4" ht="14.25" customHeight="1">
      <c r="A266" s="8"/>
      <c r="B266" s="8"/>
      <c r="C266" s="8"/>
      <c r="D266" s="8"/>
    </row>
    <row r="267" spans="1:4" ht="14.25" customHeight="1">
      <c r="A267" s="8"/>
      <c r="B267" s="8"/>
      <c r="C267" s="8"/>
      <c r="D267" s="8"/>
    </row>
    <row r="268" spans="1:4" ht="14.25" customHeight="1">
      <c r="A268" s="8"/>
      <c r="B268" s="8"/>
      <c r="C268" s="8"/>
      <c r="D268" s="8"/>
    </row>
    <row r="269" spans="1:4" ht="14.25" customHeight="1">
      <c r="A269" s="8"/>
      <c r="B269" s="8"/>
      <c r="C269" s="8"/>
      <c r="D269" s="8"/>
    </row>
    <row r="270" spans="1:4" ht="14.25" customHeight="1">
      <c r="A270" s="8"/>
      <c r="B270" s="8"/>
      <c r="C270" s="8"/>
      <c r="D270" s="8"/>
    </row>
    <row r="271" spans="1:4" ht="14.25" customHeight="1">
      <c r="A271" s="8"/>
      <c r="B271" s="8"/>
      <c r="C271" s="8"/>
      <c r="D271" s="8"/>
    </row>
    <row r="272" spans="1:4" ht="14.25" customHeight="1">
      <c r="A272" s="8"/>
      <c r="B272" s="8"/>
      <c r="C272" s="8"/>
      <c r="D272" s="8"/>
    </row>
    <row r="273" spans="1:4" ht="14.25" customHeight="1">
      <c r="A273" s="8"/>
      <c r="B273" s="8"/>
      <c r="C273" s="8"/>
      <c r="D273" s="8"/>
    </row>
    <row r="274" spans="1:4" ht="14.25" customHeight="1">
      <c r="A274" s="8"/>
      <c r="B274" s="8"/>
      <c r="C274" s="8"/>
      <c r="D274" s="8"/>
    </row>
    <row r="275" spans="1:4" ht="14.25" customHeight="1">
      <c r="A275" s="8"/>
      <c r="B275" s="8"/>
      <c r="C275" s="8"/>
      <c r="D275" s="8"/>
    </row>
    <row r="276" spans="1:4" ht="14.25" customHeight="1">
      <c r="A276" s="8"/>
      <c r="B276" s="8"/>
      <c r="C276" s="8"/>
      <c r="D276" s="8"/>
    </row>
    <row r="277" spans="1:4" ht="14.25" customHeight="1">
      <c r="A277" s="8"/>
      <c r="B277" s="8"/>
      <c r="C277" s="8"/>
      <c r="D277" s="8"/>
    </row>
    <row r="278" spans="1:4" ht="14.25" customHeight="1">
      <c r="A278" s="8"/>
      <c r="B278" s="8"/>
      <c r="C278" s="8"/>
      <c r="D278" s="8"/>
    </row>
    <row r="279" spans="1:4" ht="14.25" customHeight="1">
      <c r="A279" s="8"/>
      <c r="B279" s="8"/>
      <c r="C279" s="8"/>
      <c r="D279" s="8"/>
    </row>
    <row r="280" spans="1:4" ht="14.25" customHeight="1">
      <c r="A280" s="8"/>
      <c r="B280" s="8"/>
      <c r="C280" s="8"/>
      <c r="D280" s="8"/>
    </row>
    <row r="281" spans="1:4" ht="14.25" customHeight="1">
      <c r="A281" s="8"/>
      <c r="B281" s="8"/>
      <c r="C281" s="8"/>
      <c r="D281" s="8"/>
    </row>
    <row r="282" spans="1:4" ht="14.25" customHeight="1">
      <c r="A282" s="8"/>
      <c r="B282" s="8"/>
      <c r="C282" s="8"/>
      <c r="D282" s="8"/>
    </row>
    <row r="283" spans="1:4" ht="14.25" customHeight="1">
      <c r="A283" s="8"/>
      <c r="B283" s="8"/>
      <c r="C283" s="8"/>
      <c r="D283" s="8"/>
    </row>
    <row r="284" spans="1:4" ht="14.25" customHeight="1">
      <c r="A284" s="8"/>
      <c r="B284" s="8"/>
      <c r="C284" s="8"/>
      <c r="D284" s="8"/>
    </row>
    <row r="285" spans="1:4" ht="14.25" customHeight="1">
      <c r="A285" s="8"/>
      <c r="B285" s="8"/>
      <c r="C285" s="8"/>
      <c r="D285" s="8"/>
    </row>
    <row r="286" spans="1:4" ht="14.25" customHeight="1">
      <c r="A286" s="8"/>
      <c r="B286" s="8"/>
      <c r="C286" s="8"/>
      <c r="D286" s="8"/>
    </row>
    <row r="287" spans="1:4" ht="14.25" customHeight="1">
      <c r="A287" s="8"/>
      <c r="B287" s="8"/>
      <c r="C287" s="8"/>
      <c r="D287" s="8"/>
    </row>
    <row r="288" spans="1:4" ht="14.25" customHeight="1">
      <c r="A288" s="8"/>
      <c r="B288" s="8"/>
      <c r="C288" s="8"/>
      <c r="D288" s="8"/>
    </row>
    <row r="289" spans="1:4" ht="14.25" customHeight="1">
      <c r="A289" s="8"/>
      <c r="B289" s="8"/>
      <c r="C289" s="8"/>
      <c r="D289" s="8"/>
    </row>
    <row r="290" spans="1:4" ht="14.25" customHeight="1">
      <c r="A290" s="8"/>
      <c r="B290" s="8"/>
      <c r="C290" s="8"/>
      <c r="D290" s="8"/>
    </row>
    <row r="291" spans="1:4" ht="14.25" customHeight="1">
      <c r="A291" s="8"/>
      <c r="B291" s="8"/>
      <c r="C291" s="8"/>
      <c r="D291" s="8"/>
    </row>
    <row r="292" spans="1:4" ht="14.25" customHeight="1">
      <c r="A292" s="8"/>
      <c r="B292" s="8"/>
      <c r="C292" s="8"/>
      <c r="D292" s="8"/>
    </row>
    <row r="293" spans="1:4" ht="14.25" customHeight="1">
      <c r="A293" s="8"/>
      <c r="B293" s="8"/>
      <c r="C293" s="8"/>
      <c r="D293" s="8"/>
    </row>
    <row r="294" spans="1:4" ht="14.25" customHeight="1">
      <c r="A294" s="8"/>
      <c r="B294" s="8"/>
      <c r="C294" s="8"/>
      <c r="D294" s="8"/>
    </row>
    <row r="295" spans="1:4" ht="14.25" customHeight="1">
      <c r="A295" s="8"/>
      <c r="B295" s="8"/>
      <c r="C295" s="8"/>
      <c r="D295" s="8"/>
    </row>
    <row r="296" spans="1:4" ht="14.25" customHeight="1">
      <c r="A296" s="8"/>
      <c r="B296" s="8"/>
      <c r="C296" s="8"/>
      <c r="D296" s="8"/>
    </row>
    <row r="297" spans="1:4" ht="14.25" customHeight="1">
      <c r="A297" s="8"/>
      <c r="B297" s="8"/>
      <c r="C297" s="8"/>
      <c r="D297" s="8"/>
    </row>
    <row r="298" spans="1:4" ht="14.25" customHeight="1">
      <c r="A298" s="8"/>
      <c r="B298" s="8"/>
      <c r="C298" s="8"/>
      <c r="D298" s="8"/>
    </row>
    <row r="299" spans="1:4" ht="14.25" customHeight="1">
      <c r="A299" s="8"/>
      <c r="B299" s="8"/>
      <c r="C299" s="8"/>
      <c r="D299" s="8"/>
    </row>
    <row r="300" spans="1:4" ht="14.25" customHeight="1">
      <c r="A300" s="8"/>
      <c r="B300" s="8"/>
      <c r="C300" s="8"/>
      <c r="D300" s="8"/>
    </row>
    <row r="301" spans="1:4" ht="14.25" customHeight="1">
      <c r="A301" s="8"/>
      <c r="B301" s="8"/>
      <c r="C301" s="8"/>
      <c r="D301" s="8"/>
    </row>
    <row r="302" spans="1:4" ht="14.25" customHeight="1">
      <c r="A302" s="8"/>
      <c r="B302" s="8"/>
      <c r="C302" s="8"/>
      <c r="D302" s="8"/>
    </row>
    <row r="303" spans="1:4" ht="14.25" customHeight="1">
      <c r="A303" s="8"/>
      <c r="B303" s="8"/>
      <c r="C303" s="8"/>
      <c r="D303" s="8"/>
    </row>
    <row r="304" spans="1:4" ht="14.25" customHeight="1">
      <c r="A304" s="8"/>
      <c r="B304" s="8"/>
      <c r="C304" s="8"/>
      <c r="D304" s="8"/>
    </row>
    <row r="305" spans="1:4" ht="14.25" customHeight="1">
      <c r="A305" s="8"/>
      <c r="B305" s="8"/>
      <c r="C305" s="8"/>
      <c r="D305" s="8"/>
    </row>
    <row r="306" spans="1:4" ht="14.25" customHeight="1">
      <c r="A306" s="8"/>
      <c r="B306" s="8"/>
      <c r="C306" s="8"/>
      <c r="D306" s="8"/>
    </row>
    <row r="307" spans="1:4" ht="14.25" customHeight="1">
      <c r="A307" s="8"/>
      <c r="B307" s="8"/>
      <c r="C307" s="8"/>
      <c r="D307" s="8"/>
    </row>
    <row r="308" spans="1:4" ht="14.25" customHeight="1">
      <c r="A308" s="8"/>
      <c r="B308" s="8"/>
      <c r="C308" s="8"/>
      <c r="D308" s="8"/>
    </row>
    <row r="309" spans="1:4" ht="14.25" customHeight="1">
      <c r="A309" s="8"/>
      <c r="B309" s="8"/>
      <c r="C309" s="8"/>
      <c r="D309" s="8"/>
    </row>
    <row r="310" spans="1:4" ht="14.25" customHeight="1">
      <c r="A310" s="8"/>
      <c r="B310" s="8"/>
      <c r="C310" s="8"/>
      <c r="D310" s="8"/>
    </row>
    <row r="311" spans="1:4" ht="14.25" customHeight="1">
      <c r="A311" s="8"/>
      <c r="B311" s="8"/>
      <c r="C311" s="8"/>
      <c r="D311" s="8"/>
    </row>
    <row r="312" spans="1:4" ht="14.25" customHeight="1">
      <c r="A312" s="8"/>
      <c r="B312" s="8"/>
      <c r="C312" s="8"/>
      <c r="D312" s="8"/>
    </row>
    <row r="313" spans="1:4" ht="14.25" customHeight="1">
      <c r="A313" s="8"/>
      <c r="B313" s="8"/>
      <c r="C313" s="8"/>
      <c r="D313" s="8"/>
    </row>
    <row r="314" spans="1:4" ht="14.25" customHeight="1">
      <c r="A314" s="8"/>
      <c r="B314" s="8"/>
      <c r="C314" s="8"/>
      <c r="D314" s="8"/>
    </row>
    <row r="315" spans="1:4" ht="14.25" customHeight="1">
      <c r="A315" s="8"/>
      <c r="B315" s="8"/>
      <c r="C315" s="8"/>
      <c r="D315" s="8"/>
    </row>
    <row r="316" spans="1:4" ht="14.25" customHeight="1">
      <c r="A316" s="8"/>
      <c r="B316" s="8"/>
      <c r="C316" s="8"/>
      <c r="D316" s="8"/>
    </row>
    <row r="317" spans="1:4" ht="14.25" customHeight="1">
      <c r="A317" s="8"/>
      <c r="B317" s="8"/>
      <c r="C317" s="8"/>
      <c r="D317" s="8"/>
    </row>
    <row r="318" spans="1:4" ht="14.25" customHeight="1">
      <c r="A318" s="8"/>
      <c r="B318" s="8"/>
      <c r="C318" s="8"/>
      <c r="D318" s="8"/>
    </row>
    <row r="319" spans="1:4" ht="14.25" customHeight="1">
      <c r="A319" s="8"/>
      <c r="B319" s="8"/>
      <c r="C319" s="8"/>
      <c r="D319" s="8"/>
    </row>
    <row r="320" spans="1:4" ht="14.25" customHeight="1">
      <c r="A320" s="8"/>
      <c r="B320" s="8"/>
      <c r="C320" s="8"/>
      <c r="D320" s="8"/>
    </row>
    <row r="321" spans="1:4" ht="14.25" customHeight="1">
      <c r="A321" s="8"/>
      <c r="B321" s="8"/>
      <c r="C321" s="8"/>
      <c r="D321" s="8"/>
    </row>
    <row r="322" spans="1:4" ht="14.25" customHeight="1">
      <c r="A322" s="8"/>
      <c r="B322" s="8"/>
      <c r="C322" s="8"/>
      <c r="D322" s="8"/>
    </row>
    <row r="323" spans="1:4" ht="14.25" customHeight="1">
      <c r="A323" s="8"/>
      <c r="B323" s="8"/>
      <c r="C323" s="8"/>
      <c r="D323" s="8"/>
    </row>
    <row r="324" spans="1:4" ht="14.25" customHeight="1">
      <c r="A324" s="8"/>
      <c r="B324" s="8"/>
      <c r="C324" s="8"/>
      <c r="D324" s="8"/>
    </row>
    <row r="325" spans="1:4" ht="14.25" customHeight="1">
      <c r="A325" s="8"/>
      <c r="B325" s="8"/>
      <c r="C325" s="8"/>
      <c r="D325" s="8"/>
    </row>
    <row r="326" spans="1:4" ht="14.25" customHeight="1">
      <c r="A326" s="8"/>
      <c r="B326" s="8"/>
      <c r="C326" s="8"/>
      <c r="D326" s="8"/>
    </row>
    <row r="327" spans="1:4" ht="14.25" customHeight="1">
      <c r="A327" s="8"/>
      <c r="B327" s="8"/>
      <c r="C327" s="8"/>
      <c r="D327" s="8"/>
    </row>
    <row r="328" spans="1:4" ht="14.25" customHeight="1">
      <c r="A328" s="8"/>
      <c r="B328" s="8"/>
      <c r="C328" s="8"/>
      <c r="D328" s="8"/>
    </row>
    <row r="329" spans="1:4" ht="14.25" customHeight="1">
      <c r="A329" s="8"/>
      <c r="B329" s="8"/>
      <c r="C329" s="8"/>
      <c r="D329" s="8"/>
    </row>
    <row r="330" spans="1:4" ht="14.25" customHeight="1">
      <c r="A330" s="8"/>
      <c r="B330" s="8"/>
      <c r="C330" s="8"/>
      <c r="D330" s="8"/>
    </row>
    <row r="331" spans="1:4" ht="14.25" customHeight="1">
      <c r="A331" s="8"/>
      <c r="B331" s="8"/>
      <c r="C331" s="8"/>
      <c r="D331" s="8"/>
    </row>
    <row r="332" spans="1:4" ht="14.25" customHeight="1">
      <c r="A332" s="8"/>
      <c r="B332" s="8"/>
      <c r="C332" s="8"/>
      <c r="D332" s="8"/>
    </row>
    <row r="333" spans="1:4" ht="14.25" customHeight="1">
      <c r="A333" s="8"/>
      <c r="B333" s="8"/>
      <c r="C333" s="8"/>
      <c r="D333" s="8"/>
    </row>
    <row r="334" spans="1:4" ht="14.25" customHeight="1">
      <c r="A334" s="8"/>
      <c r="B334" s="8"/>
      <c r="C334" s="8"/>
      <c r="D334" s="8"/>
    </row>
    <row r="335" spans="1:4" ht="14.25" customHeight="1">
      <c r="A335" s="8"/>
      <c r="B335" s="8"/>
      <c r="C335" s="8"/>
      <c r="D335" s="8"/>
    </row>
    <row r="336" spans="1:4" ht="14.25" customHeight="1">
      <c r="A336" s="8"/>
      <c r="B336" s="8"/>
      <c r="C336" s="8"/>
      <c r="D336" s="8"/>
    </row>
    <row r="337" spans="1:4" ht="14.25" customHeight="1">
      <c r="A337" s="8"/>
      <c r="B337" s="8"/>
      <c r="C337" s="8"/>
      <c r="D337" s="8"/>
    </row>
    <row r="338" spans="1:4" ht="14.25" customHeight="1">
      <c r="A338" s="8"/>
      <c r="B338" s="8"/>
      <c r="C338" s="8"/>
      <c r="D338" s="8"/>
    </row>
    <row r="339" spans="1:4" ht="14.25" customHeight="1">
      <c r="A339" s="8"/>
      <c r="B339" s="8"/>
      <c r="C339" s="8"/>
      <c r="D339" s="8"/>
    </row>
    <row r="340" spans="1:4" ht="14.25" customHeight="1">
      <c r="A340" s="8"/>
      <c r="B340" s="8"/>
      <c r="C340" s="8"/>
      <c r="D340" s="8"/>
    </row>
    <row r="341" spans="1:4" ht="14.25" customHeight="1">
      <c r="A341" s="8"/>
      <c r="B341" s="8"/>
      <c r="C341" s="8"/>
      <c r="D341" s="8"/>
    </row>
    <row r="342" spans="1:4" ht="14.25" customHeight="1">
      <c r="A342" s="8"/>
      <c r="B342" s="8"/>
      <c r="C342" s="8"/>
      <c r="D342" s="8"/>
    </row>
    <row r="343" spans="1:4" ht="14.25" customHeight="1">
      <c r="A343" s="8"/>
      <c r="B343" s="8"/>
      <c r="C343" s="8"/>
      <c r="D343" s="8"/>
    </row>
    <row r="344" spans="1:4" ht="14.25" customHeight="1">
      <c r="A344" s="8"/>
      <c r="B344" s="8"/>
      <c r="C344" s="8"/>
      <c r="D344" s="8"/>
    </row>
    <row r="345" spans="1:4" ht="14.25" customHeight="1">
      <c r="A345" s="8"/>
      <c r="B345" s="8"/>
      <c r="C345" s="8"/>
      <c r="D345" s="8"/>
    </row>
    <row r="346" spans="1:4" ht="14.25" customHeight="1">
      <c r="A346" s="8"/>
      <c r="B346" s="8"/>
      <c r="C346" s="8"/>
      <c r="D346" s="8"/>
    </row>
    <row r="347" spans="1:4" ht="14.25" customHeight="1">
      <c r="A347" s="8"/>
      <c r="B347" s="8"/>
      <c r="C347" s="8"/>
      <c r="D347" s="8"/>
    </row>
    <row r="348" spans="1:4" ht="14.25" customHeight="1">
      <c r="A348" s="8"/>
      <c r="B348" s="8"/>
      <c r="C348" s="8"/>
      <c r="D348" s="8"/>
    </row>
    <row r="349" spans="1:4" ht="14.25" customHeight="1">
      <c r="A349" s="8"/>
      <c r="B349" s="8"/>
      <c r="C349" s="8"/>
      <c r="D349" s="8"/>
    </row>
    <row r="350" spans="1:4" ht="14.25" customHeight="1">
      <c r="A350" s="8"/>
      <c r="B350" s="8"/>
      <c r="C350" s="8"/>
      <c r="D350" s="8"/>
    </row>
    <row r="351" spans="1:4" ht="14.25" customHeight="1">
      <c r="A351" s="8"/>
      <c r="B351" s="8"/>
      <c r="C351" s="8"/>
      <c r="D351" s="8"/>
    </row>
    <row r="352" spans="1:4" ht="14.25" customHeight="1">
      <c r="A352" s="8"/>
      <c r="B352" s="8"/>
      <c r="C352" s="8"/>
      <c r="D352" s="8"/>
    </row>
    <row r="353" spans="1:4" ht="14.25" customHeight="1">
      <c r="A353" s="8"/>
      <c r="B353" s="8"/>
      <c r="C353" s="8"/>
      <c r="D353" s="8"/>
    </row>
    <row r="354" spans="1:4" ht="14.25" customHeight="1">
      <c r="A354" s="8"/>
      <c r="B354" s="8"/>
      <c r="C354" s="8"/>
      <c r="D354" s="8"/>
    </row>
    <row r="355" spans="1:4" ht="14.25" customHeight="1">
      <c r="A355" s="8"/>
      <c r="B355" s="8"/>
      <c r="C355" s="8"/>
      <c r="D355" s="8"/>
    </row>
    <row r="356" spans="1:4" ht="14.25" customHeight="1">
      <c r="A356" s="8"/>
      <c r="B356" s="8"/>
      <c r="C356" s="8"/>
      <c r="D356" s="8"/>
    </row>
    <row r="357" spans="1:4" ht="14.25" customHeight="1">
      <c r="A357" s="8"/>
      <c r="B357" s="8"/>
      <c r="C357" s="8"/>
      <c r="D357" s="8"/>
    </row>
    <row r="358" spans="1:4" ht="14.25" customHeight="1">
      <c r="A358" s="8"/>
      <c r="B358" s="8"/>
      <c r="C358" s="8"/>
      <c r="D358" s="8"/>
    </row>
    <row r="359" spans="1:4" ht="14.25" customHeight="1">
      <c r="A359" s="8"/>
      <c r="B359" s="8"/>
      <c r="C359" s="8"/>
      <c r="D359" s="8"/>
    </row>
    <row r="360" spans="1:4" ht="14.25" customHeight="1">
      <c r="A360" s="8"/>
      <c r="B360" s="8"/>
      <c r="C360" s="8"/>
      <c r="D360" s="8"/>
    </row>
    <row r="361" spans="1:4" ht="14.25" customHeight="1">
      <c r="A361" s="8"/>
      <c r="B361" s="8"/>
      <c r="C361" s="8"/>
      <c r="D361" s="8"/>
    </row>
    <row r="362" spans="1:4" ht="14.25" customHeight="1">
      <c r="A362" s="8"/>
      <c r="B362" s="8"/>
      <c r="C362" s="8"/>
      <c r="D362" s="8"/>
    </row>
    <row r="363" spans="1:4" ht="14.25" customHeight="1">
      <c r="A363" s="8"/>
      <c r="B363" s="8"/>
      <c r="C363" s="8"/>
      <c r="D363" s="8"/>
    </row>
    <row r="364" spans="1:4" ht="14.25" customHeight="1">
      <c r="A364" s="8"/>
      <c r="B364" s="8"/>
      <c r="C364" s="8"/>
      <c r="D364" s="8"/>
    </row>
    <row r="365" spans="1:4" ht="14.25" customHeight="1">
      <c r="A365" s="8"/>
      <c r="B365" s="8"/>
      <c r="C365" s="8"/>
      <c r="D365" s="8"/>
    </row>
    <row r="366" spans="1:4" ht="14.25" customHeight="1">
      <c r="A366" s="8"/>
      <c r="B366" s="8"/>
      <c r="C366" s="8"/>
      <c r="D366" s="8"/>
    </row>
    <row r="367" spans="1:4" ht="14.25" customHeight="1">
      <c r="A367" s="8"/>
      <c r="B367" s="8"/>
      <c r="C367" s="8"/>
      <c r="D367" s="8"/>
    </row>
    <row r="368" spans="1:4" ht="14.25" customHeight="1">
      <c r="A368" s="8"/>
      <c r="B368" s="8"/>
      <c r="C368" s="8"/>
      <c r="D368" s="8"/>
    </row>
    <row r="369" spans="1:4" ht="14.25" customHeight="1">
      <c r="A369" s="8"/>
      <c r="B369" s="8"/>
      <c r="C369" s="8"/>
      <c r="D369" s="8"/>
    </row>
    <row r="370" spans="1:4" ht="14.25" customHeight="1">
      <c r="A370" s="8"/>
      <c r="B370" s="8"/>
      <c r="C370" s="8"/>
      <c r="D370" s="8"/>
    </row>
    <row r="371" spans="1:4" ht="14.25" customHeight="1">
      <c r="A371" s="8"/>
      <c r="B371" s="8"/>
      <c r="C371" s="8"/>
      <c r="D371" s="8"/>
    </row>
    <row r="372" spans="1:4" ht="14.25" customHeight="1">
      <c r="A372" s="8"/>
      <c r="B372" s="8"/>
      <c r="C372" s="8"/>
      <c r="D372" s="8"/>
    </row>
    <row r="373" spans="1:4" ht="14.25" customHeight="1">
      <c r="A373" s="8"/>
      <c r="B373" s="8"/>
      <c r="C373" s="8"/>
      <c r="D373" s="8"/>
    </row>
    <row r="374" spans="1:4" ht="14.25" customHeight="1">
      <c r="A374" s="8"/>
      <c r="B374" s="8"/>
      <c r="C374" s="8"/>
      <c r="D374" s="8"/>
    </row>
    <row r="375" spans="1:4" ht="14.25" customHeight="1">
      <c r="A375" s="8"/>
      <c r="B375" s="8"/>
      <c r="C375" s="8"/>
      <c r="D375" s="8"/>
    </row>
    <row r="376" spans="1:4" ht="14.25" customHeight="1">
      <c r="A376" s="8"/>
      <c r="B376" s="8"/>
      <c r="C376" s="8"/>
      <c r="D376" s="8"/>
    </row>
    <row r="377" spans="1:4" ht="14.25" customHeight="1">
      <c r="A377" s="8"/>
      <c r="B377" s="8"/>
      <c r="C377" s="8"/>
      <c r="D377" s="8"/>
    </row>
    <row r="378" spans="1:4" ht="14.25" customHeight="1">
      <c r="A378" s="8"/>
      <c r="B378" s="8"/>
      <c r="C378" s="8"/>
      <c r="D378" s="8"/>
    </row>
    <row r="379" spans="1:4" ht="14.25" customHeight="1">
      <c r="A379" s="8"/>
      <c r="B379" s="8"/>
      <c r="C379" s="8"/>
      <c r="D379" s="8"/>
    </row>
    <row r="380" spans="1:4" ht="14.25" customHeight="1">
      <c r="A380" s="8"/>
      <c r="B380" s="8"/>
      <c r="C380" s="8"/>
      <c r="D380" s="8"/>
    </row>
    <row r="381" spans="1:4" ht="14.25" customHeight="1">
      <c r="A381" s="8"/>
      <c r="B381" s="8"/>
      <c r="C381" s="8"/>
      <c r="D381" s="8"/>
    </row>
    <row r="382" spans="1:4" ht="14.25" customHeight="1">
      <c r="A382" s="8"/>
      <c r="B382" s="8"/>
      <c r="C382" s="8"/>
      <c r="D382" s="8"/>
    </row>
    <row r="383" spans="1:4" ht="14.25" customHeight="1">
      <c r="A383" s="8"/>
      <c r="B383" s="8"/>
      <c r="C383" s="8"/>
      <c r="D383" s="8"/>
    </row>
    <row r="384" spans="1:4" ht="14.25" customHeight="1">
      <c r="A384" s="8"/>
      <c r="B384" s="8"/>
      <c r="C384" s="8"/>
      <c r="D384" s="8"/>
    </row>
    <row r="385" spans="1:4" ht="14.25" customHeight="1">
      <c r="A385" s="8"/>
      <c r="B385" s="8"/>
      <c r="C385" s="8"/>
      <c r="D385" s="8"/>
    </row>
    <row r="386" spans="1:4" ht="14.25" customHeight="1">
      <c r="A386" s="8"/>
      <c r="B386" s="8"/>
      <c r="C386" s="8"/>
      <c r="D386" s="8"/>
    </row>
    <row r="387" spans="1:4" ht="14.25" customHeight="1">
      <c r="A387" s="8"/>
      <c r="B387" s="8"/>
      <c r="C387" s="8"/>
      <c r="D387" s="8"/>
    </row>
    <row r="388" spans="1:4" ht="14.25" customHeight="1">
      <c r="A388" s="8"/>
      <c r="B388" s="8"/>
      <c r="C388" s="8"/>
      <c r="D388" s="8"/>
    </row>
    <row r="389" spans="1:4" ht="14.25" customHeight="1">
      <c r="A389" s="8"/>
      <c r="B389" s="8"/>
      <c r="C389" s="8"/>
      <c r="D389" s="8"/>
    </row>
    <row r="390" spans="1:4" ht="14.25" customHeight="1">
      <c r="A390" s="8"/>
      <c r="B390" s="8"/>
      <c r="C390" s="8"/>
      <c r="D390" s="8"/>
    </row>
    <row r="391" spans="1:4" ht="14.25" customHeight="1">
      <c r="A391" s="8"/>
      <c r="B391" s="8"/>
      <c r="C391" s="8"/>
      <c r="D391" s="8"/>
    </row>
    <row r="392" spans="1:4" ht="14.25" customHeight="1">
      <c r="A392" s="8"/>
      <c r="B392" s="8"/>
      <c r="C392" s="8"/>
      <c r="D392" s="8"/>
    </row>
    <row r="393" spans="1:4" ht="14.25" customHeight="1">
      <c r="A393" s="8"/>
      <c r="B393" s="8"/>
      <c r="C393" s="8"/>
      <c r="D393" s="8"/>
    </row>
    <row r="394" spans="1:4" ht="14.25" customHeight="1">
      <c r="A394" s="8"/>
      <c r="B394" s="8"/>
      <c r="C394" s="8"/>
      <c r="D394" s="8"/>
    </row>
    <row r="395" spans="1:4" ht="14.25" customHeight="1">
      <c r="A395" s="8"/>
      <c r="B395" s="8"/>
      <c r="C395" s="8"/>
      <c r="D395" s="8"/>
    </row>
    <row r="396" spans="1:4" ht="14.25" customHeight="1">
      <c r="A396" s="8"/>
      <c r="B396" s="8"/>
      <c r="C396" s="8"/>
      <c r="D396" s="8"/>
    </row>
    <row r="397" spans="1:4" ht="14.25" customHeight="1">
      <c r="A397" s="8"/>
      <c r="B397" s="8"/>
      <c r="C397" s="8"/>
      <c r="D397" s="8"/>
    </row>
    <row r="398" spans="1:4" ht="14.25" customHeight="1">
      <c r="A398" s="8"/>
      <c r="B398" s="8"/>
      <c r="C398" s="8"/>
      <c r="D398" s="8"/>
    </row>
    <row r="399" spans="1:4" ht="14.25" customHeight="1">
      <c r="A399" s="8"/>
      <c r="B399" s="8"/>
      <c r="C399" s="8"/>
      <c r="D399" s="8"/>
    </row>
    <row r="400" spans="1:4" ht="14.25" customHeight="1">
      <c r="A400" s="8"/>
      <c r="B400" s="8"/>
      <c r="C400" s="8"/>
      <c r="D400" s="8"/>
    </row>
    <row r="401" spans="1:4" ht="14.25" customHeight="1">
      <c r="A401" s="8"/>
      <c r="B401" s="8"/>
      <c r="C401" s="8"/>
      <c r="D401" s="8"/>
    </row>
    <row r="402" spans="1:4" ht="14.25" customHeight="1">
      <c r="A402" s="8"/>
      <c r="B402" s="8"/>
      <c r="C402" s="8"/>
      <c r="D402" s="8"/>
    </row>
    <row r="403" spans="1:4" ht="14.25" customHeight="1">
      <c r="A403" s="8"/>
      <c r="B403" s="8"/>
      <c r="C403" s="8"/>
      <c r="D403" s="8"/>
    </row>
    <row r="404" spans="1:4" ht="14.25" customHeight="1">
      <c r="A404" s="8"/>
      <c r="B404" s="8"/>
      <c r="C404" s="8"/>
      <c r="D404" s="8"/>
    </row>
    <row r="405" spans="1:4" ht="14.25" customHeight="1">
      <c r="A405" s="8"/>
      <c r="B405" s="8"/>
      <c r="C405" s="8"/>
      <c r="D405" s="8"/>
    </row>
    <row r="406" spans="1:4" ht="14.25" customHeight="1">
      <c r="A406" s="8"/>
      <c r="B406" s="8"/>
      <c r="C406" s="8"/>
      <c r="D406" s="8"/>
    </row>
    <row r="407" spans="1:4" ht="14.25" customHeight="1">
      <c r="A407" s="8"/>
      <c r="B407" s="8"/>
      <c r="C407" s="8"/>
      <c r="D407" s="8"/>
    </row>
    <row r="408" spans="1:4" ht="14.25" customHeight="1">
      <c r="A408" s="8"/>
      <c r="B408" s="8"/>
      <c r="C408" s="8"/>
      <c r="D408" s="8"/>
    </row>
    <row r="409" spans="1:4" ht="14.25" customHeight="1">
      <c r="A409" s="8"/>
      <c r="B409" s="8"/>
      <c r="C409" s="8"/>
      <c r="D409" s="8"/>
    </row>
    <row r="410" spans="1:4" ht="14.25" customHeight="1">
      <c r="A410" s="8"/>
      <c r="B410" s="8"/>
      <c r="C410" s="8"/>
      <c r="D410" s="8"/>
    </row>
    <row r="411" spans="1:4" ht="14.25" customHeight="1">
      <c r="A411" s="8"/>
      <c r="B411" s="8"/>
      <c r="C411" s="8"/>
      <c r="D411" s="8"/>
    </row>
    <row r="412" spans="1:4" ht="14.25" customHeight="1">
      <c r="A412" s="8"/>
      <c r="B412" s="8"/>
      <c r="C412" s="8"/>
      <c r="D412" s="8"/>
    </row>
    <row r="413" spans="1:4" ht="14.25" customHeight="1">
      <c r="A413" s="8"/>
      <c r="B413" s="8"/>
      <c r="C413" s="8"/>
      <c r="D413" s="8"/>
    </row>
    <row r="414" spans="1:4" ht="14.25" customHeight="1">
      <c r="A414" s="8"/>
      <c r="B414" s="8"/>
      <c r="C414" s="8"/>
      <c r="D414" s="8"/>
    </row>
    <row r="415" spans="1:4" ht="14.25" customHeight="1">
      <c r="A415" s="8"/>
      <c r="B415" s="8"/>
      <c r="C415" s="8"/>
      <c r="D415" s="8"/>
    </row>
    <row r="416" spans="1:4" ht="14.25" customHeight="1">
      <c r="A416" s="8"/>
      <c r="B416" s="8"/>
      <c r="C416" s="8"/>
      <c r="D416" s="8"/>
    </row>
    <row r="417" spans="1:4" ht="14.25" customHeight="1">
      <c r="A417" s="8"/>
      <c r="B417" s="8"/>
      <c r="C417" s="8"/>
      <c r="D417" s="8"/>
    </row>
    <row r="418" spans="1:4" ht="14.25" customHeight="1">
      <c r="A418" s="8"/>
      <c r="B418" s="8"/>
      <c r="C418" s="8"/>
      <c r="D418" s="8"/>
    </row>
    <row r="419" spans="1:4" ht="14.25" customHeight="1">
      <c r="A419" s="8"/>
      <c r="B419" s="8"/>
      <c r="C419" s="8"/>
      <c r="D419" s="8"/>
    </row>
    <row r="420" spans="1:4" ht="14.25" customHeight="1">
      <c r="A420" s="8"/>
      <c r="B420" s="8"/>
      <c r="C420" s="8"/>
      <c r="D420" s="8"/>
    </row>
    <row r="421" spans="1:4" ht="14.25" customHeight="1">
      <c r="A421" s="8"/>
      <c r="B421" s="8"/>
      <c r="C421" s="8"/>
      <c r="D421" s="8"/>
    </row>
    <row r="422" spans="1:4" ht="14.25" customHeight="1">
      <c r="A422" s="8"/>
      <c r="B422" s="8"/>
      <c r="C422" s="8"/>
      <c r="D422" s="8"/>
    </row>
    <row r="423" spans="1:4" ht="14.25" customHeight="1">
      <c r="A423" s="8"/>
      <c r="B423" s="8"/>
      <c r="C423" s="8"/>
      <c r="D423" s="8"/>
    </row>
    <row r="424" spans="1:4" ht="14.25" customHeight="1">
      <c r="A424" s="8"/>
      <c r="B424" s="8"/>
      <c r="C424" s="8"/>
      <c r="D424" s="8"/>
    </row>
    <row r="425" spans="1:4" ht="14.25" customHeight="1">
      <c r="A425" s="8"/>
      <c r="B425" s="8"/>
      <c r="C425" s="8"/>
      <c r="D425" s="8"/>
    </row>
    <row r="426" spans="1:4" ht="14.25" customHeight="1">
      <c r="A426" s="8"/>
      <c r="B426" s="8"/>
      <c r="C426" s="8"/>
      <c r="D426" s="8"/>
    </row>
    <row r="427" spans="1:4" ht="14.25" customHeight="1">
      <c r="A427" s="8"/>
      <c r="B427" s="8"/>
      <c r="C427" s="8"/>
      <c r="D427" s="8"/>
    </row>
    <row r="428" spans="1:4" ht="14.25" customHeight="1">
      <c r="A428" s="8"/>
      <c r="B428" s="8"/>
      <c r="C428" s="8"/>
      <c r="D428" s="8"/>
    </row>
    <row r="429" spans="1:4" ht="14.25" customHeight="1">
      <c r="A429" s="8"/>
      <c r="B429" s="8"/>
      <c r="C429" s="8"/>
      <c r="D429" s="8"/>
    </row>
    <row r="430" spans="1:4" ht="14.25" customHeight="1">
      <c r="A430" s="8"/>
      <c r="B430" s="8"/>
      <c r="C430" s="8"/>
      <c r="D430" s="8"/>
    </row>
    <row r="431" spans="1:4" ht="14.25" customHeight="1">
      <c r="A431" s="8"/>
      <c r="B431" s="8"/>
      <c r="C431" s="8"/>
      <c r="D431" s="8"/>
    </row>
    <row r="432" spans="1:4" ht="14.25" customHeight="1">
      <c r="A432" s="8"/>
      <c r="B432" s="8"/>
      <c r="C432" s="8"/>
      <c r="D432" s="8"/>
    </row>
    <row r="433" spans="1:4" ht="14.25" customHeight="1">
      <c r="A433" s="8"/>
      <c r="B433" s="8"/>
      <c r="C433" s="8"/>
      <c r="D433" s="8"/>
    </row>
    <row r="434" spans="1:4" ht="14.25" customHeight="1">
      <c r="A434" s="8"/>
      <c r="B434" s="8"/>
      <c r="C434" s="8"/>
      <c r="D434" s="8"/>
    </row>
    <row r="435" spans="1:4" ht="14.25" customHeight="1">
      <c r="A435" s="8"/>
      <c r="B435" s="8"/>
      <c r="C435" s="8"/>
      <c r="D435" s="8"/>
    </row>
    <row r="436" spans="1:4" ht="14.25" customHeight="1">
      <c r="A436" s="8"/>
      <c r="B436" s="8"/>
      <c r="C436" s="8"/>
      <c r="D436" s="8"/>
    </row>
    <row r="437" spans="1:4" ht="14.25" customHeight="1">
      <c r="A437" s="8"/>
      <c r="B437" s="8"/>
      <c r="C437" s="8"/>
      <c r="D437" s="8"/>
    </row>
    <row r="438" spans="1:4" ht="14.25" customHeight="1">
      <c r="A438" s="8"/>
      <c r="B438" s="8"/>
      <c r="C438" s="8"/>
      <c r="D438" s="8"/>
    </row>
    <row r="439" spans="1:4" ht="14.25" customHeight="1">
      <c r="A439" s="8"/>
      <c r="B439" s="8"/>
      <c r="C439" s="8"/>
      <c r="D439" s="8"/>
    </row>
    <row r="440" spans="1:4" ht="14.25" customHeight="1">
      <c r="A440" s="8"/>
      <c r="B440" s="8"/>
      <c r="C440" s="8"/>
      <c r="D440" s="8"/>
    </row>
    <row r="441" spans="1:4" ht="14.25" customHeight="1">
      <c r="A441" s="8"/>
      <c r="B441" s="8"/>
      <c r="C441" s="8"/>
      <c r="D441" s="8"/>
    </row>
    <row r="442" spans="1:4" ht="14.25" customHeight="1">
      <c r="A442" s="8"/>
      <c r="B442" s="8"/>
      <c r="C442" s="8"/>
      <c r="D442" s="8"/>
    </row>
    <row r="443" spans="1:4" ht="14.25" customHeight="1">
      <c r="A443" s="8"/>
      <c r="B443" s="8"/>
      <c r="C443" s="8"/>
      <c r="D443" s="8"/>
    </row>
    <row r="444" spans="1:4" ht="14.25" customHeight="1">
      <c r="A444" s="8"/>
      <c r="B444" s="8"/>
      <c r="C444" s="8"/>
      <c r="D444" s="8"/>
    </row>
    <row r="445" spans="1:4" ht="14.25" customHeight="1">
      <c r="A445" s="8"/>
      <c r="B445" s="8"/>
      <c r="C445" s="8"/>
      <c r="D445" s="8"/>
    </row>
    <row r="446" spans="1:4" ht="14.25" customHeight="1">
      <c r="A446" s="8"/>
      <c r="B446" s="8"/>
      <c r="C446" s="8"/>
      <c r="D446" s="8"/>
    </row>
    <row r="447" spans="1:4" ht="14.25" customHeight="1">
      <c r="A447" s="8"/>
      <c r="B447" s="8"/>
      <c r="C447" s="8"/>
      <c r="D447" s="8"/>
    </row>
    <row r="448" spans="1:4" ht="14.25" customHeight="1">
      <c r="A448" s="8"/>
      <c r="B448" s="8"/>
      <c r="C448" s="8"/>
      <c r="D448" s="8"/>
    </row>
    <row r="449" spans="1:4" ht="14.25" customHeight="1">
      <c r="A449" s="8"/>
      <c r="B449" s="8"/>
      <c r="C449" s="8"/>
      <c r="D449" s="8"/>
    </row>
    <row r="450" spans="1:4" ht="14.25" customHeight="1">
      <c r="A450" s="8"/>
      <c r="B450" s="8"/>
      <c r="C450" s="8"/>
      <c r="D450" s="8"/>
    </row>
    <row r="451" spans="1:4" ht="14.25" customHeight="1">
      <c r="A451" s="8"/>
      <c r="B451" s="8"/>
      <c r="C451" s="8"/>
      <c r="D451" s="8"/>
    </row>
    <row r="452" spans="1:4" ht="14.25" customHeight="1">
      <c r="A452" s="8"/>
      <c r="B452" s="8"/>
      <c r="C452" s="8"/>
      <c r="D452" s="8"/>
    </row>
    <row r="453" spans="1:4" ht="14.25" customHeight="1">
      <c r="A453" s="8"/>
      <c r="B453" s="8"/>
      <c r="C453" s="8"/>
      <c r="D453" s="8"/>
    </row>
    <row r="454" spans="1:4" ht="14.25" customHeight="1">
      <c r="A454" s="8"/>
      <c r="B454" s="8"/>
      <c r="C454" s="8"/>
      <c r="D454" s="8"/>
    </row>
    <row r="455" spans="1:4" ht="14.25" customHeight="1">
      <c r="A455" s="8"/>
      <c r="B455" s="8"/>
      <c r="C455" s="8"/>
      <c r="D455" s="8"/>
    </row>
    <row r="456" spans="1:4" ht="14.25" customHeight="1">
      <c r="A456" s="8"/>
      <c r="B456" s="8"/>
      <c r="C456" s="8"/>
      <c r="D456" s="8"/>
    </row>
    <row r="457" spans="1:4" ht="14.25" customHeight="1">
      <c r="A457" s="8"/>
      <c r="B457" s="8"/>
      <c r="C457" s="8"/>
      <c r="D457" s="8"/>
    </row>
    <row r="458" spans="1:4" ht="14.25" customHeight="1">
      <c r="A458" s="8"/>
      <c r="B458" s="8"/>
      <c r="C458" s="8"/>
      <c r="D458" s="8"/>
    </row>
    <row r="459" spans="1:4" ht="14.25" customHeight="1">
      <c r="A459" s="8"/>
      <c r="B459" s="8"/>
      <c r="C459" s="8"/>
      <c r="D459" s="8"/>
    </row>
    <row r="460" spans="1:4" ht="14.25" customHeight="1">
      <c r="A460" s="8"/>
      <c r="B460" s="8"/>
      <c r="C460" s="8"/>
      <c r="D460" s="8"/>
    </row>
    <row r="461" spans="1:4" ht="14.25" customHeight="1">
      <c r="A461" s="8"/>
      <c r="B461" s="8"/>
      <c r="C461" s="8"/>
      <c r="D461" s="8"/>
    </row>
    <row r="462" spans="1:4" ht="14.25" customHeight="1">
      <c r="A462" s="8"/>
      <c r="B462" s="8"/>
      <c r="C462" s="8"/>
      <c r="D462" s="8"/>
    </row>
    <row r="463" spans="1:4" ht="14.25" customHeight="1">
      <c r="A463" s="8"/>
      <c r="B463" s="8"/>
      <c r="C463" s="8"/>
      <c r="D463" s="8"/>
    </row>
    <row r="464" spans="1:4" ht="14.25" customHeight="1">
      <c r="A464" s="8"/>
      <c r="B464" s="8"/>
      <c r="C464" s="8"/>
      <c r="D464" s="8"/>
    </row>
    <row r="465" spans="1:4" ht="14.25" customHeight="1">
      <c r="A465" s="8"/>
      <c r="B465" s="8"/>
      <c r="C465" s="8"/>
      <c r="D465" s="8"/>
    </row>
    <row r="466" spans="1:4" ht="14.25" customHeight="1">
      <c r="A466" s="8"/>
      <c r="B466" s="8"/>
      <c r="C466" s="8"/>
      <c r="D466" s="8"/>
    </row>
    <row r="467" spans="1:4" ht="14.25" customHeight="1">
      <c r="A467" s="8"/>
      <c r="B467" s="8"/>
      <c r="C467" s="8"/>
      <c r="D467" s="8"/>
    </row>
    <row r="468" spans="1:4" ht="14.25" customHeight="1">
      <c r="A468" s="8"/>
      <c r="B468" s="8"/>
      <c r="C468" s="8"/>
      <c r="D468" s="8"/>
    </row>
    <row r="469" spans="1:4" ht="14.25" customHeight="1">
      <c r="A469" s="8"/>
      <c r="B469" s="8"/>
      <c r="C469" s="8"/>
      <c r="D469" s="8"/>
    </row>
    <row r="470" spans="1:4" ht="14.25" customHeight="1">
      <c r="A470" s="8"/>
      <c r="B470" s="8"/>
      <c r="C470" s="8"/>
      <c r="D470" s="8"/>
    </row>
    <row r="471" spans="1:4" ht="14.25" customHeight="1">
      <c r="A471" s="8"/>
      <c r="B471" s="8"/>
      <c r="C471" s="8"/>
      <c r="D471" s="8"/>
    </row>
    <row r="472" spans="1:4" ht="14.25" customHeight="1">
      <c r="A472" s="8"/>
      <c r="B472" s="8"/>
      <c r="C472" s="8"/>
      <c r="D472" s="8"/>
    </row>
    <row r="473" spans="1:4" ht="14.25" customHeight="1">
      <c r="A473" s="8"/>
      <c r="B473" s="8"/>
      <c r="C473" s="8"/>
      <c r="D473" s="8"/>
    </row>
    <row r="474" spans="1:4" ht="14.25" customHeight="1">
      <c r="A474" s="8"/>
      <c r="B474" s="8"/>
      <c r="C474" s="8"/>
      <c r="D474" s="8"/>
    </row>
    <row r="475" spans="1:4" ht="14.25" customHeight="1">
      <c r="A475" s="8"/>
      <c r="B475" s="8"/>
      <c r="C475" s="8"/>
      <c r="D475" s="8"/>
    </row>
    <row r="476" spans="1:4" ht="14.25" customHeight="1">
      <c r="A476" s="8"/>
      <c r="B476" s="8"/>
      <c r="C476" s="8"/>
      <c r="D476" s="8"/>
    </row>
    <row r="477" spans="1:4" ht="14.25" customHeight="1">
      <c r="A477" s="8"/>
      <c r="B477" s="8"/>
      <c r="C477" s="8"/>
      <c r="D477" s="8"/>
    </row>
    <row r="478" spans="1:4" ht="14.25" customHeight="1">
      <c r="A478" s="8"/>
      <c r="B478" s="8"/>
      <c r="C478" s="8"/>
      <c r="D478" s="8"/>
    </row>
    <row r="479" spans="1:4" ht="14.25" customHeight="1">
      <c r="A479" s="8"/>
      <c r="B479" s="8"/>
      <c r="C479" s="8"/>
      <c r="D479" s="8"/>
    </row>
    <row r="480" spans="1:4" ht="14.25" customHeight="1">
      <c r="A480" s="8"/>
      <c r="B480" s="8"/>
      <c r="C480" s="8"/>
      <c r="D480" s="8"/>
    </row>
    <row r="481" spans="1:4" ht="14.25" customHeight="1">
      <c r="A481" s="8"/>
      <c r="B481" s="8"/>
      <c r="C481" s="8"/>
      <c r="D481" s="8"/>
    </row>
    <row r="482" spans="1:4" ht="14.25" customHeight="1">
      <c r="A482" s="8"/>
      <c r="B482" s="8"/>
      <c r="C482" s="8"/>
      <c r="D482" s="8"/>
    </row>
    <row r="483" spans="1:4" ht="14.25" customHeight="1">
      <c r="A483" s="8"/>
      <c r="B483" s="8"/>
      <c r="C483" s="8"/>
      <c r="D483" s="8"/>
    </row>
    <row r="484" spans="1:4" ht="14.25" customHeight="1">
      <c r="A484" s="8"/>
      <c r="B484" s="8"/>
      <c r="C484" s="8"/>
      <c r="D484" s="8"/>
    </row>
    <row r="485" spans="1:4" ht="14.25" customHeight="1">
      <c r="A485" s="8"/>
      <c r="B485" s="8"/>
      <c r="C485" s="8"/>
      <c r="D485" s="8"/>
    </row>
    <row r="486" spans="1:4" ht="14.25" customHeight="1">
      <c r="A486" s="8"/>
      <c r="B486" s="8"/>
      <c r="C486" s="8"/>
      <c r="D486" s="8"/>
    </row>
    <row r="487" spans="1:4" ht="14.25" customHeight="1">
      <c r="A487" s="8"/>
      <c r="B487" s="8"/>
      <c r="C487" s="8"/>
      <c r="D487" s="8"/>
    </row>
    <row r="488" spans="1:4" ht="14.25" customHeight="1">
      <c r="A488" s="8"/>
      <c r="B488" s="8"/>
      <c r="C488" s="8"/>
      <c r="D488" s="8"/>
    </row>
    <row r="489" spans="1:4" ht="14.25" customHeight="1">
      <c r="A489" s="8"/>
      <c r="B489" s="8"/>
      <c r="C489" s="8"/>
      <c r="D489" s="8"/>
    </row>
    <row r="490" spans="1:4" ht="14.25" customHeight="1">
      <c r="A490" s="8"/>
      <c r="B490" s="8"/>
      <c r="C490" s="8"/>
      <c r="D490" s="8"/>
    </row>
    <row r="491" spans="1:4" ht="14.25" customHeight="1">
      <c r="A491" s="8"/>
      <c r="B491" s="8"/>
      <c r="C491" s="8"/>
      <c r="D491" s="8"/>
    </row>
    <row r="492" spans="1:4" ht="14.25" customHeight="1">
      <c r="A492" s="8"/>
      <c r="B492" s="8"/>
      <c r="C492" s="8"/>
      <c r="D492" s="8"/>
    </row>
    <row r="493" spans="1:4" ht="14.25" customHeight="1">
      <c r="A493" s="8"/>
      <c r="B493" s="8"/>
      <c r="C493" s="8"/>
      <c r="D493" s="8"/>
    </row>
    <row r="494" spans="1:4" ht="14.25" customHeight="1">
      <c r="A494" s="8"/>
      <c r="B494" s="8"/>
      <c r="C494" s="8"/>
      <c r="D494" s="8"/>
    </row>
    <row r="495" spans="1:4" ht="14.25" customHeight="1">
      <c r="A495" s="8"/>
      <c r="B495" s="8"/>
      <c r="C495" s="8"/>
      <c r="D495" s="8"/>
    </row>
    <row r="496" spans="1:4" ht="14.25" customHeight="1">
      <c r="A496" s="8"/>
      <c r="B496" s="8"/>
      <c r="C496" s="8"/>
      <c r="D496" s="8"/>
    </row>
    <row r="497" spans="1:4" ht="14.25" customHeight="1">
      <c r="A497" s="8"/>
      <c r="B497" s="8"/>
      <c r="C497" s="8"/>
      <c r="D497" s="8"/>
    </row>
    <row r="498" spans="1:4" ht="14.25" customHeight="1">
      <c r="A498" s="8"/>
      <c r="B498" s="8"/>
      <c r="C498" s="8"/>
      <c r="D498" s="8"/>
    </row>
    <row r="499" spans="1:4" ht="14.25" customHeight="1">
      <c r="A499" s="8"/>
      <c r="B499" s="8"/>
      <c r="C499" s="8"/>
      <c r="D499" s="8"/>
    </row>
    <row r="500" spans="1:4" ht="14.25" customHeight="1">
      <c r="A500" s="8"/>
      <c r="B500" s="8"/>
      <c r="C500" s="8"/>
      <c r="D500" s="8"/>
    </row>
    <row r="501" spans="1:4" ht="14.25" customHeight="1">
      <c r="A501" s="8"/>
      <c r="B501" s="8"/>
      <c r="C501" s="8"/>
      <c r="D501" s="8"/>
    </row>
    <row r="502" spans="1:4" ht="14.25" customHeight="1">
      <c r="A502" s="8"/>
      <c r="B502" s="8"/>
      <c r="C502" s="8"/>
      <c r="D502" s="8"/>
    </row>
    <row r="503" spans="1:4" ht="14.25" customHeight="1">
      <c r="A503" s="8"/>
      <c r="B503" s="8"/>
      <c r="C503" s="8"/>
      <c r="D503" s="8"/>
    </row>
    <row r="504" spans="1:4" ht="14.25" customHeight="1">
      <c r="A504" s="8"/>
      <c r="B504" s="8"/>
      <c r="C504" s="8"/>
      <c r="D504" s="8"/>
    </row>
    <row r="505" spans="1:4" ht="14.25" customHeight="1">
      <c r="A505" s="8"/>
      <c r="B505" s="8"/>
      <c r="C505" s="8"/>
      <c r="D505" s="8"/>
    </row>
    <row r="506" spans="1:4" ht="14.25" customHeight="1">
      <c r="A506" s="8"/>
      <c r="B506" s="8"/>
      <c r="C506" s="8"/>
      <c r="D506" s="8"/>
    </row>
    <row r="507" spans="1:4" ht="14.25" customHeight="1">
      <c r="A507" s="8"/>
      <c r="B507" s="8"/>
      <c r="C507" s="8"/>
      <c r="D507" s="8"/>
    </row>
    <row r="508" spans="1:4" ht="14.25" customHeight="1">
      <c r="A508" s="8"/>
      <c r="B508" s="8"/>
      <c r="C508" s="8"/>
      <c r="D508" s="8"/>
    </row>
    <row r="509" spans="1:4" ht="14.25" customHeight="1">
      <c r="A509" s="8"/>
      <c r="B509" s="8"/>
      <c r="C509" s="8"/>
      <c r="D509" s="8"/>
    </row>
    <row r="510" spans="1:4" ht="14.25" customHeight="1">
      <c r="A510" s="8"/>
      <c r="B510" s="8"/>
      <c r="C510" s="8"/>
      <c r="D510" s="8"/>
    </row>
    <row r="511" spans="1:4" ht="14.25" customHeight="1">
      <c r="A511" s="8"/>
      <c r="B511" s="8"/>
      <c r="C511" s="8"/>
      <c r="D511" s="8"/>
    </row>
    <row r="512" spans="1:4" ht="14.25" customHeight="1">
      <c r="A512" s="8"/>
      <c r="B512" s="8"/>
      <c r="C512" s="8"/>
      <c r="D512" s="8"/>
    </row>
    <row r="513" spans="1:4" ht="14.25" customHeight="1">
      <c r="A513" s="8"/>
      <c r="B513" s="8"/>
      <c r="C513" s="8"/>
      <c r="D513" s="8"/>
    </row>
    <row r="514" spans="1:4" ht="14.25" customHeight="1">
      <c r="A514" s="8"/>
      <c r="B514" s="8"/>
      <c r="C514" s="8"/>
      <c r="D514" s="8"/>
    </row>
    <row r="515" spans="1:4" ht="14.25" customHeight="1">
      <c r="A515" s="8"/>
      <c r="B515" s="8"/>
      <c r="C515" s="8"/>
      <c r="D515" s="8"/>
    </row>
    <row r="516" spans="1:4" ht="14.25" customHeight="1">
      <c r="A516" s="8"/>
      <c r="B516" s="8"/>
      <c r="C516" s="8"/>
      <c r="D516" s="8"/>
    </row>
    <row r="517" spans="1:4" ht="14.25" customHeight="1">
      <c r="A517" s="8"/>
      <c r="B517" s="8"/>
      <c r="C517" s="8"/>
      <c r="D517" s="8"/>
    </row>
    <row r="518" spans="1:4" ht="14.25" customHeight="1">
      <c r="A518" s="8"/>
      <c r="B518" s="8"/>
      <c r="C518" s="8"/>
      <c r="D518" s="8"/>
    </row>
    <row r="519" spans="1:4" ht="14.25" customHeight="1">
      <c r="A519" s="8"/>
      <c r="B519" s="8"/>
      <c r="C519" s="8"/>
      <c r="D519" s="8"/>
    </row>
    <row r="520" spans="1:4" ht="14.25" customHeight="1">
      <c r="A520" s="8"/>
      <c r="B520" s="8"/>
      <c r="C520" s="8"/>
      <c r="D520" s="8"/>
    </row>
    <row r="521" spans="1:4" ht="14.25" customHeight="1">
      <c r="A521" s="8"/>
      <c r="B521" s="8"/>
      <c r="C521" s="8"/>
      <c r="D521" s="8"/>
    </row>
    <row r="522" spans="1:4" ht="14.25" customHeight="1">
      <c r="A522" s="8"/>
      <c r="B522" s="8"/>
      <c r="C522" s="8"/>
      <c r="D522" s="8"/>
    </row>
    <row r="523" spans="1:4" ht="14.25" customHeight="1">
      <c r="A523" s="8"/>
      <c r="B523" s="8"/>
      <c r="C523" s="8"/>
      <c r="D523" s="8"/>
    </row>
    <row r="524" spans="1:4" ht="14.25" customHeight="1">
      <c r="A524" s="8"/>
      <c r="B524" s="8"/>
      <c r="C524" s="8"/>
      <c r="D524" s="8"/>
    </row>
    <row r="525" spans="1:4" ht="14.25" customHeight="1">
      <c r="A525" s="8"/>
      <c r="B525" s="8"/>
      <c r="C525" s="8"/>
      <c r="D525" s="8"/>
    </row>
    <row r="526" spans="1:4" ht="14.25" customHeight="1">
      <c r="A526" s="8"/>
      <c r="B526" s="8"/>
      <c r="C526" s="8"/>
      <c r="D526" s="8"/>
    </row>
    <row r="527" spans="1:4" ht="14.25" customHeight="1">
      <c r="A527" s="8"/>
      <c r="B527" s="8"/>
      <c r="C527" s="8"/>
      <c r="D527" s="8"/>
    </row>
    <row r="528" spans="1:4" ht="14.25" customHeight="1">
      <c r="A528" s="8"/>
      <c r="B528" s="8"/>
      <c r="C528" s="8"/>
      <c r="D528" s="8"/>
    </row>
    <row r="529" spans="1:4" ht="14.25" customHeight="1">
      <c r="A529" s="8"/>
      <c r="B529" s="8"/>
      <c r="C529" s="8"/>
      <c r="D529" s="8"/>
    </row>
    <row r="530" spans="1:4" ht="14.25" customHeight="1">
      <c r="A530" s="8"/>
      <c r="B530" s="8"/>
      <c r="C530" s="8"/>
      <c r="D530" s="8"/>
    </row>
    <row r="531" spans="1:4" ht="14.25" customHeight="1">
      <c r="A531" s="8"/>
      <c r="B531" s="8"/>
      <c r="C531" s="8"/>
      <c r="D531" s="8"/>
    </row>
    <row r="532" spans="1:4" ht="14.25" customHeight="1">
      <c r="A532" s="8"/>
      <c r="B532" s="8"/>
      <c r="C532" s="8"/>
      <c r="D532" s="8"/>
    </row>
    <row r="533" spans="1:4" ht="14.25" customHeight="1">
      <c r="A533" s="8"/>
      <c r="B533" s="8"/>
      <c r="C533" s="8"/>
      <c r="D533" s="8"/>
    </row>
    <row r="534" spans="1:4" ht="14.25" customHeight="1">
      <c r="A534" s="8"/>
      <c r="B534" s="8"/>
      <c r="C534" s="8"/>
      <c r="D534" s="8"/>
    </row>
    <row r="535" spans="1:4" ht="14.25" customHeight="1">
      <c r="A535" s="8"/>
      <c r="B535" s="8"/>
      <c r="C535" s="8"/>
      <c r="D535" s="8"/>
    </row>
    <row r="536" spans="1:4" ht="14.25" customHeight="1">
      <c r="A536" s="8"/>
      <c r="B536" s="8"/>
      <c r="C536" s="8"/>
      <c r="D536" s="8"/>
    </row>
    <row r="537" spans="1:4" ht="14.25" customHeight="1">
      <c r="A537" s="8"/>
      <c r="B537" s="8"/>
      <c r="C537" s="8"/>
      <c r="D537" s="8"/>
    </row>
    <row r="538" spans="1:4" ht="14.25" customHeight="1">
      <c r="A538" s="8"/>
      <c r="B538" s="8"/>
      <c r="C538" s="8"/>
      <c r="D538" s="8"/>
    </row>
    <row r="539" spans="1:4" ht="14.25" customHeight="1">
      <c r="A539" s="8"/>
      <c r="B539" s="8"/>
      <c r="C539" s="8"/>
      <c r="D539" s="8"/>
    </row>
    <row r="540" spans="1:4" ht="14.25" customHeight="1">
      <c r="A540" s="8"/>
      <c r="B540" s="8"/>
      <c r="C540" s="8"/>
      <c r="D540" s="8"/>
    </row>
    <row r="541" spans="1:4" ht="14.25" customHeight="1">
      <c r="A541" s="8"/>
      <c r="B541" s="8"/>
      <c r="C541" s="8"/>
      <c r="D541" s="8"/>
    </row>
    <row r="542" spans="1:4" ht="14.25" customHeight="1">
      <c r="A542" s="8"/>
      <c r="B542" s="8"/>
      <c r="C542" s="8"/>
      <c r="D542" s="8"/>
    </row>
    <row r="543" spans="1:4" ht="14.25" customHeight="1">
      <c r="A543" s="8"/>
      <c r="B543" s="8"/>
      <c r="C543" s="8"/>
      <c r="D543" s="8"/>
    </row>
    <row r="544" spans="1:4" ht="14.25" customHeight="1">
      <c r="A544" s="8"/>
      <c r="B544" s="8"/>
      <c r="C544" s="8"/>
      <c r="D544" s="8"/>
    </row>
    <row r="545" spans="1:4" ht="14.25" customHeight="1">
      <c r="A545" s="8"/>
      <c r="B545" s="8"/>
      <c r="C545" s="8"/>
      <c r="D545" s="8"/>
    </row>
    <row r="546" spans="1:4" ht="14.25" customHeight="1">
      <c r="A546" s="8"/>
      <c r="B546" s="8"/>
      <c r="C546" s="8"/>
      <c r="D546" s="8"/>
    </row>
    <row r="547" spans="1:4" ht="14.25" customHeight="1">
      <c r="A547" s="8"/>
      <c r="B547" s="8"/>
      <c r="C547" s="8"/>
      <c r="D547" s="8"/>
    </row>
    <row r="548" spans="1:4" ht="14.25" customHeight="1">
      <c r="A548" s="8"/>
      <c r="B548" s="8"/>
      <c r="C548" s="8"/>
      <c r="D548" s="8"/>
    </row>
    <row r="549" spans="1:4" ht="14.25" customHeight="1">
      <c r="A549" s="8"/>
      <c r="B549" s="8"/>
      <c r="C549" s="8"/>
      <c r="D549" s="8"/>
    </row>
    <row r="550" spans="1:4" ht="14.25" customHeight="1">
      <c r="A550" s="8"/>
      <c r="B550" s="8"/>
      <c r="C550" s="8"/>
      <c r="D550" s="8"/>
    </row>
    <row r="551" spans="1:4" ht="14.25" customHeight="1">
      <c r="A551" s="8"/>
      <c r="B551" s="8"/>
      <c r="C551" s="8"/>
      <c r="D551" s="8"/>
    </row>
    <row r="552" spans="1:4" ht="14.25" customHeight="1">
      <c r="A552" s="8"/>
      <c r="B552" s="8"/>
      <c r="C552" s="8"/>
      <c r="D552" s="8"/>
    </row>
    <row r="553" spans="1:4" ht="14.25" customHeight="1">
      <c r="A553" s="8"/>
      <c r="B553" s="8"/>
      <c r="C553" s="8"/>
      <c r="D553" s="8"/>
    </row>
    <row r="554" spans="1:4" ht="14.25" customHeight="1">
      <c r="A554" s="8"/>
      <c r="B554" s="8"/>
      <c r="C554" s="8"/>
      <c r="D554" s="8"/>
    </row>
    <row r="555" spans="1:4" ht="14.25" customHeight="1">
      <c r="A555" s="8"/>
      <c r="B555" s="8"/>
      <c r="C555" s="8"/>
      <c r="D555" s="8"/>
    </row>
    <row r="556" spans="1:4" ht="14.25" customHeight="1">
      <c r="A556" s="8"/>
      <c r="B556" s="8"/>
      <c r="C556" s="8"/>
      <c r="D556" s="8"/>
    </row>
    <row r="557" spans="1:4" ht="14.25" customHeight="1">
      <c r="A557" s="8"/>
      <c r="B557" s="8"/>
      <c r="C557" s="8"/>
      <c r="D557" s="8"/>
    </row>
    <row r="558" spans="1:4" ht="14.25" customHeight="1">
      <c r="A558" s="8"/>
      <c r="B558" s="8"/>
      <c r="C558" s="8"/>
      <c r="D558" s="8"/>
    </row>
    <row r="559" spans="1:4" ht="14.25" customHeight="1">
      <c r="A559" s="8"/>
      <c r="B559" s="8"/>
      <c r="C559" s="8"/>
      <c r="D559" s="8"/>
    </row>
    <row r="560" spans="1:4" ht="14.25" customHeight="1">
      <c r="A560" s="8"/>
      <c r="B560" s="8"/>
      <c r="C560" s="8"/>
      <c r="D560" s="8"/>
    </row>
    <row r="561" spans="1:4" ht="14.25" customHeight="1">
      <c r="A561" s="8"/>
      <c r="B561" s="8"/>
      <c r="C561" s="8"/>
      <c r="D561" s="8"/>
    </row>
    <row r="562" spans="1:4" ht="14.25" customHeight="1">
      <c r="A562" s="8"/>
      <c r="B562" s="8"/>
      <c r="C562" s="8"/>
      <c r="D562" s="8"/>
    </row>
    <row r="563" spans="1:4" ht="14.25" customHeight="1">
      <c r="A563" s="8"/>
      <c r="B563" s="8"/>
      <c r="C563" s="8"/>
      <c r="D563" s="8"/>
    </row>
    <row r="564" spans="1:4" ht="14.25" customHeight="1">
      <c r="A564" s="8"/>
      <c r="B564" s="8"/>
      <c r="C564" s="8"/>
      <c r="D564" s="8"/>
    </row>
    <row r="565" spans="1:4" ht="14.25" customHeight="1">
      <c r="A565" s="8"/>
      <c r="B565" s="8"/>
      <c r="C565" s="8"/>
      <c r="D565" s="8"/>
    </row>
    <row r="566" spans="1:4" ht="14.25" customHeight="1">
      <c r="A566" s="8"/>
      <c r="B566" s="8"/>
      <c r="C566" s="8"/>
      <c r="D566" s="8"/>
    </row>
    <row r="567" spans="1:4" ht="14.25" customHeight="1">
      <c r="A567" s="8"/>
      <c r="B567" s="8"/>
      <c r="C567" s="8"/>
      <c r="D567" s="8"/>
    </row>
    <row r="568" spans="1:4" ht="14.25" customHeight="1">
      <c r="A568" s="8"/>
      <c r="B568" s="8"/>
      <c r="C568" s="8"/>
      <c r="D568" s="8"/>
    </row>
    <row r="569" spans="1:4" ht="14.25" customHeight="1">
      <c r="A569" s="8"/>
      <c r="B569" s="8"/>
      <c r="C569" s="8"/>
      <c r="D569" s="8"/>
    </row>
    <row r="570" spans="1:4" ht="14.25" customHeight="1">
      <c r="A570" s="8"/>
      <c r="B570" s="8"/>
      <c r="C570" s="8"/>
      <c r="D570" s="8"/>
    </row>
    <row r="571" spans="1:4" ht="14.25" customHeight="1">
      <c r="A571" s="8"/>
      <c r="B571" s="8"/>
      <c r="C571" s="8"/>
      <c r="D571" s="8"/>
    </row>
    <row r="572" spans="1:4" ht="14.25" customHeight="1">
      <c r="A572" s="8"/>
      <c r="B572" s="8"/>
      <c r="C572" s="8"/>
      <c r="D572" s="8"/>
    </row>
    <row r="573" spans="1:4" ht="14.25" customHeight="1">
      <c r="A573" s="8"/>
      <c r="B573" s="8"/>
      <c r="C573" s="8"/>
      <c r="D573" s="8"/>
    </row>
    <row r="574" spans="1:4" ht="14.25" customHeight="1">
      <c r="A574" s="8"/>
      <c r="B574" s="8"/>
      <c r="C574" s="8"/>
      <c r="D574" s="8"/>
    </row>
    <row r="575" spans="1:4" ht="14.25" customHeight="1">
      <c r="A575" s="8"/>
      <c r="B575" s="8"/>
      <c r="C575" s="8"/>
      <c r="D575" s="8"/>
    </row>
    <row r="576" spans="1:4" ht="14.25" customHeight="1">
      <c r="A576" s="8"/>
      <c r="B576" s="8"/>
      <c r="C576" s="8"/>
      <c r="D576" s="8"/>
    </row>
    <row r="577" spans="1:4" ht="14.25" customHeight="1">
      <c r="A577" s="8"/>
      <c r="B577" s="8"/>
      <c r="C577" s="8"/>
      <c r="D577" s="8"/>
    </row>
    <row r="578" spans="1:4" ht="14.25" customHeight="1">
      <c r="A578" s="8"/>
      <c r="B578" s="8"/>
      <c r="C578" s="8"/>
      <c r="D578" s="8"/>
    </row>
    <row r="579" spans="1:4" ht="14.25" customHeight="1">
      <c r="A579" s="8"/>
      <c r="B579" s="8"/>
      <c r="C579" s="8"/>
      <c r="D579" s="8"/>
    </row>
    <row r="580" spans="1:4" ht="14.25" customHeight="1">
      <c r="A580" s="8"/>
      <c r="B580" s="8"/>
      <c r="C580" s="8"/>
      <c r="D580" s="8"/>
    </row>
    <row r="581" spans="1:4" ht="14.25" customHeight="1">
      <c r="A581" s="8"/>
      <c r="B581" s="8"/>
      <c r="C581" s="8"/>
      <c r="D581" s="8"/>
    </row>
    <row r="582" spans="1:4" ht="14.25" customHeight="1">
      <c r="A582" s="8"/>
      <c r="B582" s="8"/>
      <c r="C582" s="8"/>
      <c r="D582" s="8"/>
    </row>
    <row r="583" spans="1:4" ht="14.25" customHeight="1">
      <c r="A583" s="8"/>
      <c r="B583" s="8"/>
      <c r="C583" s="8"/>
      <c r="D583" s="8"/>
    </row>
    <row r="584" spans="1:4" ht="14.25" customHeight="1">
      <c r="A584" s="8"/>
      <c r="B584" s="8"/>
      <c r="C584" s="8"/>
      <c r="D584" s="8"/>
    </row>
    <row r="585" spans="1:4" ht="14.25" customHeight="1">
      <c r="A585" s="8"/>
      <c r="B585" s="8"/>
      <c r="C585" s="8"/>
      <c r="D585" s="8"/>
    </row>
    <row r="586" spans="1:4" ht="14.25" customHeight="1">
      <c r="A586" s="8"/>
      <c r="B586" s="8"/>
      <c r="C586" s="8"/>
      <c r="D586" s="8"/>
    </row>
    <row r="587" spans="1:4" ht="14.25" customHeight="1">
      <c r="A587" s="8"/>
      <c r="B587" s="8"/>
      <c r="C587" s="8"/>
      <c r="D587" s="8"/>
    </row>
    <row r="588" spans="1:4" ht="14.25" customHeight="1">
      <c r="A588" s="8"/>
      <c r="B588" s="8"/>
      <c r="C588" s="8"/>
      <c r="D588" s="8"/>
    </row>
    <row r="589" spans="1:4" ht="14.25" customHeight="1">
      <c r="A589" s="8"/>
      <c r="B589" s="8"/>
      <c r="C589" s="8"/>
      <c r="D589" s="8"/>
    </row>
    <row r="590" spans="1:4" ht="14.25" customHeight="1">
      <c r="A590" s="8"/>
      <c r="B590" s="8"/>
      <c r="C590" s="8"/>
      <c r="D590" s="8"/>
    </row>
    <row r="591" spans="1:4" ht="14.25" customHeight="1">
      <c r="A591" s="8"/>
      <c r="B591" s="8"/>
      <c r="C591" s="8"/>
      <c r="D591" s="8"/>
    </row>
    <row r="592" spans="1:4" ht="14.25" customHeight="1">
      <c r="A592" s="8"/>
      <c r="B592" s="8"/>
      <c r="C592" s="8"/>
      <c r="D592" s="8"/>
    </row>
    <row r="593" spans="1:4" ht="14.25" customHeight="1">
      <c r="A593" s="8"/>
      <c r="B593" s="8"/>
      <c r="C593" s="8"/>
      <c r="D593" s="8"/>
    </row>
    <row r="594" spans="1:4" ht="14.25" customHeight="1">
      <c r="A594" s="8"/>
      <c r="B594" s="8"/>
      <c r="C594" s="8"/>
      <c r="D594" s="8"/>
    </row>
    <row r="595" spans="1:4" ht="14.25" customHeight="1">
      <c r="A595" s="8"/>
      <c r="B595" s="8"/>
      <c r="C595" s="8"/>
      <c r="D595" s="8"/>
    </row>
    <row r="596" spans="1:4" ht="14.25" customHeight="1">
      <c r="A596" s="8"/>
      <c r="B596" s="8"/>
      <c r="C596" s="8"/>
      <c r="D596" s="8"/>
    </row>
    <row r="597" spans="1:4" ht="14.25" customHeight="1">
      <c r="A597" s="8"/>
      <c r="B597" s="8"/>
      <c r="C597" s="8"/>
      <c r="D597" s="8"/>
    </row>
    <row r="598" spans="1:4" ht="14.25" customHeight="1">
      <c r="A598" s="8"/>
      <c r="B598" s="8"/>
      <c r="C598" s="8"/>
      <c r="D598" s="8"/>
    </row>
    <row r="599" spans="1:4" ht="14.25" customHeight="1">
      <c r="A599" s="8"/>
      <c r="B599" s="8"/>
      <c r="C599" s="8"/>
      <c r="D599" s="8"/>
    </row>
    <row r="600" spans="1:4" ht="14.25" customHeight="1">
      <c r="A600" s="8"/>
      <c r="B600" s="8"/>
      <c r="C600" s="8"/>
      <c r="D600" s="8"/>
    </row>
    <row r="601" spans="1:4" ht="14.25" customHeight="1">
      <c r="A601" s="8"/>
      <c r="B601" s="8"/>
      <c r="C601" s="8"/>
      <c r="D601" s="8"/>
    </row>
    <row r="602" spans="1:4" ht="14.25" customHeight="1">
      <c r="A602" s="8"/>
      <c r="B602" s="8"/>
      <c r="C602" s="8"/>
      <c r="D602" s="8"/>
    </row>
    <row r="603" spans="1:4" ht="14.25" customHeight="1">
      <c r="A603" s="8"/>
      <c r="B603" s="8"/>
      <c r="C603" s="8"/>
      <c r="D603" s="8"/>
    </row>
    <row r="604" spans="1:4" ht="14.25" customHeight="1">
      <c r="A604" s="8"/>
      <c r="B604" s="8"/>
      <c r="C604" s="8"/>
      <c r="D604" s="8"/>
    </row>
    <row r="605" spans="1:4" ht="14.25" customHeight="1">
      <c r="A605" s="8"/>
      <c r="B605" s="8"/>
      <c r="C605" s="8"/>
      <c r="D605" s="8"/>
    </row>
    <row r="606" spans="1:4" ht="14.25" customHeight="1">
      <c r="A606" s="8"/>
      <c r="B606" s="8"/>
      <c r="C606" s="8"/>
      <c r="D606" s="8"/>
    </row>
    <row r="607" spans="1:4" ht="14.25" customHeight="1">
      <c r="A607" s="8"/>
      <c r="B607" s="8"/>
      <c r="C607" s="8"/>
      <c r="D607" s="8"/>
    </row>
    <row r="608" spans="1:4" ht="14.25" customHeight="1">
      <c r="A608" s="8"/>
      <c r="B608" s="8"/>
      <c r="C608" s="8"/>
      <c r="D608" s="8"/>
    </row>
    <row r="609" spans="1:4" ht="14.25" customHeight="1">
      <c r="A609" s="8"/>
      <c r="B609" s="8"/>
      <c r="C609" s="8"/>
      <c r="D609" s="8"/>
    </row>
    <row r="610" spans="1:4" ht="14.25" customHeight="1">
      <c r="A610" s="8"/>
      <c r="B610" s="8"/>
      <c r="C610" s="8"/>
      <c r="D610" s="8"/>
    </row>
    <row r="611" spans="1:4" ht="14.25" customHeight="1">
      <c r="A611" s="8"/>
      <c r="B611" s="8"/>
      <c r="C611" s="8"/>
      <c r="D611" s="8"/>
    </row>
    <row r="612" spans="1:4" ht="14.25" customHeight="1">
      <c r="A612" s="8"/>
      <c r="B612" s="8"/>
      <c r="C612" s="8"/>
      <c r="D612" s="8"/>
    </row>
    <row r="613" spans="1:4" ht="14.25" customHeight="1">
      <c r="A613" s="8"/>
      <c r="B613" s="8"/>
      <c r="C613" s="8"/>
      <c r="D613" s="8"/>
    </row>
    <row r="614" spans="1:4" ht="14.25" customHeight="1">
      <c r="A614" s="8"/>
      <c r="B614" s="8"/>
      <c r="C614" s="8"/>
      <c r="D614" s="8"/>
    </row>
    <row r="615" spans="1:4" ht="14.25" customHeight="1">
      <c r="A615" s="8"/>
      <c r="B615" s="8"/>
      <c r="C615" s="8"/>
      <c r="D615" s="8"/>
    </row>
    <row r="616" spans="1:4" ht="14.25" customHeight="1">
      <c r="A616" s="8"/>
      <c r="B616" s="8"/>
      <c r="C616" s="8"/>
      <c r="D616" s="8"/>
    </row>
    <row r="617" spans="1:4" ht="14.25" customHeight="1">
      <c r="A617" s="8"/>
      <c r="B617" s="8"/>
      <c r="C617" s="8"/>
      <c r="D617" s="8"/>
    </row>
    <row r="618" spans="1:4" ht="14.25" customHeight="1">
      <c r="A618" s="8"/>
      <c r="B618" s="8"/>
      <c r="C618" s="8"/>
      <c r="D618" s="8"/>
    </row>
    <row r="619" spans="1:4" ht="14.25" customHeight="1">
      <c r="A619" s="8"/>
      <c r="B619" s="8"/>
      <c r="C619" s="8"/>
      <c r="D619" s="8"/>
    </row>
    <row r="620" spans="1:4" ht="14.25" customHeight="1">
      <c r="A620" s="8"/>
      <c r="B620" s="8"/>
      <c r="C620" s="8"/>
      <c r="D620" s="8"/>
    </row>
    <row r="621" spans="1:4" ht="14.25" customHeight="1">
      <c r="A621" s="8"/>
      <c r="B621" s="8"/>
      <c r="C621" s="8"/>
      <c r="D621" s="8"/>
    </row>
    <row r="622" spans="1:4" ht="14.25" customHeight="1">
      <c r="A622" s="8"/>
      <c r="B622" s="8"/>
      <c r="C622" s="8"/>
      <c r="D622" s="8"/>
    </row>
    <row r="623" spans="1:4" ht="14.25" customHeight="1">
      <c r="A623" s="8"/>
      <c r="B623" s="8"/>
      <c r="C623" s="8"/>
      <c r="D623" s="8"/>
    </row>
    <row r="624" spans="1:4" ht="14.25" customHeight="1">
      <c r="A624" s="8"/>
      <c r="B624" s="8"/>
      <c r="C624" s="8"/>
      <c r="D624" s="8"/>
    </row>
    <row r="625" spans="1:4" ht="14.25" customHeight="1">
      <c r="A625" s="8"/>
      <c r="B625" s="8"/>
      <c r="C625" s="8"/>
      <c r="D625" s="8"/>
    </row>
    <row r="626" spans="1:4" ht="14.25" customHeight="1">
      <c r="A626" s="8"/>
      <c r="B626" s="8"/>
      <c r="C626" s="8"/>
      <c r="D626" s="8"/>
    </row>
    <row r="627" spans="1:4" ht="14.25" customHeight="1">
      <c r="A627" s="8"/>
      <c r="B627" s="8"/>
      <c r="C627" s="8"/>
      <c r="D627" s="8"/>
    </row>
    <row r="628" spans="1:4" ht="14.25" customHeight="1">
      <c r="A628" s="8"/>
      <c r="B628" s="8"/>
      <c r="C628" s="8"/>
      <c r="D628" s="8"/>
    </row>
    <row r="629" spans="1:4" ht="14.25" customHeight="1">
      <c r="A629" s="8"/>
      <c r="B629" s="8"/>
      <c r="C629" s="8"/>
      <c r="D629" s="8"/>
    </row>
    <row r="630" spans="1:4" ht="14.25" customHeight="1">
      <c r="A630" s="8"/>
      <c r="B630" s="8"/>
      <c r="C630" s="8"/>
      <c r="D630" s="8"/>
    </row>
    <row r="631" spans="1:4" ht="14.25" customHeight="1">
      <c r="A631" s="8"/>
      <c r="B631" s="8"/>
      <c r="C631" s="8"/>
      <c r="D631" s="8"/>
    </row>
    <row r="632" spans="1:4" ht="14.25" customHeight="1">
      <c r="A632" s="8"/>
      <c r="B632" s="8"/>
      <c r="C632" s="8"/>
      <c r="D632" s="8"/>
    </row>
    <row r="633" spans="1:4" ht="14.25" customHeight="1">
      <c r="A633" s="8"/>
      <c r="B633" s="8"/>
      <c r="C633" s="8"/>
      <c r="D633" s="8"/>
    </row>
    <row r="634" spans="1:4" ht="14.25" customHeight="1">
      <c r="A634" s="8"/>
      <c r="B634" s="8"/>
      <c r="C634" s="8"/>
      <c r="D634" s="8"/>
    </row>
    <row r="635" spans="1:4" ht="14.25" customHeight="1">
      <c r="A635" s="8"/>
      <c r="B635" s="8"/>
      <c r="C635" s="8"/>
      <c r="D635" s="8"/>
    </row>
    <row r="636" spans="1:4" ht="14.25" customHeight="1">
      <c r="A636" s="8"/>
      <c r="B636" s="8"/>
      <c r="C636" s="8"/>
      <c r="D636" s="8"/>
    </row>
    <row r="637" spans="1:4" ht="14.25" customHeight="1">
      <c r="A637" s="8"/>
      <c r="B637" s="8"/>
      <c r="C637" s="8"/>
      <c r="D637" s="8"/>
    </row>
    <row r="638" spans="1:4" ht="14.25" customHeight="1">
      <c r="A638" s="8"/>
      <c r="B638" s="8"/>
      <c r="C638" s="8"/>
      <c r="D638" s="8"/>
    </row>
    <row r="639" spans="1:4" ht="14.25" customHeight="1">
      <c r="A639" s="8"/>
      <c r="B639" s="8"/>
      <c r="C639" s="8"/>
      <c r="D639" s="8"/>
    </row>
    <row r="640" spans="1:4" ht="14.25" customHeight="1">
      <c r="A640" s="8"/>
      <c r="B640" s="8"/>
      <c r="C640" s="8"/>
      <c r="D640" s="8"/>
    </row>
    <row r="641" spans="1:4" ht="14.25" customHeight="1">
      <c r="A641" s="8"/>
      <c r="B641" s="8"/>
      <c r="C641" s="8"/>
      <c r="D641" s="8"/>
    </row>
    <row r="642" spans="1:4" ht="14.25" customHeight="1">
      <c r="A642" s="8"/>
      <c r="B642" s="8"/>
      <c r="C642" s="8"/>
      <c r="D642" s="8"/>
    </row>
    <row r="643" spans="1:4" ht="14.25" customHeight="1">
      <c r="A643" s="8"/>
      <c r="B643" s="8"/>
      <c r="C643" s="8"/>
      <c r="D643" s="8"/>
    </row>
    <row r="644" spans="1:4" ht="14.25" customHeight="1">
      <c r="A644" s="8"/>
      <c r="B644" s="8"/>
      <c r="C644" s="8"/>
      <c r="D644" s="8"/>
    </row>
    <row r="645" spans="1:4" ht="14.25" customHeight="1">
      <c r="A645" s="8"/>
      <c r="B645" s="8"/>
      <c r="C645" s="8"/>
      <c r="D645" s="8"/>
    </row>
    <row r="646" spans="1:4" ht="14.25" customHeight="1">
      <c r="A646" s="8"/>
      <c r="B646" s="8"/>
      <c r="C646" s="8"/>
      <c r="D646" s="8"/>
    </row>
    <row r="647" spans="1:4" ht="14.25" customHeight="1">
      <c r="A647" s="8"/>
      <c r="B647" s="8"/>
      <c r="C647" s="8"/>
      <c r="D647" s="8"/>
    </row>
    <row r="648" spans="1:4" ht="14.25" customHeight="1">
      <c r="A648" s="8"/>
      <c r="B648" s="8"/>
      <c r="C648" s="8"/>
      <c r="D648" s="8"/>
    </row>
    <row r="649" spans="1:4" ht="14.25" customHeight="1">
      <c r="A649" s="8"/>
      <c r="B649" s="8"/>
      <c r="C649" s="8"/>
      <c r="D649" s="8"/>
    </row>
    <row r="650" spans="1:4" ht="14.25" customHeight="1">
      <c r="A650" s="8"/>
      <c r="B650" s="8"/>
      <c r="C650" s="8"/>
      <c r="D650" s="8"/>
    </row>
    <row r="651" spans="1:4" ht="14.25" customHeight="1">
      <c r="A651" s="8"/>
      <c r="B651" s="8"/>
      <c r="C651" s="8"/>
      <c r="D651" s="8"/>
    </row>
    <row r="652" spans="1:4" ht="14.25" customHeight="1">
      <c r="A652" s="8"/>
      <c r="B652" s="8"/>
      <c r="C652" s="8"/>
      <c r="D652" s="8"/>
    </row>
    <row r="653" spans="1:4" ht="14.25" customHeight="1">
      <c r="A653" s="8"/>
      <c r="B653" s="8"/>
      <c r="C653" s="8"/>
      <c r="D653" s="8"/>
    </row>
    <row r="654" spans="1:4" ht="14.25" customHeight="1">
      <c r="A654" s="8"/>
      <c r="B654" s="8"/>
      <c r="C654" s="8"/>
      <c r="D654" s="8"/>
    </row>
    <row r="655" spans="1:4" ht="14.25" customHeight="1">
      <c r="A655" s="8"/>
      <c r="B655" s="8"/>
      <c r="C655" s="8"/>
      <c r="D655" s="8"/>
    </row>
    <row r="656" spans="1:4" ht="14.25" customHeight="1">
      <c r="A656" s="8"/>
      <c r="B656" s="8"/>
      <c r="C656" s="8"/>
      <c r="D656" s="8"/>
    </row>
    <row r="657" spans="1:4" ht="14.25" customHeight="1">
      <c r="A657" s="8"/>
      <c r="B657" s="8"/>
      <c r="C657" s="8"/>
      <c r="D657" s="8"/>
    </row>
    <row r="658" spans="1:4" ht="14.25" customHeight="1">
      <c r="A658" s="8"/>
      <c r="B658" s="8"/>
      <c r="C658" s="8"/>
      <c r="D658" s="8"/>
    </row>
    <row r="659" spans="1:4" ht="14.25" customHeight="1">
      <c r="A659" s="8"/>
      <c r="B659" s="8"/>
      <c r="C659" s="8"/>
      <c r="D659" s="8"/>
    </row>
    <row r="660" spans="1:4" ht="14.25" customHeight="1">
      <c r="A660" s="8"/>
      <c r="B660" s="8"/>
      <c r="C660" s="8"/>
      <c r="D660" s="8"/>
    </row>
    <row r="661" spans="1:4" ht="14.25" customHeight="1">
      <c r="A661" s="8"/>
      <c r="B661" s="8"/>
      <c r="C661" s="8"/>
      <c r="D661" s="8"/>
    </row>
    <row r="662" spans="1:4" ht="14.25" customHeight="1">
      <c r="A662" s="8"/>
      <c r="B662" s="8"/>
      <c r="C662" s="8"/>
      <c r="D662" s="8"/>
    </row>
    <row r="663" spans="1:4" ht="14.25" customHeight="1">
      <c r="A663" s="8"/>
      <c r="B663" s="8"/>
      <c r="C663" s="8"/>
      <c r="D663" s="8"/>
    </row>
    <row r="664" spans="1:4" ht="14.25" customHeight="1">
      <c r="A664" s="8"/>
      <c r="B664" s="8"/>
      <c r="C664" s="8"/>
      <c r="D664" s="8"/>
    </row>
    <row r="665" spans="1:4" ht="14.25" customHeight="1">
      <c r="A665" s="8"/>
      <c r="B665" s="8"/>
      <c r="C665" s="8"/>
      <c r="D665" s="8"/>
    </row>
    <row r="666" spans="1:4" ht="14.25" customHeight="1">
      <c r="A666" s="8"/>
      <c r="B666" s="8"/>
      <c r="C666" s="8"/>
      <c r="D666" s="8"/>
    </row>
    <row r="667" spans="1:4" ht="14.25" customHeight="1">
      <c r="A667" s="8"/>
      <c r="B667" s="8"/>
      <c r="C667" s="8"/>
      <c r="D667" s="8"/>
    </row>
    <row r="668" spans="1:4" ht="14.25" customHeight="1">
      <c r="A668" s="8"/>
      <c r="B668" s="8"/>
      <c r="C668" s="8"/>
      <c r="D668" s="8"/>
    </row>
    <row r="669" spans="1:4" ht="14.25" customHeight="1">
      <c r="A669" s="8"/>
      <c r="B669" s="8"/>
      <c r="C669" s="8"/>
      <c r="D669" s="8"/>
    </row>
    <row r="670" spans="1:4" ht="14.25" customHeight="1">
      <c r="A670" s="8"/>
      <c r="B670" s="8"/>
      <c r="C670" s="8"/>
      <c r="D670" s="8"/>
    </row>
    <row r="671" spans="1:4" ht="14.25" customHeight="1">
      <c r="A671" s="8"/>
      <c r="B671" s="8"/>
      <c r="C671" s="8"/>
      <c r="D671" s="8"/>
    </row>
    <row r="672" spans="1:4" ht="14.25" customHeight="1">
      <c r="A672" s="8"/>
      <c r="B672" s="8"/>
      <c r="C672" s="8"/>
      <c r="D672" s="8"/>
    </row>
    <row r="673" spans="1:4" ht="14.25" customHeight="1">
      <c r="A673" s="8"/>
      <c r="B673" s="8"/>
      <c r="C673" s="8"/>
      <c r="D673" s="8"/>
    </row>
    <row r="674" spans="1:4" ht="14.25" customHeight="1">
      <c r="A674" s="8"/>
      <c r="B674" s="8"/>
      <c r="C674" s="8"/>
      <c r="D674" s="8"/>
    </row>
    <row r="675" spans="1:4" ht="14.25" customHeight="1">
      <c r="A675" s="8"/>
      <c r="B675" s="8"/>
      <c r="C675" s="8"/>
      <c r="D675" s="8"/>
    </row>
    <row r="676" spans="1:4" ht="14.25" customHeight="1">
      <c r="A676" s="8"/>
      <c r="B676" s="8"/>
      <c r="C676" s="8"/>
      <c r="D676" s="8"/>
    </row>
    <row r="677" spans="1:4" ht="14.25" customHeight="1">
      <c r="A677" s="8"/>
      <c r="B677" s="8"/>
      <c r="C677" s="8"/>
      <c r="D677" s="8"/>
    </row>
    <row r="678" spans="1:4" ht="14.25" customHeight="1">
      <c r="A678" s="8"/>
      <c r="B678" s="8"/>
      <c r="C678" s="8"/>
      <c r="D678" s="8"/>
    </row>
    <row r="679" spans="1:4" ht="14.25" customHeight="1">
      <c r="A679" s="8"/>
      <c r="B679" s="8"/>
      <c r="C679" s="8"/>
      <c r="D679" s="8"/>
    </row>
    <row r="680" spans="1:4" ht="14.25" customHeight="1">
      <c r="A680" s="8"/>
      <c r="B680" s="8"/>
      <c r="C680" s="8"/>
      <c r="D680" s="8"/>
    </row>
    <row r="681" spans="1:4" ht="14.25" customHeight="1">
      <c r="A681" s="8"/>
      <c r="B681" s="8"/>
      <c r="C681" s="8"/>
      <c r="D681" s="8"/>
    </row>
    <row r="682" spans="1:4" ht="14.25" customHeight="1">
      <c r="A682" s="8"/>
      <c r="B682" s="8"/>
      <c r="C682" s="8"/>
      <c r="D682" s="8"/>
    </row>
    <row r="683" spans="1:4" ht="14.25" customHeight="1">
      <c r="A683" s="8"/>
      <c r="B683" s="8"/>
      <c r="C683" s="8"/>
      <c r="D683" s="8"/>
    </row>
    <row r="684" spans="1:4" ht="14.25" customHeight="1">
      <c r="A684" s="8"/>
      <c r="B684" s="8"/>
      <c r="C684" s="8"/>
      <c r="D684" s="8"/>
    </row>
    <row r="685" spans="1:4" ht="14.25" customHeight="1">
      <c r="A685" s="8"/>
      <c r="B685" s="8"/>
      <c r="C685" s="8"/>
      <c r="D685" s="8"/>
    </row>
    <row r="686" spans="1:4" ht="14.25" customHeight="1">
      <c r="A686" s="8"/>
      <c r="B686" s="8"/>
      <c r="C686" s="8"/>
      <c r="D686" s="8"/>
    </row>
    <row r="687" spans="1:4" ht="14.25" customHeight="1">
      <c r="A687" s="8"/>
      <c r="B687" s="8"/>
      <c r="C687" s="8"/>
      <c r="D687" s="8"/>
    </row>
    <row r="688" spans="1:4" ht="14.25" customHeight="1">
      <c r="A688" s="8"/>
      <c r="B688" s="8"/>
      <c r="C688" s="8"/>
      <c r="D688" s="8"/>
    </row>
    <row r="689" spans="1:4" ht="14.25" customHeight="1">
      <c r="A689" s="8"/>
      <c r="B689" s="8"/>
      <c r="C689" s="8"/>
      <c r="D689" s="8"/>
    </row>
    <row r="690" spans="1:4" ht="14.25" customHeight="1">
      <c r="A690" s="8"/>
      <c r="B690" s="8"/>
      <c r="C690" s="8"/>
      <c r="D690" s="8"/>
    </row>
    <row r="691" spans="1:4" ht="14.25" customHeight="1">
      <c r="A691" s="8"/>
      <c r="B691" s="8"/>
      <c r="C691" s="8"/>
      <c r="D691" s="8"/>
    </row>
    <row r="692" spans="1:4" ht="14.25" customHeight="1">
      <c r="A692" s="8"/>
      <c r="B692" s="8"/>
      <c r="C692" s="8"/>
      <c r="D692" s="8"/>
    </row>
    <row r="693" spans="1:4" ht="14.25" customHeight="1">
      <c r="A693" s="8"/>
      <c r="B693" s="8"/>
      <c r="C693" s="8"/>
      <c r="D693" s="8"/>
    </row>
    <row r="694" spans="1:4" ht="14.25" customHeight="1">
      <c r="A694" s="8"/>
      <c r="B694" s="8"/>
      <c r="C694" s="8"/>
      <c r="D694" s="8"/>
    </row>
    <row r="695" spans="1:4" ht="14.25" customHeight="1">
      <c r="A695" s="8"/>
      <c r="B695" s="8"/>
      <c r="C695" s="8"/>
      <c r="D695" s="8"/>
    </row>
    <row r="696" spans="1:4" ht="14.25" customHeight="1">
      <c r="A696" s="8"/>
      <c r="B696" s="8"/>
      <c r="C696" s="8"/>
      <c r="D696" s="8"/>
    </row>
    <row r="697" spans="1:4" ht="14.25" customHeight="1">
      <c r="A697" s="8"/>
      <c r="B697" s="8"/>
      <c r="C697" s="8"/>
      <c r="D697" s="8"/>
    </row>
    <row r="698" spans="1:4" ht="14.25" customHeight="1">
      <c r="A698" s="8"/>
      <c r="B698" s="8"/>
      <c r="C698" s="8"/>
      <c r="D698" s="8"/>
    </row>
    <row r="699" spans="1:4" ht="14.25" customHeight="1">
      <c r="A699" s="8"/>
      <c r="B699" s="8"/>
      <c r="C699" s="8"/>
      <c r="D699" s="8"/>
    </row>
    <row r="700" spans="1:4" ht="14.25" customHeight="1">
      <c r="A700" s="8"/>
      <c r="B700" s="8"/>
      <c r="C700" s="8"/>
      <c r="D700" s="8"/>
    </row>
    <row r="701" spans="1:4" ht="14.25" customHeight="1">
      <c r="A701" s="8"/>
      <c r="B701" s="8"/>
      <c r="C701" s="8"/>
      <c r="D701" s="8"/>
    </row>
    <row r="702" spans="1:4" ht="14.25" customHeight="1">
      <c r="A702" s="8"/>
      <c r="B702" s="8"/>
      <c r="C702" s="8"/>
      <c r="D702" s="8"/>
    </row>
    <row r="703" spans="1:4" ht="14.25" customHeight="1">
      <c r="A703" s="8"/>
      <c r="B703" s="8"/>
      <c r="C703" s="8"/>
      <c r="D703" s="8"/>
    </row>
    <row r="704" spans="1:4" ht="14.25" customHeight="1">
      <c r="A704" s="8"/>
      <c r="B704" s="8"/>
      <c r="C704" s="8"/>
      <c r="D704" s="8"/>
    </row>
    <row r="705" spans="1:4" ht="14.25" customHeight="1">
      <c r="A705" s="8"/>
      <c r="B705" s="8"/>
      <c r="C705" s="8"/>
      <c r="D705" s="8"/>
    </row>
    <row r="706" spans="1:4" ht="14.25" customHeight="1">
      <c r="A706" s="8"/>
      <c r="B706" s="8"/>
      <c r="C706" s="8"/>
      <c r="D706" s="8"/>
    </row>
    <row r="707" spans="1:4" ht="14.25" customHeight="1">
      <c r="A707" s="8"/>
      <c r="B707" s="8"/>
      <c r="C707" s="8"/>
      <c r="D707" s="8"/>
    </row>
    <row r="708" spans="1:4" ht="14.25" customHeight="1">
      <c r="A708" s="8"/>
      <c r="B708" s="8"/>
      <c r="C708" s="8"/>
      <c r="D708" s="8"/>
    </row>
    <row r="709" spans="1:4" ht="14.25" customHeight="1">
      <c r="A709" s="8"/>
      <c r="B709" s="8"/>
      <c r="C709" s="8"/>
      <c r="D709" s="8"/>
    </row>
    <row r="710" spans="1:4" ht="14.25" customHeight="1">
      <c r="A710" s="8"/>
      <c r="B710" s="8"/>
      <c r="C710" s="8"/>
      <c r="D710" s="8"/>
    </row>
    <row r="711" spans="1:4" ht="14.25" customHeight="1">
      <c r="A711" s="8"/>
      <c r="B711" s="8"/>
      <c r="C711" s="8"/>
      <c r="D711" s="8"/>
    </row>
    <row r="712" spans="1:4" ht="14.25" customHeight="1">
      <c r="A712" s="8"/>
      <c r="B712" s="8"/>
      <c r="C712" s="8"/>
      <c r="D712" s="8"/>
    </row>
    <row r="713" spans="1:4" ht="14.25" customHeight="1">
      <c r="A713" s="8"/>
      <c r="B713" s="8"/>
      <c r="C713" s="8"/>
      <c r="D713" s="8"/>
    </row>
    <row r="714" spans="1:4" ht="14.25" customHeight="1">
      <c r="A714" s="8"/>
      <c r="B714" s="8"/>
      <c r="C714" s="8"/>
      <c r="D714" s="8"/>
    </row>
    <row r="715" spans="1:4" ht="14.25" customHeight="1">
      <c r="A715" s="8"/>
      <c r="B715" s="8"/>
      <c r="C715" s="8"/>
      <c r="D715" s="8"/>
    </row>
    <row r="716" spans="1:4" ht="14.25" customHeight="1">
      <c r="A716" s="8"/>
      <c r="B716" s="8"/>
      <c r="C716" s="8"/>
      <c r="D716" s="8"/>
    </row>
    <row r="717" spans="1:4" ht="14.25" customHeight="1">
      <c r="A717" s="8"/>
      <c r="B717" s="8"/>
      <c r="C717" s="8"/>
      <c r="D717" s="8"/>
    </row>
    <row r="718" spans="1:4" ht="14.25" customHeight="1">
      <c r="A718" s="8"/>
      <c r="B718" s="8"/>
      <c r="C718" s="8"/>
      <c r="D718" s="8"/>
    </row>
    <row r="719" spans="1:4" ht="14.25" customHeight="1">
      <c r="A719" s="8"/>
      <c r="B719" s="8"/>
      <c r="C719" s="8"/>
      <c r="D719" s="8"/>
    </row>
    <row r="720" spans="1:4" ht="14.25" customHeight="1">
      <c r="A720" s="8"/>
      <c r="B720" s="8"/>
      <c r="C720" s="8"/>
      <c r="D720" s="8"/>
    </row>
    <row r="721" spans="1:4" ht="14.25" customHeight="1">
      <c r="A721" s="8"/>
      <c r="B721" s="8"/>
      <c r="C721" s="8"/>
      <c r="D721" s="8"/>
    </row>
    <row r="722" spans="1:4" ht="14.25" customHeight="1">
      <c r="A722" s="8"/>
      <c r="B722" s="8"/>
      <c r="C722" s="8"/>
      <c r="D722" s="8"/>
    </row>
    <row r="723" spans="1:4" ht="14.25" customHeight="1">
      <c r="A723" s="8"/>
      <c r="B723" s="8"/>
      <c r="C723" s="8"/>
      <c r="D723" s="8"/>
    </row>
    <row r="724" spans="1:4" ht="14.25" customHeight="1">
      <c r="A724" s="8"/>
      <c r="B724" s="8"/>
      <c r="C724" s="8"/>
      <c r="D724" s="8"/>
    </row>
    <row r="725" spans="1:4" ht="14.25" customHeight="1">
      <c r="A725" s="8"/>
      <c r="B725" s="8"/>
      <c r="C725" s="8"/>
      <c r="D725" s="8"/>
    </row>
    <row r="726" spans="1:4" ht="14.25" customHeight="1">
      <c r="A726" s="8"/>
      <c r="B726" s="8"/>
      <c r="C726" s="8"/>
      <c r="D726" s="8"/>
    </row>
    <row r="727" spans="1:4" ht="14.25" customHeight="1">
      <c r="A727" s="8"/>
      <c r="B727" s="8"/>
      <c r="C727" s="8"/>
      <c r="D727" s="8"/>
    </row>
    <row r="728" spans="1:4" ht="14.25" customHeight="1">
      <c r="A728" s="8"/>
      <c r="B728" s="8"/>
      <c r="C728" s="8"/>
      <c r="D728" s="8"/>
    </row>
    <row r="729" spans="1:4" ht="14.25" customHeight="1">
      <c r="A729" s="8"/>
      <c r="B729" s="8"/>
      <c r="C729" s="8"/>
      <c r="D729" s="8"/>
    </row>
    <row r="730" spans="1:4" ht="14.25" customHeight="1">
      <c r="A730" s="8"/>
      <c r="B730" s="8"/>
      <c r="C730" s="8"/>
      <c r="D730" s="8"/>
    </row>
    <row r="731" spans="1:4" ht="14.25" customHeight="1">
      <c r="A731" s="8"/>
      <c r="B731" s="8"/>
      <c r="C731" s="8"/>
      <c r="D731" s="8"/>
    </row>
    <row r="732" spans="1:4" ht="14.25" customHeight="1">
      <c r="A732" s="8"/>
      <c r="B732" s="8"/>
      <c r="C732" s="8"/>
      <c r="D732" s="8"/>
    </row>
    <row r="733" spans="1:4" ht="14.25" customHeight="1">
      <c r="A733" s="8"/>
      <c r="B733" s="8"/>
      <c r="C733" s="8"/>
      <c r="D733" s="8"/>
    </row>
    <row r="734" spans="1:4" ht="14.25" customHeight="1">
      <c r="A734" s="8"/>
      <c r="B734" s="8"/>
      <c r="C734" s="8"/>
      <c r="D734" s="8"/>
    </row>
    <row r="735" spans="1:4" ht="14.25" customHeight="1">
      <c r="A735" s="8"/>
      <c r="B735" s="8"/>
      <c r="C735" s="8"/>
      <c r="D735" s="8"/>
    </row>
    <row r="736" spans="1:4" ht="14.25" customHeight="1">
      <c r="A736" s="8"/>
      <c r="B736" s="8"/>
      <c r="C736" s="8"/>
      <c r="D736" s="8"/>
    </row>
    <row r="737" spans="1:4" ht="14.25" customHeight="1">
      <c r="A737" s="8"/>
      <c r="B737" s="8"/>
      <c r="C737" s="8"/>
      <c r="D737" s="8"/>
    </row>
    <row r="738" spans="1:4" ht="14.25" customHeight="1">
      <c r="A738" s="8"/>
      <c r="B738" s="8"/>
      <c r="C738" s="8"/>
      <c r="D738" s="8"/>
    </row>
    <row r="739" spans="1:4" ht="14.25" customHeight="1">
      <c r="A739" s="8"/>
      <c r="B739" s="8"/>
      <c r="C739" s="8"/>
      <c r="D739" s="8"/>
    </row>
    <row r="740" spans="1:4" ht="14.25" customHeight="1">
      <c r="A740" s="8"/>
      <c r="B740" s="8"/>
      <c r="C740" s="8"/>
      <c r="D740" s="8"/>
    </row>
    <row r="741" spans="1:4" ht="14.25" customHeight="1">
      <c r="A741" s="8"/>
      <c r="B741" s="8"/>
      <c r="C741" s="8"/>
      <c r="D741" s="8"/>
    </row>
    <row r="742" spans="1:4" ht="14.25" customHeight="1">
      <c r="A742" s="8"/>
      <c r="B742" s="8"/>
      <c r="C742" s="8"/>
      <c r="D742" s="8"/>
    </row>
    <row r="743" spans="1:4" ht="14.25" customHeight="1">
      <c r="A743" s="8"/>
      <c r="B743" s="8"/>
      <c r="C743" s="8"/>
      <c r="D743" s="8"/>
    </row>
    <row r="744" spans="1:4" ht="14.25" customHeight="1">
      <c r="A744" s="8"/>
      <c r="B744" s="8"/>
      <c r="C744" s="8"/>
      <c r="D744" s="8"/>
    </row>
    <row r="745" spans="1:4" ht="14.25" customHeight="1">
      <c r="A745" s="8"/>
      <c r="B745" s="8"/>
      <c r="C745" s="8"/>
      <c r="D745" s="8"/>
    </row>
    <row r="746" spans="1:4" ht="14.25" customHeight="1">
      <c r="A746" s="8"/>
      <c r="B746" s="8"/>
      <c r="C746" s="8"/>
      <c r="D746" s="8"/>
    </row>
    <row r="747" spans="1:4" ht="14.25" customHeight="1">
      <c r="A747" s="8"/>
      <c r="B747" s="8"/>
      <c r="C747" s="8"/>
      <c r="D747" s="8"/>
    </row>
    <row r="748" spans="1:4" ht="14.25" customHeight="1">
      <c r="A748" s="8"/>
      <c r="B748" s="8"/>
      <c r="C748" s="8"/>
      <c r="D748" s="8"/>
    </row>
    <row r="749" spans="1:4" ht="14.25" customHeight="1">
      <c r="A749" s="8"/>
      <c r="B749" s="8"/>
      <c r="C749" s="8"/>
      <c r="D749" s="8"/>
    </row>
    <row r="750" spans="1:4" ht="14.25" customHeight="1">
      <c r="A750" s="8"/>
      <c r="B750" s="8"/>
      <c r="C750" s="8"/>
      <c r="D750" s="8"/>
    </row>
    <row r="751" spans="1:4" ht="14.25" customHeight="1">
      <c r="A751" s="8"/>
      <c r="B751" s="8"/>
      <c r="C751" s="8"/>
      <c r="D751" s="8"/>
    </row>
    <row r="752" spans="1:4" ht="14.25" customHeight="1">
      <c r="A752" s="8"/>
      <c r="B752" s="8"/>
      <c r="C752" s="8"/>
      <c r="D752" s="8"/>
    </row>
    <row r="753" spans="1:4" ht="14.25" customHeight="1">
      <c r="A753" s="8"/>
      <c r="B753" s="8"/>
      <c r="C753" s="8"/>
      <c r="D753" s="8"/>
    </row>
    <row r="754" spans="1:4" ht="14.25" customHeight="1">
      <c r="A754" s="8"/>
      <c r="B754" s="8"/>
      <c r="C754" s="8"/>
      <c r="D754" s="8"/>
    </row>
    <row r="755" spans="1:4" ht="14.25" customHeight="1">
      <c r="A755" s="8"/>
      <c r="B755" s="8"/>
      <c r="C755" s="8"/>
      <c r="D755" s="8"/>
    </row>
    <row r="756" spans="1:4" ht="14.25" customHeight="1">
      <c r="A756" s="8"/>
      <c r="B756" s="8"/>
      <c r="C756" s="8"/>
      <c r="D756" s="8"/>
    </row>
    <row r="757" spans="1:4" ht="14.25" customHeight="1">
      <c r="A757" s="8"/>
      <c r="B757" s="8"/>
      <c r="C757" s="8"/>
      <c r="D757" s="8"/>
    </row>
    <row r="758" spans="1:4" ht="14.25" customHeight="1">
      <c r="A758" s="8"/>
      <c r="B758" s="8"/>
      <c r="C758" s="8"/>
      <c r="D758" s="8"/>
    </row>
    <row r="759" spans="1:4" ht="14.25" customHeight="1">
      <c r="A759" s="8"/>
      <c r="B759" s="8"/>
      <c r="C759" s="8"/>
      <c r="D759" s="8"/>
    </row>
    <row r="760" spans="1:4" ht="14.25" customHeight="1">
      <c r="A760" s="8"/>
      <c r="B760" s="8"/>
      <c r="C760" s="8"/>
      <c r="D760" s="8"/>
    </row>
    <row r="761" spans="1:4" ht="14.25" customHeight="1">
      <c r="A761" s="8"/>
      <c r="B761" s="8"/>
      <c r="C761" s="8"/>
      <c r="D761" s="8"/>
    </row>
    <row r="762" spans="1:4" ht="14.25" customHeight="1">
      <c r="A762" s="8"/>
      <c r="B762" s="8"/>
      <c r="C762" s="8"/>
      <c r="D762" s="8"/>
    </row>
    <row r="763" spans="1:4" ht="14.25" customHeight="1">
      <c r="A763" s="8"/>
      <c r="B763" s="8"/>
      <c r="C763" s="8"/>
      <c r="D763" s="8"/>
    </row>
    <row r="764" spans="1:4" ht="14.25" customHeight="1">
      <c r="A764" s="8"/>
      <c r="B764" s="8"/>
      <c r="C764" s="8"/>
      <c r="D764" s="8"/>
    </row>
    <row r="765" spans="1:4" ht="14.25" customHeight="1">
      <c r="A765" s="8"/>
      <c r="B765" s="8"/>
      <c r="C765" s="8"/>
      <c r="D765" s="8"/>
    </row>
    <row r="766" spans="1:4" ht="14.25" customHeight="1">
      <c r="A766" s="8"/>
      <c r="B766" s="8"/>
      <c r="C766" s="8"/>
      <c r="D766" s="8"/>
    </row>
    <row r="767" spans="1:4" ht="14.25" customHeight="1">
      <c r="A767" s="8"/>
      <c r="B767" s="8"/>
      <c r="C767" s="8"/>
      <c r="D767" s="8"/>
    </row>
    <row r="768" spans="1:4" ht="14.25" customHeight="1">
      <c r="A768" s="8"/>
      <c r="B768" s="8"/>
      <c r="C768" s="8"/>
      <c r="D768" s="8"/>
    </row>
    <row r="769" spans="1:4" ht="14.25" customHeight="1">
      <c r="A769" s="8"/>
      <c r="B769" s="8"/>
      <c r="C769" s="8"/>
      <c r="D769" s="8"/>
    </row>
    <row r="770" spans="1:4" ht="14.25" customHeight="1">
      <c r="A770" s="8"/>
      <c r="B770" s="8"/>
      <c r="C770" s="8"/>
      <c r="D770" s="8"/>
    </row>
    <row r="771" spans="1:4" ht="14.25" customHeight="1">
      <c r="A771" s="8"/>
      <c r="B771" s="8"/>
      <c r="C771" s="8"/>
      <c r="D771" s="8"/>
    </row>
    <row r="772" spans="1:4" ht="14.25" customHeight="1">
      <c r="A772" s="8"/>
      <c r="B772" s="8"/>
      <c r="C772" s="8"/>
      <c r="D772" s="8"/>
    </row>
    <row r="773" spans="1:4" ht="14.25" customHeight="1">
      <c r="A773" s="8"/>
      <c r="B773" s="8"/>
      <c r="C773" s="8"/>
      <c r="D773" s="8"/>
    </row>
    <row r="774" spans="1:4" ht="14.25" customHeight="1">
      <c r="A774" s="8"/>
      <c r="B774" s="8"/>
      <c r="C774" s="8"/>
      <c r="D774" s="8"/>
    </row>
    <row r="775" spans="1:4" ht="14.25" customHeight="1">
      <c r="A775" s="8"/>
      <c r="B775" s="8"/>
      <c r="C775" s="8"/>
      <c r="D775" s="8"/>
    </row>
    <row r="776" spans="1:4" ht="14.25" customHeight="1">
      <c r="A776" s="8"/>
      <c r="B776" s="8"/>
      <c r="C776" s="8"/>
      <c r="D776" s="8"/>
    </row>
    <row r="777" spans="1:4" ht="14.25" customHeight="1">
      <c r="A777" s="8"/>
      <c r="B777" s="8"/>
      <c r="C777" s="8"/>
      <c r="D777" s="8"/>
    </row>
    <row r="778" spans="1:4" ht="14.25" customHeight="1">
      <c r="A778" s="8"/>
      <c r="B778" s="8"/>
      <c r="C778" s="8"/>
      <c r="D778" s="8"/>
    </row>
    <row r="779" spans="1:4" ht="14.25" customHeight="1">
      <c r="A779" s="8"/>
      <c r="B779" s="8"/>
      <c r="C779" s="8"/>
      <c r="D779" s="8"/>
    </row>
    <row r="780" spans="1:4" ht="14.25" customHeight="1">
      <c r="A780" s="8"/>
      <c r="B780" s="8"/>
      <c r="C780" s="8"/>
      <c r="D780" s="8"/>
    </row>
    <row r="781" spans="1:4" ht="14.25" customHeight="1">
      <c r="A781" s="8"/>
      <c r="B781" s="8"/>
      <c r="C781" s="8"/>
      <c r="D781" s="8"/>
    </row>
    <row r="782" spans="1:4" ht="14.25" customHeight="1">
      <c r="A782" s="8"/>
      <c r="B782" s="8"/>
      <c r="C782" s="8"/>
      <c r="D782" s="8"/>
    </row>
    <row r="783" spans="1:4" ht="14.25" customHeight="1">
      <c r="A783" s="8"/>
      <c r="B783" s="8"/>
      <c r="C783" s="8"/>
      <c r="D783" s="8"/>
    </row>
    <row r="784" spans="1:4" ht="14.25" customHeight="1">
      <c r="A784" s="8"/>
      <c r="B784" s="8"/>
      <c r="C784" s="8"/>
      <c r="D784" s="8"/>
    </row>
    <row r="785" spans="1:4" ht="14.25" customHeight="1">
      <c r="A785" s="8"/>
      <c r="B785" s="8"/>
      <c r="C785" s="8"/>
      <c r="D785" s="8"/>
    </row>
    <row r="786" spans="1:4" ht="14.25" customHeight="1">
      <c r="A786" s="8"/>
      <c r="B786" s="8"/>
      <c r="C786" s="8"/>
      <c r="D786" s="8"/>
    </row>
    <row r="787" spans="1:4" ht="14.25" customHeight="1">
      <c r="A787" s="8"/>
      <c r="B787" s="8"/>
      <c r="C787" s="8"/>
      <c r="D787" s="8"/>
    </row>
    <row r="788" spans="1:4" ht="14.25" customHeight="1">
      <c r="A788" s="8"/>
      <c r="B788" s="8"/>
      <c r="C788" s="8"/>
      <c r="D788" s="8"/>
    </row>
    <row r="789" spans="1:4" ht="14.25" customHeight="1">
      <c r="A789" s="8"/>
      <c r="B789" s="8"/>
      <c r="C789" s="8"/>
      <c r="D789" s="8"/>
    </row>
    <row r="790" spans="1:4" ht="14.25" customHeight="1">
      <c r="A790" s="8"/>
      <c r="B790" s="8"/>
      <c r="C790" s="8"/>
      <c r="D790" s="8"/>
    </row>
    <row r="791" spans="1:4" ht="14.25" customHeight="1">
      <c r="A791" s="8"/>
      <c r="B791" s="8"/>
      <c r="C791" s="8"/>
      <c r="D791" s="8"/>
    </row>
    <row r="792" spans="1:4" ht="14.25" customHeight="1">
      <c r="A792" s="8"/>
      <c r="B792" s="8"/>
      <c r="C792" s="8"/>
      <c r="D792" s="8"/>
    </row>
    <row r="793" spans="1:4" ht="14.25" customHeight="1">
      <c r="A793" s="8"/>
      <c r="B793" s="8"/>
      <c r="C793" s="8"/>
      <c r="D793" s="8"/>
    </row>
    <row r="794" spans="1:4" ht="14.25" customHeight="1">
      <c r="A794" s="8"/>
      <c r="B794" s="8"/>
      <c r="C794" s="8"/>
      <c r="D794" s="8"/>
    </row>
    <row r="795" spans="1:4" ht="14.25" customHeight="1">
      <c r="A795" s="8"/>
      <c r="B795" s="8"/>
      <c r="C795" s="8"/>
      <c r="D795" s="8"/>
    </row>
    <row r="796" spans="1:4" ht="14.25" customHeight="1">
      <c r="A796" s="8"/>
      <c r="B796" s="8"/>
      <c r="C796" s="8"/>
      <c r="D796" s="8"/>
    </row>
    <row r="797" spans="1:4" ht="14.25" customHeight="1">
      <c r="A797" s="8"/>
      <c r="B797" s="8"/>
      <c r="C797" s="8"/>
      <c r="D797" s="8"/>
    </row>
    <row r="798" spans="1:4" ht="14.25" customHeight="1">
      <c r="A798" s="8"/>
      <c r="B798" s="8"/>
      <c r="C798" s="8"/>
      <c r="D798" s="8"/>
    </row>
    <row r="799" spans="1:4" ht="14.25" customHeight="1">
      <c r="A799" s="8"/>
      <c r="B799" s="8"/>
      <c r="C799" s="8"/>
      <c r="D799" s="8"/>
    </row>
    <row r="800" spans="1:4" ht="14.25" customHeight="1">
      <c r="A800" s="8"/>
      <c r="B800" s="8"/>
      <c r="C800" s="8"/>
      <c r="D800" s="8"/>
    </row>
    <row r="801" spans="1:4" ht="14.25" customHeight="1">
      <c r="A801" s="8"/>
      <c r="B801" s="8"/>
      <c r="C801" s="8"/>
      <c r="D801" s="8"/>
    </row>
    <row r="802" spans="1:4" ht="14.25" customHeight="1">
      <c r="A802" s="8"/>
      <c r="B802" s="8"/>
      <c r="C802" s="8"/>
      <c r="D802" s="8"/>
    </row>
    <row r="803" spans="1:4" ht="14.25" customHeight="1">
      <c r="A803" s="8"/>
      <c r="B803" s="8"/>
      <c r="C803" s="8"/>
      <c r="D803" s="8"/>
    </row>
    <row r="804" spans="1:4" ht="14.25" customHeight="1">
      <c r="A804" s="8"/>
      <c r="B804" s="8"/>
      <c r="C804" s="8"/>
      <c r="D804" s="8"/>
    </row>
    <row r="805" spans="1:4" ht="14.25" customHeight="1">
      <c r="A805" s="8"/>
      <c r="B805" s="8"/>
      <c r="C805" s="8"/>
      <c r="D805" s="8"/>
    </row>
    <row r="806" spans="1:4" ht="14.25" customHeight="1">
      <c r="A806" s="8"/>
      <c r="B806" s="8"/>
      <c r="C806" s="8"/>
      <c r="D806" s="8"/>
    </row>
    <row r="807" spans="1:4" ht="14.25" customHeight="1">
      <c r="A807" s="8"/>
      <c r="B807" s="8"/>
      <c r="C807" s="8"/>
      <c r="D807" s="8"/>
    </row>
    <row r="808" spans="1:4" ht="14.25" customHeight="1">
      <c r="A808" s="8"/>
      <c r="B808" s="8"/>
      <c r="C808" s="8"/>
      <c r="D808" s="8"/>
    </row>
    <row r="809" spans="1:4" ht="14.25" customHeight="1">
      <c r="A809" s="8"/>
      <c r="B809" s="8"/>
      <c r="C809" s="8"/>
      <c r="D809" s="8"/>
    </row>
    <row r="810" spans="1:4" ht="14.25" customHeight="1">
      <c r="A810" s="8"/>
      <c r="B810" s="8"/>
      <c r="C810" s="8"/>
      <c r="D810" s="8"/>
    </row>
    <row r="811" spans="1:4" ht="14.25" customHeight="1">
      <c r="A811" s="8"/>
      <c r="B811" s="8"/>
      <c r="C811" s="8"/>
      <c r="D811" s="8"/>
    </row>
    <row r="812" spans="1:4" ht="14.25" customHeight="1">
      <c r="A812" s="8"/>
      <c r="B812" s="8"/>
      <c r="C812" s="8"/>
      <c r="D812" s="8"/>
    </row>
    <row r="813" spans="1:4" ht="14.25" customHeight="1">
      <c r="A813" s="8"/>
      <c r="B813" s="8"/>
      <c r="C813" s="8"/>
      <c r="D813" s="8"/>
    </row>
    <row r="814" spans="1:4" ht="14.25" customHeight="1">
      <c r="A814" s="8"/>
      <c r="B814" s="8"/>
      <c r="C814" s="8"/>
      <c r="D814" s="8"/>
    </row>
    <row r="815" spans="1:4" ht="14.25" customHeight="1">
      <c r="A815" s="8"/>
      <c r="B815" s="8"/>
      <c r="C815" s="8"/>
      <c r="D815" s="8"/>
    </row>
    <row r="816" spans="1:4" ht="14.25" customHeight="1">
      <c r="A816" s="8"/>
      <c r="B816" s="8"/>
      <c r="C816" s="8"/>
      <c r="D816" s="8"/>
    </row>
    <row r="817" spans="1:4" ht="14.25" customHeight="1">
      <c r="A817" s="8"/>
      <c r="B817" s="8"/>
      <c r="C817" s="8"/>
      <c r="D817" s="8"/>
    </row>
    <row r="818" spans="1:4" ht="14.25" customHeight="1">
      <c r="A818" s="8"/>
      <c r="B818" s="8"/>
      <c r="C818" s="8"/>
      <c r="D818" s="8"/>
    </row>
    <row r="819" spans="1:4" ht="14.25" customHeight="1">
      <c r="A819" s="8"/>
      <c r="B819" s="8"/>
      <c r="C819" s="8"/>
      <c r="D819" s="8"/>
    </row>
    <row r="820" spans="1:4" ht="14.25" customHeight="1">
      <c r="A820" s="8"/>
      <c r="B820" s="8"/>
      <c r="C820" s="8"/>
      <c r="D820" s="8"/>
    </row>
    <row r="821" spans="1:4" ht="14.25" customHeight="1">
      <c r="A821" s="8"/>
      <c r="B821" s="8"/>
      <c r="C821" s="8"/>
      <c r="D821" s="8"/>
    </row>
    <row r="822" spans="1:4" ht="14.25" customHeight="1">
      <c r="A822" s="8"/>
      <c r="B822" s="8"/>
      <c r="C822" s="8"/>
      <c r="D822" s="8"/>
    </row>
    <row r="823" spans="1:4" ht="14.25" customHeight="1">
      <c r="A823" s="8"/>
      <c r="B823" s="8"/>
      <c r="C823" s="8"/>
      <c r="D823" s="8"/>
    </row>
    <row r="824" spans="1:4" ht="14.25" customHeight="1">
      <c r="A824" s="8"/>
      <c r="B824" s="8"/>
      <c r="C824" s="8"/>
      <c r="D824" s="8"/>
    </row>
    <row r="825" spans="1:4" ht="14.25" customHeight="1">
      <c r="A825" s="8"/>
      <c r="B825" s="8"/>
      <c r="C825" s="8"/>
      <c r="D825" s="8"/>
    </row>
    <row r="826" spans="1:4" ht="14.25" customHeight="1">
      <c r="A826" s="8"/>
      <c r="B826" s="8"/>
      <c r="C826" s="8"/>
      <c r="D826" s="8"/>
    </row>
    <row r="827" spans="1:4" ht="14.25" customHeight="1">
      <c r="A827" s="8"/>
      <c r="B827" s="8"/>
      <c r="C827" s="8"/>
      <c r="D827" s="8"/>
    </row>
    <row r="828" spans="1:4" ht="14.25" customHeight="1">
      <c r="A828" s="8"/>
      <c r="B828" s="8"/>
      <c r="C828" s="8"/>
      <c r="D828" s="8"/>
    </row>
    <row r="829" spans="1:4" ht="14.25" customHeight="1">
      <c r="A829" s="8"/>
      <c r="B829" s="8"/>
      <c r="C829" s="8"/>
      <c r="D829" s="8"/>
    </row>
    <row r="830" spans="1:4" ht="14.25" customHeight="1">
      <c r="A830" s="8"/>
      <c r="B830" s="8"/>
      <c r="C830" s="8"/>
      <c r="D830" s="8"/>
    </row>
    <row r="831" spans="1:4" ht="14.25" customHeight="1">
      <c r="A831" s="8"/>
      <c r="B831" s="8"/>
      <c r="C831" s="8"/>
      <c r="D831" s="8"/>
    </row>
    <row r="832" spans="1:4" ht="14.25" customHeight="1">
      <c r="A832" s="8"/>
      <c r="B832" s="8"/>
      <c r="C832" s="8"/>
      <c r="D832" s="8"/>
    </row>
    <row r="833" spans="1:4" ht="14.25" customHeight="1">
      <c r="A833" s="8"/>
      <c r="B833" s="8"/>
      <c r="C833" s="8"/>
      <c r="D833" s="8"/>
    </row>
    <row r="834" spans="1:4" ht="14.25" customHeight="1">
      <c r="A834" s="8"/>
      <c r="B834" s="8"/>
      <c r="C834" s="8"/>
      <c r="D834" s="8"/>
    </row>
    <row r="835" spans="1:4" ht="14.25" customHeight="1">
      <c r="A835" s="8"/>
      <c r="B835" s="8"/>
      <c r="C835" s="8"/>
      <c r="D835" s="8"/>
    </row>
    <row r="836" spans="1:4" ht="14.25" customHeight="1">
      <c r="A836" s="8"/>
      <c r="B836" s="8"/>
      <c r="C836" s="8"/>
      <c r="D836" s="8"/>
    </row>
    <row r="837" spans="1:4" ht="14.25" customHeight="1">
      <c r="A837" s="8"/>
      <c r="B837" s="8"/>
      <c r="C837" s="8"/>
      <c r="D837" s="8"/>
    </row>
    <row r="838" spans="1:4" ht="14.25" customHeight="1">
      <c r="A838" s="8"/>
      <c r="B838" s="8"/>
      <c r="C838" s="8"/>
      <c r="D838" s="8"/>
    </row>
    <row r="839" spans="1:4" ht="14.25" customHeight="1">
      <c r="A839" s="8"/>
      <c r="B839" s="8"/>
      <c r="C839" s="8"/>
      <c r="D839" s="8"/>
    </row>
    <row r="840" spans="1:4" ht="14.25" customHeight="1">
      <c r="A840" s="8"/>
      <c r="B840" s="8"/>
      <c r="C840" s="8"/>
      <c r="D840" s="8"/>
    </row>
    <row r="841" spans="1:4" ht="14.25" customHeight="1">
      <c r="A841" s="8"/>
      <c r="B841" s="8"/>
      <c r="C841" s="8"/>
      <c r="D841" s="8"/>
    </row>
    <row r="842" spans="1:4" ht="14.25" customHeight="1">
      <c r="A842" s="8"/>
      <c r="B842" s="8"/>
      <c r="C842" s="8"/>
      <c r="D842" s="8"/>
    </row>
    <row r="843" spans="1:4" ht="14.25" customHeight="1">
      <c r="A843" s="8"/>
      <c r="B843" s="8"/>
      <c r="C843" s="8"/>
      <c r="D843" s="8"/>
    </row>
    <row r="844" spans="1:4" ht="14.25" customHeight="1">
      <c r="A844" s="8"/>
      <c r="B844" s="8"/>
      <c r="C844" s="8"/>
      <c r="D844" s="8"/>
    </row>
    <row r="845" spans="1:4" ht="14.25" customHeight="1">
      <c r="A845" s="8"/>
      <c r="B845" s="8"/>
      <c r="C845" s="8"/>
      <c r="D845" s="8"/>
    </row>
    <row r="846" spans="1:4" ht="14.25" customHeight="1">
      <c r="A846" s="8"/>
      <c r="B846" s="8"/>
      <c r="C846" s="8"/>
      <c r="D846" s="8"/>
    </row>
    <row r="847" spans="1:4" ht="14.25" customHeight="1">
      <c r="A847" s="8"/>
      <c r="B847" s="8"/>
      <c r="C847" s="8"/>
      <c r="D847" s="8"/>
    </row>
    <row r="848" spans="1:4" ht="14.25" customHeight="1">
      <c r="A848" s="8"/>
      <c r="B848" s="8"/>
      <c r="C848" s="8"/>
      <c r="D848" s="8"/>
    </row>
    <row r="849" spans="1:4" ht="14.25" customHeight="1">
      <c r="A849" s="8"/>
      <c r="B849" s="8"/>
      <c r="C849" s="8"/>
      <c r="D849" s="8"/>
    </row>
    <row r="850" spans="1:4" ht="14.25" customHeight="1">
      <c r="A850" s="8"/>
      <c r="B850" s="8"/>
      <c r="C850" s="8"/>
      <c r="D850" s="8"/>
    </row>
    <row r="851" spans="1:4" ht="14.25" customHeight="1">
      <c r="A851" s="8"/>
      <c r="B851" s="8"/>
      <c r="C851" s="8"/>
      <c r="D851" s="8"/>
    </row>
    <row r="852" spans="1:4" ht="14.25" customHeight="1">
      <c r="A852" s="8"/>
      <c r="B852" s="8"/>
      <c r="C852" s="8"/>
      <c r="D852" s="8"/>
    </row>
    <row r="853" spans="1:4" ht="14.25" customHeight="1">
      <c r="A853" s="8"/>
      <c r="B853" s="8"/>
      <c r="C853" s="8"/>
      <c r="D853" s="8"/>
    </row>
    <row r="854" spans="1:4" ht="14.25" customHeight="1">
      <c r="A854" s="8"/>
      <c r="B854" s="8"/>
      <c r="C854" s="8"/>
      <c r="D854" s="8"/>
    </row>
    <row r="855" spans="1:4" ht="14.25" customHeight="1">
      <c r="A855" s="8"/>
      <c r="B855" s="8"/>
      <c r="C855" s="8"/>
      <c r="D855" s="8"/>
    </row>
    <row r="856" spans="1:4" ht="14.25" customHeight="1">
      <c r="A856" s="8"/>
      <c r="B856" s="8"/>
      <c r="C856" s="8"/>
      <c r="D856" s="8"/>
    </row>
    <row r="857" spans="1:4" ht="14.25" customHeight="1">
      <c r="A857" s="8"/>
      <c r="B857" s="8"/>
      <c r="C857" s="8"/>
      <c r="D857" s="8"/>
    </row>
    <row r="858" spans="1:4" ht="14.25" customHeight="1">
      <c r="A858" s="8"/>
      <c r="B858" s="8"/>
      <c r="C858" s="8"/>
      <c r="D858" s="8"/>
    </row>
    <row r="859" spans="1:4" ht="14.25" customHeight="1">
      <c r="A859" s="8"/>
      <c r="B859" s="8"/>
      <c r="C859" s="8"/>
      <c r="D859" s="8"/>
    </row>
    <row r="860" spans="1:4" ht="14.25" customHeight="1">
      <c r="A860" s="8"/>
      <c r="B860" s="8"/>
      <c r="C860" s="8"/>
      <c r="D860" s="8"/>
    </row>
    <row r="861" spans="1:4" ht="14.25" customHeight="1">
      <c r="A861" s="8"/>
      <c r="B861" s="8"/>
      <c r="C861" s="8"/>
      <c r="D861" s="8"/>
    </row>
    <row r="862" spans="1:4" ht="14.25" customHeight="1">
      <c r="A862" s="8"/>
      <c r="B862" s="8"/>
      <c r="C862" s="8"/>
      <c r="D862" s="8"/>
    </row>
    <row r="863" spans="1:4" ht="14.25" customHeight="1">
      <c r="A863" s="8"/>
      <c r="B863" s="8"/>
      <c r="C863" s="8"/>
      <c r="D863" s="8"/>
    </row>
    <row r="864" spans="1:4" ht="14.25" customHeight="1">
      <c r="A864" s="8"/>
      <c r="B864" s="8"/>
      <c r="C864" s="8"/>
      <c r="D864" s="8"/>
    </row>
    <row r="865" spans="1:4" ht="14.25" customHeight="1">
      <c r="A865" s="8"/>
      <c r="B865" s="8"/>
      <c r="C865" s="8"/>
      <c r="D865" s="8"/>
    </row>
    <row r="866" spans="1:4" ht="14.25" customHeight="1">
      <c r="A866" s="8"/>
      <c r="B866" s="8"/>
      <c r="C866" s="8"/>
      <c r="D866" s="8"/>
    </row>
    <row r="867" spans="1:4" ht="14.25" customHeight="1">
      <c r="A867" s="8"/>
      <c r="B867" s="8"/>
      <c r="C867" s="8"/>
      <c r="D867" s="8"/>
    </row>
    <row r="868" spans="1:4" ht="14.25" customHeight="1">
      <c r="A868" s="8"/>
      <c r="B868" s="8"/>
      <c r="C868" s="8"/>
      <c r="D868" s="8"/>
    </row>
    <row r="869" spans="1:4" ht="14.25" customHeight="1">
      <c r="A869" s="8"/>
      <c r="B869" s="8"/>
      <c r="C869" s="8"/>
      <c r="D869" s="8"/>
    </row>
    <row r="870" spans="1:4" ht="14.25" customHeight="1">
      <c r="A870" s="8"/>
      <c r="B870" s="8"/>
      <c r="C870" s="8"/>
      <c r="D870" s="8"/>
    </row>
    <row r="871" spans="1:4" ht="14.25" customHeight="1">
      <c r="A871" s="8"/>
      <c r="B871" s="8"/>
      <c r="C871" s="8"/>
      <c r="D871" s="8"/>
    </row>
    <row r="872" spans="1:4" ht="14.25" customHeight="1">
      <c r="A872" s="8"/>
      <c r="B872" s="8"/>
      <c r="C872" s="8"/>
      <c r="D872" s="8"/>
    </row>
    <row r="873" spans="1:4" ht="14.25" customHeight="1">
      <c r="A873" s="8"/>
      <c r="B873" s="8"/>
      <c r="C873" s="8"/>
      <c r="D873" s="8"/>
    </row>
    <row r="874" spans="1:4" ht="14.25" customHeight="1">
      <c r="A874" s="8"/>
      <c r="B874" s="8"/>
      <c r="C874" s="8"/>
      <c r="D874" s="8"/>
    </row>
    <row r="875" spans="1:4" ht="14.25" customHeight="1">
      <c r="A875" s="8"/>
      <c r="B875" s="8"/>
      <c r="C875" s="8"/>
      <c r="D875" s="8"/>
    </row>
    <row r="876" spans="1:4" ht="14.25" customHeight="1">
      <c r="A876" s="8"/>
      <c r="B876" s="8"/>
      <c r="C876" s="8"/>
      <c r="D876" s="8"/>
    </row>
    <row r="877" spans="1:4" ht="14.25" customHeight="1">
      <c r="A877" s="8"/>
      <c r="B877" s="8"/>
      <c r="C877" s="8"/>
      <c r="D877" s="8"/>
    </row>
    <row r="878" spans="1:4" ht="14.25" customHeight="1">
      <c r="A878" s="8"/>
      <c r="B878" s="8"/>
      <c r="C878" s="8"/>
      <c r="D878" s="8"/>
    </row>
    <row r="879" spans="1:4" ht="14.25" customHeight="1">
      <c r="A879" s="8"/>
      <c r="B879" s="8"/>
      <c r="C879" s="8"/>
      <c r="D879" s="8"/>
    </row>
    <row r="880" spans="1:4" ht="14.25" customHeight="1">
      <c r="A880" s="8"/>
      <c r="B880" s="8"/>
      <c r="C880" s="8"/>
      <c r="D880" s="8"/>
    </row>
    <row r="881" spans="1:4" ht="14.25" customHeight="1">
      <c r="A881" s="8"/>
      <c r="B881" s="8"/>
      <c r="C881" s="8"/>
      <c r="D881" s="8"/>
    </row>
    <row r="882" spans="1:4" ht="14.25" customHeight="1">
      <c r="A882" s="8"/>
      <c r="B882" s="8"/>
      <c r="C882" s="8"/>
      <c r="D882" s="8"/>
    </row>
    <row r="883" spans="1:4" ht="14.25" customHeight="1">
      <c r="A883" s="8"/>
      <c r="B883" s="8"/>
      <c r="C883" s="8"/>
      <c r="D883" s="8"/>
    </row>
    <row r="884" spans="1:4" ht="14.25" customHeight="1">
      <c r="A884" s="8"/>
      <c r="B884" s="8"/>
      <c r="C884" s="8"/>
      <c r="D884" s="8"/>
    </row>
    <row r="885" spans="1:4" ht="14.25" customHeight="1">
      <c r="A885" s="8"/>
      <c r="B885" s="8"/>
      <c r="C885" s="8"/>
      <c r="D885" s="8"/>
    </row>
    <row r="886" spans="1:4" ht="14.25" customHeight="1">
      <c r="A886" s="8"/>
      <c r="B886" s="8"/>
      <c r="C886" s="8"/>
      <c r="D886" s="8"/>
    </row>
    <row r="887" spans="1:4" ht="14.25" customHeight="1">
      <c r="A887" s="8"/>
      <c r="B887" s="8"/>
      <c r="C887" s="8"/>
      <c r="D887" s="8"/>
    </row>
    <row r="888" spans="1:4" ht="14.25" customHeight="1">
      <c r="A888" s="8"/>
      <c r="B888" s="8"/>
      <c r="C888" s="8"/>
      <c r="D888" s="8"/>
    </row>
    <row r="889" spans="1:4" ht="14.25" customHeight="1">
      <c r="A889" s="8"/>
      <c r="B889" s="8"/>
      <c r="C889" s="8"/>
      <c r="D889" s="8"/>
    </row>
    <row r="890" spans="1:4" ht="14.25" customHeight="1">
      <c r="A890" s="8"/>
      <c r="B890" s="8"/>
      <c r="C890" s="8"/>
      <c r="D890" s="8"/>
    </row>
    <row r="891" spans="1:4" ht="14.25" customHeight="1">
      <c r="A891" s="8"/>
      <c r="B891" s="8"/>
      <c r="C891" s="8"/>
      <c r="D891" s="8"/>
    </row>
    <row r="892" spans="1:4" ht="14.25" customHeight="1">
      <c r="A892" s="8"/>
      <c r="B892" s="8"/>
      <c r="C892" s="8"/>
      <c r="D892" s="8"/>
    </row>
    <row r="893" spans="1:4" ht="14.25" customHeight="1">
      <c r="A893" s="8"/>
      <c r="B893" s="8"/>
      <c r="C893" s="8"/>
      <c r="D893" s="8"/>
    </row>
    <row r="894" spans="1:4" ht="14.25" customHeight="1">
      <c r="A894" s="8"/>
      <c r="B894" s="8"/>
      <c r="C894" s="8"/>
      <c r="D894" s="8"/>
    </row>
    <row r="895" spans="1:4" ht="14.25" customHeight="1">
      <c r="A895" s="8"/>
      <c r="B895" s="8"/>
      <c r="C895" s="8"/>
      <c r="D895" s="8"/>
    </row>
    <row r="896" spans="1:4" ht="14.25" customHeight="1">
      <c r="A896" s="8"/>
      <c r="B896" s="8"/>
      <c r="C896" s="8"/>
      <c r="D896" s="8"/>
    </row>
    <row r="897" spans="1:4" ht="14.25" customHeight="1">
      <c r="A897" s="8"/>
      <c r="B897" s="8"/>
      <c r="C897" s="8"/>
      <c r="D897" s="8"/>
    </row>
    <row r="898" spans="1:4" ht="14.25" customHeight="1">
      <c r="A898" s="8"/>
      <c r="B898" s="8"/>
      <c r="C898" s="8"/>
      <c r="D898" s="8"/>
    </row>
    <row r="899" spans="1:4" ht="14.25" customHeight="1">
      <c r="A899" s="8"/>
      <c r="B899" s="8"/>
      <c r="C899" s="8"/>
      <c r="D899" s="8"/>
    </row>
    <row r="900" spans="1:4" ht="14.25" customHeight="1">
      <c r="A900" s="8"/>
      <c r="B900" s="8"/>
      <c r="C900" s="8"/>
      <c r="D900" s="8"/>
    </row>
    <row r="901" spans="1:4" ht="14.25" customHeight="1">
      <c r="A901" s="8"/>
      <c r="B901" s="8"/>
      <c r="C901" s="8"/>
      <c r="D901" s="8"/>
    </row>
    <row r="902" spans="1:4" ht="14.25" customHeight="1">
      <c r="A902" s="8"/>
      <c r="B902" s="8"/>
      <c r="C902" s="8"/>
      <c r="D902" s="8"/>
    </row>
    <row r="903" spans="1:4" ht="14.25" customHeight="1">
      <c r="A903" s="8"/>
      <c r="B903" s="8"/>
      <c r="C903" s="8"/>
      <c r="D903" s="8"/>
    </row>
    <row r="904" spans="1:4" ht="14.25" customHeight="1">
      <c r="A904" s="8"/>
      <c r="B904" s="8"/>
      <c r="C904" s="8"/>
      <c r="D904" s="8"/>
    </row>
    <row r="905" spans="1:4" ht="14.25" customHeight="1">
      <c r="A905" s="8"/>
      <c r="B905" s="8"/>
      <c r="C905" s="8"/>
      <c r="D905" s="8"/>
    </row>
    <row r="906" spans="1:4" ht="14.25" customHeight="1">
      <c r="A906" s="8"/>
      <c r="B906" s="8"/>
      <c r="C906" s="8"/>
      <c r="D906" s="8"/>
    </row>
    <row r="907" spans="1:4" ht="14.25" customHeight="1">
      <c r="A907" s="8"/>
      <c r="B907" s="8"/>
      <c r="C907" s="8"/>
      <c r="D907" s="8"/>
    </row>
    <row r="908" spans="1:4" ht="14.25" customHeight="1">
      <c r="A908" s="8"/>
      <c r="B908" s="8"/>
      <c r="C908" s="8"/>
      <c r="D908" s="8"/>
    </row>
    <row r="909" spans="1:4" ht="14.25" customHeight="1">
      <c r="A909" s="8"/>
      <c r="B909" s="8"/>
      <c r="C909" s="8"/>
      <c r="D909" s="8"/>
    </row>
    <row r="910" spans="1:4" ht="14.25" customHeight="1">
      <c r="A910" s="8"/>
      <c r="B910" s="8"/>
      <c r="C910" s="8"/>
      <c r="D910" s="8"/>
    </row>
    <row r="911" spans="1:4" ht="14.25" customHeight="1">
      <c r="A911" s="8"/>
      <c r="B911" s="8"/>
      <c r="C911" s="8"/>
      <c r="D911" s="8"/>
    </row>
    <row r="912" spans="1:4" ht="14.25" customHeight="1">
      <c r="A912" s="8"/>
      <c r="B912" s="8"/>
      <c r="C912" s="8"/>
      <c r="D912" s="8"/>
    </row>
    <row r="913" spans="1:4" ht="14.25" customHeight="1">
      <c r="A913" s="8"/>
      <c r="B913" s="8"/>
      <c r="C913" s="8"/>
      <c r="D913" s="8"/>
    </row>
    <row r="914" spans="1:4" ht="14.25" customHeight="1">
      <c r="A914" s="8"/>
      <c r="B914" s="8"/>
      <c r="C914" s="8"/>
      <c r="D914" s="8"/>
    </row>
    <row r="915" spans="1:4" ht="14.25" customHeight="1">
      <c r="A915" s="8"/>
      <c r="B915" s="8"/>
      <c r="C915" s="8"/>
      <c r="D915" s="8"/>
    </row>
    <row r="916" spans="1:4" ht="14.25" customHeight="1">
      <c r="A916" s="8"/>
      <c r="B916" s="8"/>
      <c r="C916" s="8"/>
      <c r="D916" s="8"/>
    </row>
    <row r="917" spans="1:4" ht="14.25" customHeight="1">
      <c r="A917" s="8"/>
      <c r="B917" s="8"/>
      <c r="C917" s="8"/>
      <c r="D917" s="8"/>
    </row>
    <row r="918" spans="1:4" ht="14.25" customHeight="1">
      <c r="A918" s="8"/>
      <c r="B918" s="8"/>
      <c r="C918" s="8"/>
      <c r="D918" s="8"/>
    </row>
    <row r="919" spans="1:4" ht="14.25" customHeight="1">
      <c r="A919" s="8"/>
      <c r="B919" s="8"/>
      <c r="C919" s="8"/>
      <c r="D919" s="8"/>
    </row>
    <row r="920" spans="1:4" ht="14.25" customHeight="1">
      <c r="A920" s="8"/>
      <c r="B920" s="8"/>
      <c r="C920" s="8"/>
      <c r="D920" s="8"/>
    </row>
    <row r="921" spans="1:4" ht="14.25" customHeight="1">
      <c r="A921" s="8"/>
      <c r="B921" s="8"/>
      <c r="C921" s="8"/>
      <c r="D921" s="8"/>
    </row>
    <row r="922" spans="1:4" ht="14.25" customHeight="1">
      <c r="A922" s="8"/>
      <c r="B922" s="8"/>
      <c r="C922" s="8"/>
      <c r="D922" s="8"/>
    </row>
    <row r="923" spans="1:4" ht="14.25" customHeight="1">
      <c r="A923" s="8"/>
      <c r="B923" s="8"/>
      <c r="C923" s="8"/>
      <c r="D923" s="8"/>
    </row>
    <row r="924" spans="1:4" ht="14.25" customHeight="1">
      <c r="A924" s="8"/>
      <c r="B924" s="8"/>
      <c r="C924" s="8"/>
      <c r="D924" s="8"/>
    </row>
    <row r="925" spans="1:4" ht="14.25" customHeight="1">
      <c r="A925" s="8"/>
      <c r="B925" s="8"/>
      <c r="C925" s="8"/>
      <c r="D925" s="8"/>
    </row>
    <row r="926" spans="1:4" ht="14.25" customHeight="1">
      <c r="A926" s="8"/>
      <c r="B926" s="8"/>
      <c r="C926" s="8"/>
      <c r="D926" s="8"/>
    </row>
    <row r="927" spans="1:4" ht="14.25" customHeight="1">
      <c r="A927" s="8"/>
      <c r="B927" s="8"/>
      <c r="C927" s="8"/>
      <c r="D927" s="8"/>
    </row>
    <row r="928" spans="1:4" ht="14.25" customHeight="1">
      <c r="A928" s="8"/>
      <c r="B928" s="8"/>
      <c r="C928" s="8"/>
      <c r="D928" s="8"/>
    </row>
    <row r="929" spans="1:4" ht="14.25" customHeight="1">
      <c r="A929" s="8"/>
      <c r="B929" s="8"/>
      <c r="C929" s="8"/>
      <c r="D929" s="8"/>
    </row>
    <row r="930" spans="1:4" ht="14.25" customHeight="1">
      <c r="A930" s="8"/>
      <c r="B930" s="8"/>
      <c r="C930" s="8"/>
      <c r="D930" s="8"/>
    </row>
    <row r="931" spans="1:4" ht="14.25" customHeight="1">
      <c r="A931" s="8"/>
      <c r="B931" s="8"/>
      <c r="C931" s="8"/>
      <c r="D931" s="8"/>
    </row>
    <row r="932" spans="1:4" ht="14.25" customHeight="1">
      <c r="A932" s="8"/>
      <c r="B932" s="8"/>
      <c r="C932" s="8"/>
      <c r="D932" s="8"/>
    </row>
    <row r="933" spans="1:4" ht="14.25" customHeight="1">
      <c r="A933" s="8"/>
      <c r="B933" s="8"/>
      <c r="C933" s="8"/>
      <c r="D933" s="8"/>
    </row>
    <row r="934" spans="1:4" ht="14.25" customHeight="1">
      <c r="A934" s="8"/>
      <c r="B934" s="8"/>
      <c r="C934" s="8"/>
      <c r="D934" s="8"/>
    </row>
    <row r="935" spans="1:4" ht="14.25" customHeight="1">
      <c r="A935" s="8"/>
      <c r="B935" s="8"/>
      <c r="C935" s="8"/>
      <c r="D935" s="8"/>
    </row>
    <row r="936" spans="1:4" ht="14.25" customHeight="1">
      <c r="A936" s="8"/>
      <c r="B936" s="8"/>
      <c r="C936" s="8"/>
      <c r="D936" s="8"/>
    </row>
    <row r="937" spans="1:4" ht="14.25" customHeight="1">
      <c r="A937" s="8"/>
      <c r="B937" s="8"/>
      <c r="C937" s="8"/>
      <c r="D937" s="8"/>
    </row>
    <row r="938" spans="1:4" ht="14.25" customHeight="1">
      <c r="A938" s="8"/>
      <c r="B938" s="8"/>
      <c r="C938" s="8"/>
      <c r="D938" s="8"/>
    </row>
    <row r="939" spans="1:4" ht="14.25" customHeight="1">
      <c r="A939" s="8"/>
      <c r="B939" s="8"/>
      <c r="C939" s="8"/>
      <c r="D939" s="8"/>
    </row>
    <row r="940" spans="1:4" ht="14.25" customHeight="1">
      <c r="A940" s="8"/>
      <c r="B940" s="8"/>
      <c r="C940" s="8"/>
      <c r="D940" s="8"/>
    </row>
    <row r="941" spans="1:4" ht="14.25" customHeight="1">
      <c r="A941" s="8"/>
      <c r="B941" s="8"/>
      <c r="C941" s="8"/>
      <c r="D941" s="8"/>
    </row>
    <row r="942" spans="1:4" ht="14.25" customHeight="1">
      <c r="A942" s="8"/>
      <c r="B942" s="8"/>
      <c r="C942" s="8"/>
      <c r="D942" s="8"/>
    </row>
    <row r="943" spans="1:4" ht="14.25" customHeight="1">
      <c r="A943" s="8"/>
      <c r="B943" s="8"/>
      <c r="C943" s="8"/>
      <c r="D943" s="8"/>
    </row>
    <row r="944" spans="1:4" ht="14.25" customHeight="1">
      <c r="A944" s="8"/>
      <c r="B944" s="8"/>
      <c r="C944" s="8"/>
      <c r="D944" s="8"/>
    </row>
    <row r="945" spans="1:4" ht="14.25" customHeight="1">
      <c r="A945" s="8"/>
      <c r="B945" s="8"/>
      <c r="C945" s="8"/>
      <c r="D945" s="8"/>
    </row>
    <row r="946" spans="1:4" ht="14.25" customHeight="1">
      <c r="A946" s="8"/>
      <c r="B946" s="8"/>
      <c r="C946" s="8"/>
      <c r="D946" s="8"/>
    </row>
    <row r="947" spans="1:4" ht="14.25" customHeight="1">
      <c r="A947" s="8"/>
      <c r="B947" s="8"/>
      <c r="C947" s="8"/>
      <c r="D947" s="8"/>
    </row>
    <row r="948" spans="1:4" ht="14.25" customHeight="1">
      <c r="A948" s="8"/>
      <c r="B948" s="8"/>
      <c r="C948" s="8"/>
      <c r="D948" s="8"/>
    </row>
    <row r="949" spans="1:4" ht="14.25" customHeight="1">
      <c r="A949" s="8"/>
      <c r="B949" s="8"/>
      <c r="C949" s="8"/>
      <c r="D949" s="8"/>
    </row>
    <row r="950" spans="1:4" ht="14.25" customHeight="1">
      <c r="A950" s="8"/>
      <c r="B950" s="8"/>
      <c r="C950" s="8"/>
      <c r="D950" s="8"/>
    </row>
    <row r="951" spans="1:4" ht="14.25" customHeight="1">
      <c r="A951" s="8"/>
      <c r="B951" s="8"/>
      <c r="C951" s="8"/>
      <c r="D951" s="8"/>
    </row>
    <row r="952" spans="1:4" ht="14.25" customHeight="1">
      <c r="A952" s="8"/>
      <c r="B952" s="8"/>
      <c r="C952" s="8"/>
      <c r="D952" s="8"/>
    </row>
    <row r="953" spans="1:4" ht="14.25" customHeight="1">
      <c r="A953" s="8"/>
      <c r="B953" s="8"/>
      <c r="C953" s="8"/>
      <c r="D953" s="8"/>
    </row>
    <row r="954" spans="1:4" ht="14.25" customHeight="1">
      <c r="A954" s="8"/>
      <c r="B954" s="8"/>
      <c r="C954" s="8"/>
      <c r="D954" s="8"/>
    </row>
    <row r="955" spans="1:4" ht="14.25" customHeight="1">
      <c r="A955" s="8"/>
      <c r="B955" s="8"/>
      <c r="C955" s="8"/>
      <c r="D955" s="8"/>
    </row>
    <row r="956" spans="1:4" ht="14.25" customHeight="1">
      <c r="A956" s="8"/>
      <c r="B956" s="8"/>
      <c r="C956" s="8"/>
      <c r="D956" s="8"/>
    </row>
    <row r="957" spans="1:4" ht="14.25" customHeight="1">
      <c r="A957" s="8"/>
      <c r="B957" s="8"/>
      <c r="C957" s="8"/>
      <c r="D957" s="8"/>
    </row>
    <row r="958" spans="1:4" ht="14.25" customHeight="1">
      <c r="A958" s="8"/>
      <c r="B958" s="8"/>
      <c r="C958" s="8"/>
      <c r="D958" s="8"/>
    </row>
    <row r="959" spans="1:4" ht="14.25" customHeight="1">
      <c r="A959" s="8"/>
      <c r="B959" s="8"/>
      <c r="C959" s="8"/>
      <c r="D959" s="8"/>
    </row>
    <row r="960" spans="1:4" ht="14.25" customHeight="1">
      <c r="A960" s="8"/>
      <c r="B960" s="8"/>
      <c r="C960" s="8"/>
      <c r="D960" s="8"/>
    </row>
    <row r="961" spans="1:4" ht="14.25" customHeight="1">
      <c r="A961" s="8"/>
      <c r="B961" s="8"/>
      <c r="C961" s="8"/>
      <c r="D961" s="8"/>
    </row>
    <row r="962" spans="1:4" ht="14.25" customHeight="1">
      <c r="A962" s="8"/>
      <c r="B962" s="8"/>
      <c r="C962" s="8"/>
      <c r="D962" s="8"/>
    </row>
    <row r="963" spans="1:4" ht="14.25" customHeight="1">
      <c r="A963" s="8"/>
      <c r="B963" s="8"/>
      <c r="C963" s="8"/>
      <c r="D963" s="8"/>
    </row>
    <row r="964" spans="1:4" ht="14.25" customHeight="1">
      <c r="A964" s="8"/>
      <c r="B964" s="8"/>
      <c r="C964" s="8"/>
      <c r="D964" s="8"/>
    </row>
    <row r="965" spans="1:4" ht="14.25" customHeight="1">
      <c r="A965" s="8"/>
      <c r="B965" s="8"/>
      <c r="C965" s="8"/>
      <c r="D965" s="8"/>
    </row>
    <row r="966" spans="1:4" ht="14.25" customHeight="1">
      <c r="A966" s="8"/>
      <c r="B966" s="8"/>
      <c r="C966" s="8"/>
      <c r="D966" s="8"/>
    </row>
    <row r="967" spans="1:4" ht="14.25" customHeight="1">
      <c r="A967" s="8"/>
      <c r="B967" s="8"/>
      <c r="C967" s="8"/>
      <c r="D967" s="8"/>
    </row>
    <row r="968" spans="1:4" ht="14.25" customHeight="1">
      <c r="A968" s="8"/>
      <c r="B968" s="8"/>
      <c r="C968" s="8"/>
      <c r="D968" s="8"/>
    </row>
    <row r="969" spans="1:4" ht="14.25" customHeight="1">
      <c r="A969" s="8"/>
      <c r="B969" s="8"/>
      <c r="C969" s="8"/>
      <c r="D969" s="8"/>
    </row>
    <row r="970" spans="1:4" ht="14.25" customHeight="1">
      <c r="A970" s="8"/>
      <c r="B970" s="8"/>
      <c r="C970" s="8"/>
      <c r="D970" s="8"/>
    </row>
    <row r="971" spans="1:4" ht="14.25" customHeight="1">
      <c r="A971" s="8"/>
      <c r="B971" s="8"/>
      <c r="C971" s="8"/>
      <c r="D971" s="8"/>
    </row>
    <row r="972" spans="1:4" ht="14.25" customHeight="1">
      <c r="A972" s="8"/>
      <c r="B972" s="8"/>
      <c r="C972" s="8"/>
      <c r="D972" s="8"/>
    </row>
    <row r="973" spans="1:4" ht="14.25" customHeight="1">
      <c r="A973" s="8"/>
      <c r="B973" s="8"/>
      <c r="C973" s="8"/>
      <c r="D973" s="8"/>
    </row>
    <row r="974" spans="1:4" ht="14.25" customHeight="1">
      <c r="A974" s="8"/>
      <c r="B974" s="8"/>
      <c r="C974" s="8"/>
      <c r="D974" s="8"/>
    </row>
    <row r="975" spans="1:4" ht="14.25" customHeight="1">
      <c r="A975" s="8"/>
      <c r="B975" s="8"/>
      <c r="C975" s="8"/>
      <c r="D975" s="8"/>
    </row>
    <row r="976" spans="1:4" ht="14.25" customHeight="1">
      <c r="A976" s="8"/>
      <c r="B976" s="8"/>
      <c r="C976" s="8"/>
      <c r="D976" s="8"/>
    </row>
    <row r="977" spans="1:4" ht="14.25" customHeight="1">
      <c r="A977" s="8"/>
      <c r="B977" s="8"/>
      <c r="C977" s="8"/>
      <c r="D977" s="8"/>
    </row>
    <row r="978" spans="1:4" ht="14.25" customHeight="1">
      <c r="A978" s="8"/>
      <c r="B978" s="8"/>
      <c r="C978" s="8"/>
      <c r="D978" s="8"/>
    </row>
    <row r="979" spans="1:4" ht="14.25" customHeight="1">
      <c r="A979" s="8"/>
      <c r="B979" s="8"/>
      <c r="C979" s="8"/>
      <c r="D979" s="8"/>
    </row>
    <row r="980" spans="1:4" ht="14.25" customHeight="1">
      <c r="A980" s="8"/>
      <c r="B980" s="8"/>
      <c r="C980" s="8"/>
      <c r="D980" s="8"/>
    </row>
    <row r="981" spans="1:4" ht="14.25" customHeight="1">
      <c r="A981" s="8"/>
      <c r="B981" s="8"/>
      <c r="C981" s="8"/>
      <c r="D981" s="8"/>
    </row>
    <row r="982" spans="1:4" ht="14.25" customHeight="1">
      <c r="A982" s="8"/>
      <c r="B982" s="8"/>
      <c r="C982" s="8"/>
      <c r="D982" s="8"/>
    </row>
    <row r="983" spans="1:4" ht="14.25" customHeight="1">
      <c r="A983" s="8"/>
      <c r="B983" s="8"/>
      <c r="C983" s="8"/>
      <c r="D983" s="8"/>
    </row>
    <row r="984" spans="1:4" ht="14.25" customHeight="1">
      <c r="A984" s="8"/>
      <c r="B984" s="8"/>
      <c r="C984" s="8"/>
      <c r="D984" s="8"/>
    </row>
    <row r="985" spans="1:4" ht="14.25" customHeight="1">
      <c r="A985" s="8"/>
      <c r="B985" s="8"/>
      <c r="C985" s="8"/>
      <c r="D985" s="8"/>
    </row>
    <row r="986" spans="1:4" ht="14.25" customHeight="1">
      <c r="A986" s="8"/>
      <c r="B986" s="8"/>
      <c r="C986" s="8"/>
      <c r="D986" s="8"/>
    </row>
    <row r="987" spans="1:4" ht="14.25" customHeight="1">
      <c r="A987" s="8"/>
      <c r="B987" s="8"/>
      <c r="C987" s="8"/>
      <c r="D987" s="8"/>
    </row>
    <row r="988" spans="1:4" ht="14.25" customHeight="1">
      <c r="A988" s="8"/>
      <c r="B988" s="8"/>
      <c r="C988" s="8"/>
      <c r="D988" s="8"/>
    </row>
    <row r="989" spans="1:4" ht="14.25" customHeight="1">
      <c r="A989" s="8"/>
      <c r="B989" s="8"/>
      <c r="C989" s="8"/>
      <c r="D989" s="8"/>
    </row>
    <row r="990" spans="1:4" ht="14.25" customHeight="1">
      <c r="A990" s="8"/>
      <c r="B990" s="8"/>
      <c r="C990" s="8"/>
      <c r="D990" s="8"/>
    </row>
    <row r="991" spans="1:4" ht="14.25" customHeight="1">
      <c r="A991" s="8"/>
      <c r="B991" s="8"/>
      <c r="C991" s="8"/>
      <c r="D991" s="8"/>
    </row>
    <row r="992" spans="1:4" ht="14.25" customHeight="1">
      <c r="A992" s="8"/>
      <c r="B992" s="8"/>
      <c r="C992" s="8"/>
      <c r="D992" s="8"/>
    </row>
    <row r="993" spans="1:4" ht="14.25" customHeight="1">
      <c r="A993" s="8"/>
      <c r="B993" s="8"/>
      <c r="C993" s="8"/>
      <c r="D993" s="8"/>
    </row>
    <row r="994" spans="1:4" ht="14.25" customHeight="1">
      <c r="A994" s="8"/>
      <c r="B994" s="8"/>
      <c r="C994" s="8"/>
      <c r="D994" s="8"/>
    </row>
    <row r="995" spans="1:4" ht="14.25" customHeight="1">
      <c r="A995" s="8"/>
      <c r="B995" s="8"/>
      <c r="C995" s="8"/>
      <c r="D995" s="8"/>
    </row>
    <row r="996" spans="1:4" ht="14.25" customHeight="1">
      <c r="A996" s="8"/>
      <c r="B996" s="8"/>
      <c r="C996" s="8"/>
      <c r="D996" s="8"/>
    </row>
    <row r="997" spans="1:4" ht="14.25" customHeight="1">
      <c r="A997" s="8"/>
      <c r="B997" s="8"/>
      <c r="C997" s="8"/>
      <c r="D997" s="8"/>
    </row>
    <row r="998" spans="1:4" ht="14.25" customHeight="1">
      <c r="A998" s="8"/>
      <c r="B998" s="8"/>
      <c r="C998" s="8"/>
      <c r="D998" s="8"/>
    </row>
    <row r="999" spans="1:4" ht="14.25" customHeight="1">
      <c r="A999" s="8"/>
      <c r="B999" s="8"/>
      <c r="C999" s="8"/>
      <c r="D999" s="8"/>
    </row>
    <row r="1000" spans="1:4" ht="14.25" customHeight="1">
      <c r="A1000" s="8"/>
      <c r="B1000" s="8"/>
      <c r="C1000" s="8"/>
      <c r="D1000" s="8"/>
    </row>
  </sheetData>
  <mergeCells count="1">
    <mergeCell ref="A1:D1"/>
  </mergeCells>
  <conditionalFormatting sqref="A1:D2 A29:D1000">
    <cfRule type="expression" dxfId="6" priority="2">
      <formula>MOD(ROW(D4),2)</formula>
    </cfRule>
  </conditionalFormatting>
  <conditionalFormatting sqref="K3:K27">
    <cfRule type="cellIs" dxfId="5" priority="1" operator="greaterThan">
      <formula>30</formula>
    </cfRule>
  </conditionalFormatting>
  <hyperlinks>
    <hyperlink ref="I3" r:id="rId1"/>
  </hyperlinks>
  <pageMargins left="0.7" right="0.7" top="0.75" bottom="0.75" header="0" footer="0"/>
  <pageSetup orientation="landscape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E14" sqref="E14"/>
    </sheetView>
  </sheetViews>
  <sheetFormatPr defaultColWidth="14.42578125" defaultRowHeight="15" customHeight="1"/>
  <cols>
    <col min="1" max="1" width="4.5703125" customWidth="1"/>
    <col min="2" max="2" width="29.140625" customWidth="1"/>
    <col min="3" max="3" width="12.140625" customWidth="1"/>
    <col min="4" max="4" width="16.140625" customWidth="1"/>
    <col min="5" max="7" width="8.7109375" customWidth="1"/>
    <col min="8" max="8" width="20.28515625" customWidth="1"/>
    <col min="9" max="9" width="9.28515625" customWidth="1"/>
    <col min="10" max="10" width="12" customWidth="1"/>
    <col min="11" max="26" width="8.7109375" customWidth="1"/>
  </cols>
  <sheetData>
    <row r="1" spans="1:10" ht="42.75" customHeight="1">
      <c r="A1" s="200" t="s">
        <v>109</v>
      </c>
      <c r="B1" s="195"/>
      <c r="C1" s="195"/>
      <c r="D1" s="196"/>
      <c r="E1" s="9"/>
    </row>
    <row r="2" spans="1:10" ht="14.25" customHeight="1">
      <c r="A2" s="111"/>
      <c r="B2" s="111"/>
      <c r="C2" s="111"/>
      <c r="D2" s="111"/>
    </row>
    <row r="3" spans="1:10" ht="14.25" customHeight="1">
      <c r="A3" s="124" t="s">
        <v>87</v>
      </c>
      <c r="B3" s="124" t="s">
        <v>88</v>
      </c>
      <c r="C3" s="124" t="s">
        <v>89</v>
      </c>
      <c r="D3" s="124" t="s">
        <v>90</v>
      </c>
      <c r="G3" s="124" t="s">
        <v>87</v>
      </c>
      <c r="H3" s="124" t="s">
        <v>88</v>
      </c>
      <c r="I3" s="124" t="s">
        <v>89</v>
      </c>
      <c r="J3" s="124" t="s">
        <v>90</v>
      </c>
    </row>
    <row r="4" spans="1:10" ht="14.25" customHeight="1">
      <c r="A4" s="125">
        <v>1</v>
      </c>
      <c r="B4" s="126" t="s">
        <v>110</v>
      </c>
      <c r="C4" s="125">
        <v>31</v>
      </c>
      <c r="D4" s="125">
        <v>8343</v>
      </c>
      <c r="G4" s="125">
        <v>1</v>
      </c>
      <c r="H4" s="127" t="s">
        <v>110</v>
      </c>
      <c r="I4" s="125">
        <v>31</v>
      </c>
      <c r="J4" s="125">
        <v>8343</v>
      </c>
    </row>
    <row r="5" spans="1:10" ht="14.25" customHeight="1">
      <c r="A5" s="72">
        <f t="shared" ref="A5:A28" si="0">+A4+1</f>
        <v>2</v>
      </c>
      <c r="B5" s="128" t="s">
        <v>92</v>
      </c>
      <c r="C5" s="72">
        <v>26.5</v>
      </c>
      <c r="D5" s="72">
        <v>5908</v>
      </c>
    </row>
    <row r="6" spans="1:10" ht="14.25" customHeight="1">
      <c r="A6" s="72">
        <f t="shared" si="0"/>
        <v>3</v>
      </c>
      <c r="B6" s="128" t="s">
        <v>93</v>
      </c>
      <c r="C6" s="72">
        <v>31</v>
      </c>
      <c r="D6" s="72">
        <v>9047</v>
      </c>
    </row>
    <row r="7" spans="1:10" ht="14.25" customHeight="1">
      <c r="A7" s="72">
        <f t="shared" si="0"/>
        <v>4</v>
      </c>
      <c r="B7" s="128" t="s">
        <v>94</v>
      </c>
      <c r="C7" s="72">
        <v>26</v>
      </c>
      <c r="D7" s="72">
        <v>5768</v>
      </c>
    </row>
    <row r="8" spans="1:10" ht="14.25" customHeight="1">
      <c r="A8" s="72">
        <f t="shared" si="0"/>
        <v>5</v>
      </c>
      <c r="B8" s="126" t="s">
        <v>110</v>
      </c>
      <c r="C8" s="72">
        <v>31</v>
      </c>
      <c r="D8" s="72">
        <v>6892</v>
      </c>
      <c r="G8" s="72">
        <f>+G7+1</f>
        <v>1</v>
      </c>
      <c r="H8" s="127" t="s">
        <v>110</v>
      </c>
      <c r="I8" s="72">
        <v>31</v>
      </c>
      <c r="J8" s="72">
        <v>6892</v>
      </c>
    </row>
    <row r="9" spans="1:10" ht="14.25" customHeight="1">
      <c r="A9" s="72">
        <f t="shared" si="0"/>
        <v>6</v>
      </c>
      <c r="B9" s="128" t="s">
        <v>21</v>
      </c>
      <c r="C9" s="72">
        <v>14</v>
      </c>
      <c r="D9" s="72">
        <v>3099</v>
      </c>
    </row>
    <row r="10" spans="1:10" ht="14.25" customHeight="1">
      <c r="A10" s="72">
        <f t="shared" si="0"/>
        <v>7</v>
      </c>
      <c r="B10" s="129" t="s">
        <v>110</v>
      </c>
      <c r="C10" s="72">
        <v>28.5</v>
      </c>
      <c r="D10" s="72">
        <v>6353</v>
      </c>
      <c r="G10" s="72">
        <f>+G9+1</f>
        <v>1</v>
      </c>
      <c r="H10" s="130" t="s">
        <v>110</v>
      </c>
      <c r="I10" s="72">
        <v>28.5</v>
      </c>
      <c r="J10" s="72">
        <v>6353</v>
      </c>
    </row>
    <row r="11" spans="1:10" ht="14.25" customHeight="1">
      <c r="A11" s="72">
        <f t="shared" si="0"/>
        <v>8</v>
      </c>
      <c r="B11" s="128" t="s">
        <v>25</v>
      </c>
      <c r="C11" s="72">
        <v>31</v>
      </c>
      <c r="D11" s="72">
        <v>9445</v>
      </c>
    </row>
    <row r="12" spans="1:10" ht="14.25" customHeight="1">
      <c r="A12" s="72">
        <f t="shared" si="0"/>
        <v>9</v>
      </c>
      <c r="B12" s="126" t="s">
        <v>110</v>
      </c>
      <c r="C12" s="72">
        <v>31</v>
      </c>
      <c r="D12" s="72">
        <v>6656</v>
      </c>
      <c r="G12" s="72">
        <f>+G11+1</f>
        <v>1</v>
      </c>
      <c r="H12" s="127" t="s">
        <v>110</v>
      </c>
      <c r="I12" s="72">
        <v>31</v>
      </c>
      <c r="J12" s="72">
        <v>6656</v>
      </c>
    </row>
    <row r="13" spans="1:10" ht="14.25" customHeight="1">
      <c r="A13" s="72">
        <f t="shared" si="0"/>
        <v>10</v>
      </c>
      <c r="B13" s="128" t="s">
        <v>29</v>
      </c>
      <c r="C13" s="72">
        <v>31</v>
      </c>
      <c r="D13" s="72">
        <v>6656</v>
      </c>
    </row>
    <row r="14" spans="1:10" ht="14.25" customHeight="1">
      <c r="A14" s="72">
        <f t="shared" si="0"/>
        <v>11</v>
      </c>
      <c r="B14" s="126" t="s">
        <v>110</v>
      </c>
      <c r="C14" s="72">
        <v>28</v>
      </c>
      <c r="D14" s="72">
        <v>6012</v>
      </c>
      <c r="G14" s="72">
        <f>+G13+1</f>
        <v>1</v>
      </c>
      <c r="H14" s="127" t="s">
        <v>110</v>
      </c>
      <c r="I14" s="72">
        <v>28</v>
      </c>
      <c r="J14" s="72">
        <v>6012</v>
      </c>
    </row>
    <row r="15" spans="1:10" ht="14.25" customHeight="1">
      <c r="A15" s="72">
        <f t="shared" si="0"/>
        <v>12</v>
      </c>
      <c r="B15" s="128" t="s">
        <v>33</v>
      </c>
      <c r="C15" s="72">
        <v>31</v>
      </c>
      <c r="D15" s="72">
        <v>6656</v>
      </c>
    </row>
    <row r="16" spans="1:10" ht="14.25" customHeight="1">
      <c r="A16" s="72">
        <f t="shared" si="0"/>
        <v>13</v>
      </c>
      <c r="B16" s="126" t="s">
        <v>110</v>
      </c>
      <c r="C16" s="72">
        <v>30</v>
      </c>
      <c r="D16" s="72">
        <v>7242</v>
      </c>
      <c r="G16" s="72">
        <f t="shared" ref="G16:G17" si="1">+G15+1</f>
        <v>1</v>
      </c>
      <c r="H16" s="127" t="s">
        <v>110</v>
      </c>
      <c r="I16" s="72">
        <v>30</v>
      </c>
      <c r="J16" s="72">
        <v>7242</v>
      </c>
    </row>
    <row r="17" spans="1:10" ht="14.25" customHeight="1">
      <c r="A17" s="72">
        <f t="shared" si="0"/>
        <v>14</v>
      </c>
      <c r="B17" s="126" t="s">
        <v>110</v>
      </c>
      <c r="C17" s="72">
        <v>30</v>
      </c>
      <c r="D17" s="72">
        <v>6441</v>
      </c>
      <c r="G17" s="72">
        <f t="shared" si="1"/>
        <v>2</v>
      </c>
      <c r="H17" s="127" t="s">
        <v>110</v>
      </c>
      <c r="I17" s="72">
        <v>30</v>
      </c>
      <c r="J17" s="72">
        <v>6441</v>
      </c>
    </row>
    <row r="18" spans="1:10" ht="14.25" customHeight="1">
      <c r="A18" s="72">
        <f t="shared" si="0"/>
        <v>15</v>
      </c>
      <c r="B18" s="128" t="s">
        <v>98</v>
      </c>
      <c r="C18" s="72">
        <v>30</v>
      </c>
      <c r="D18" s="72">
        <v>11711</v>
      </c>
    </row>
    <row r="19" spans="1:10" ht="14.25" customHeight="1">
      <c r="A19" s="72">
        <f t="shared" si="0"/>
        <v>16</v>
      </c>
      <c r="B19" s="128" t="s">
        <v>99</v>
      </c>
      <c r="C19" s="72">
        <v>3</v>
      </c>
      <c r="D19" s="72">
        <v>644</v>
      </c>
    </row>
    <row r="20" spans="1:10" ht="14.25" customHeight="1">
      <c r="A20" s="72">
        <f t="shared" si="0"/>
        <v>17</v>
      </c>
      <c r="B20" s="128" t="s">
        <v>111</v>
      </c>
      <c r="C20" s="72">
        <v>30</v>
      </c>
      <c r="D20" s="72">
        <v>6570</v>
      </c>
      <c r="E20" s="131"/>
      <c r="G20" s="72">
        <f>+G19+1</f>
        <v>1</v>
      </c>
      <c r="H20" s="127" t="s">
        <v>111</v>
      </c>
      <c r="I20" s="72">
        <v>30</v>
      </c>
      <c r="J20" s="72">
        <v>6570</v>
      </c>
    </row>
    <row r="21" spans="1:10" ht="14.25" customHeight="1">
      <c r="A21" s="72">
        <f t="shared" si="0"/>
        <v>18</v>
      </c>
      <c r="B21" s="128" t="s">
        <v>101</v>
      </c>
      <c r="C21" s="72">
        <v>31</v>
      </c>
      <c r="D21" s="72">
        <v>11444</v>
      </c>
    </row>
    <row r="22" spans="1:10" ht="14.25" customHeight="1">
      <c r="A22" s="72">
        <f t="shared" si="0"/>
        <v>19</v>
      </c>
      <c r="B22" s="128" t="s">
        <v>102</v>
      </c>
      <c r="C22" s="72">
        <v>30</v>
      </c>
      <c r="D22" s="72">
        <v>11074</v>
      </c>
    </row>
    <row r="23" spans="1:10" ht="14.25" customHeight="1">
      <c r="A23" s="72">
        <f t="shared" si="0"/>
        <v>20</v>
      </c>
      <c r="B23" s="128" t="s">
        <v>103</v>
      </c>
      <c r="C23" s="72">
        <v>31</v>
      </c>
      <c r="D23" s="72">
        <v>13109</v>
      </c>
    </row>
    <row r="24" spans="1:10" ht="14.25" customHeight="1">
      <c r="A24" s="72">
        <f t="shared" si="0"/>
        <v>21</v>
      </c>
      <c r="B24" s="128" t="s">
        <v>104</v>
      </c>
      <c r="C24" s="72">
        <v>31</v>
      </c>
      <c r="D24" s="72">
        <v>9961</v>
      </c>
    </row>
    <row r="25" spans="1:10" ht="14.25" customHeight="1">
      <c r="A25" s="72">
        <f t="shared" si="0"/>
        <v>22</v>
      </c>
      <c r="B25" s="128" t="s">
        <v>105</v>
      </c>
      <c r="C25" s="72">
        <v>31</v>
      </c>
      <c r="D25" s="72">
        <v>13966</v>
      </c>
    </row>
    <row r="26" spans="1:10" ht="14.25" customHeight="1">
      <c r="A26" s="72">
        <f t="shared" si="0"/>
        <v>23</v>
      </c>
      <c r="B26" s="128" t="s">
        <v>106</v>
      </c>
      <c r="C26" s="72">
        <v>30</v>
      </c>
      <c r="D26" s="72">
        <v>6915</v>
      </c>
    </row>
    <row r="27" spans="1:10" ht="14.25" customHeight="1">
      <c r="A27" s="72">
        <f t="shared" si="0"/>
        <v>24</v>
      </c>
      <c r="B27" s="128" t="s">
        <v>107</v>
      </c>
      <c r="C27" s="72">
        <v>31</v>
      </c>
      <c r="D27" s="72">
        <v>15115</v>
      </c>
    </row>
    <row r="28" spans="1:10" ht="14.25" customHeight="1">
      <c r="A28" s="72">
        <f t="shared" si="0"/>
        <v>25</v>
      </c>
      <c r="B28" s="128" t="s">
        <v>108</v>
      </c>
      <c r="C28" s="72">
        <v>31</v>
      </c>
      <c r="D28" s="72">
        <v>9732</v>
      </c>
    </row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D28"/>
  <mergeCells count="1">
    <mergeCell ref="A1:D1"/>
  </mergeCells>
  <conditionalFormatting sqref="H4:H20">
    <cfRule type="containsText" dxfId="2" priority="3" operator="containsText" text="Ramesh">
      <formula>NOT(ISERROR(SEARCH(("Ramesh"),(H4))))</formula>
    </cfRule>
  </conditionalFormatting>
  <conditionalFormatting sqref="B3:B28">
    <cfRule type="containsText" dxfId="0" priority="1" operator="containsText" text="Ramesh">
      <formula>NOT(ISERROR(SEARCH("Ramesh",B3)))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3" sqref="A3:C3"/>
    </sheetView>
  </sheetViews>
  <sheetFormatPr defaultColWidth="14.42578125" defaultRowHeight="15" customHeight="1"/>
  <cols>
    <col min="1" max="1" width="10.140625" customWidth="1"/>
    <col min="2" max="2" width="46.28515625" customWidth="1"/>
    <col min="3" max="3" width="16.28515625" customWidth="1"/>
    <col min="4" max="4" width="14.85546875" customWidth="1"/>
    <col min="5" max="5" width="8.85546875" customWidth="1"/>
    <col min="6" max="6" width="24.5703125" customWidth="1"/>
    <col min="7" max="8" width="8.7109375" customWidth="1"/>
    <col min="9" max="9" width="26.7109375" customWidth="1"/>
    <col min="10" max="10" width="8.7109375" customWidth="1"/>
    <col min="11" max="11" width="13.42578125" customWidth="1"/>
    <col min="12" max="26" width="8.7109375" customWidth="1"/>
  </cols>
  <sheetData>
    <row r="1" spans="1:11" ht="14.25" customHeight="1">
      <c r="A1" s="206"/>
      <c r="B1" s="204"/>
      <c r="C1" s="204"/>
      <c r="D1" s="204"/>
      <c r="E1" s="204"/>
      <c r="F1" s="207"/>
    </row>
    <row r="2" spans="1:11" ht="14.25" customHeight="1">
      <c r="A2" s="202" t="s">
        <v>112</v>
      </c>
      <c r="B2" s="195"/>
      <c r="C2" s="196"/>
      <c r="D2" s="202" t="s">
        <v>112</v>
      </c>
      <c r="E2" s="195"/>
      <c r="F2" s="196"/>
    </row>
    <row r="3" spans="1:11" ht="14.25" customHeight="1">
      <c r="A3" s="203" t="s">
        <v>113</v>
      </c>
      <c r="B3" s="204"/>
      <c r="C3" s="205"/>
      <c r="D3" s="203" t="s">
        <v>113</v>
      </c>
      <c r="E3" s="204"/>
      <c r="F3" s="205"/>
      <c r="I3" s="202" t="s">
        <v>112</v>
      </c>
      <c r="J3" s="195"/>
      <c r="K3" s="196"/>
    </row>
    <row r="4" spans="1:11" ht="14.25" customHeight="1">
      <c r="A4" s="132">
        <v>42381</v>
      </c>
      <c r="B4" s="132" t="s">
        <v>114</v>
      </c>
      <c r="D4" s="132">
        <v>42381</v>
      </c>
      <c r="E4" s="132" t="s">
        <v>114</v>
      </c>
      <c r="I4" s="203" t="s">
        <v>113</v>
      </c>
      <c r="J4" s="204"/>
      <c r="K4" s="205"/>
    </row>
    <row r="5" spans="1:11" ht="14.25" customHeight="1">
      <c r="A5" s="133" t="s">
        <v>115</v>
      </c>
      <c r="B5" s="201">
        <f>SUMIFS($F$3:$F$373,$A$3:$A$373,"&gt;=12-01-2016",$A$3:$A$373,"&lt;=19-02-2017")</f>
        <v>48</v>
      </c>
      <c r="C5" s="196"/>
      <c r="D5" s="133" t="s">
        <v>115</v>
      </c>
      <c r="E5" s="201">
        <f>SUMIFS($F$3:$F$373,$A$3:$A$373,"&gt;=12-01-2016",$A$3:$A$373,"&lt;=19-02-2017")</f>
        <v>48</v>
      </c>
      <c r="F5" s="196"/>
      <c r="I5" s="132"/>
      <c r="J5" s="132"/>
    </row>
    <row r="6" spans="1:11" ht="14.25" customHeight="1">
      <c r="I6" s="134" t="s">
        <v>116</v>
      </c>
      <c r="J6" s="201" t="s">
        <v>418</v>
      </c>
      <c r="K6" s="196"/>
    </row>
    <row r="7" spans="1:11" ht="14.25" customHeight="1">
      <c r="A7" s="202" t="s">
        <v>112</v>
      </c>
      <c r="B7" s="195"/>
      <c r="C7" s="196"/>
      <c r="D7" s="202" t="s">
        <v>112</v>
      </c>
      <c r="E7" s="195"/>
      <c r="F7" s="196"/>
    </row>
    <row r="8" spans="1:11" ht="14.25" customHeight="1">
      <c r="A8" s="203" t="s">
        <v>113</v>
      </c>
      <c r="B8" s="204"/>
      <c r="C8" s="205"/>
      <c r="D8" s="203" t="s">
        <v>113</v>
      </c>
      <c r="E8" s="204"/>
      <c r="F8" s="205"/>
    </row>
    <row r="9" spans="1:11" ht="14.25" customHeight="1">
      <c r="A9" s="132">
        <v>42381</v>
      </c>
      <c r="B9" s="132" t="s">
        <v>114</v>
      </c>
      <c r="D9" s="132">
        <v>42381</v>
      </c>
      <c r="E9" s="132" t="s">
        <v>114</v>
      </c>
    </row>
    <row r="10" spans="1:11" ht="14.25" customHeight="1">
      <c r="A10" s="133" t="s">
        <v>115</v>
      </c>
      <c r="B10" s="201">
        <f>SUMIFS($F$3:$F$373,$A$3:$A$373,"&gt;=12-01-2016",$A$3:$A$373,"&lt;=19-02-2017")</f>
        <v>48</v>
      </c>
      <c r="C10" s="196"/>
      <c r="D10" s="133" t="s">
        <v>115</v>
      </c>
      <c r="E10" s="201">
        <f>SUMIFS($F$3:$F$373,$A$3:$A$373,"&gt;=12-01-2016",$A$3:$A$373,"&lt;=19-02-2017")</f>
        <v>48</v>
      </c>
      <c r="F10" s="196"/>
    </row>
    <row r="11" spans="1:11" ht="14.25" customHeight="1"/>
    <row r="12" spans="1:11" ht="14.25" customHeight="1">
      <c r="A12" s="202" t="s">
        <v>112</v>
      </c>
      <c r="B12" s="195"/>
      <c r="C12" s="196"/>
      <c r="D12" s="202" t="s">
        <v>112</v>
      </c>
      <c r="E12" s="195"/>
      <c r="F12" s="196"/>
    </row>
    <row r="13" spans="1:11" ht="14.25" customHeight="1">
      <c r="A13" s="203" t="s">
        <v>113</v>
      </c>
      <c r="B13" s="204"/>
      <c r="C13" s="205"/>
      <c r="D13" s="203" t="s">
        <v>113</v>
      </c>
      <c r="E13" s="204"/>
      <c r="F13" s="205"/>
    </row>
    <row r="14" spans="1:11" ht="14.25" customHeight="1">
      <c r="A14" s="132">
        <v>42381</v>
      </c>
      <c r="B14" s="132" t="s">
        <v>114</v>
      </c>
      <c r="D14" s="132">
        <v>42381</v>
      </c>
      <c r="E14" s="132" t="s">
        <v>114</v>
      </c>
    </row>
    <row r="15" spans="1:11" ht="14.25" customHeight="1">
      <c r="A15" s="133" t="s">
        <v>115</v>
      </c>
      <c r="B15" s="201">
        <f>SUMIFS($F$3:$F$373,$A$3:$A$373,"&gt;=12-01-2016",$A$3:$A$373,"&lt;=19-02-2017")</f>
        <v>48</v>
      </c>
      <c r="C15" s="196"/>
      <c r="D15" s="133" t="s">
        <v>115</v>
      </c>
      <c r="E15" s="201">
        <f>SUMIFS($F$3:$F$373,$A$3:$A$373,"&gt;=12-01-2016",$A$3:$A$373,"&lt;=19-02-2017")</f>
        <v>48</v>
      </c>
      <c r="F15" s="196"/>
    </row>
    <row r="16" spans="1:11" ht="14.25" customHeight="1"/>
    <row r="17" spans="1:6" ht="14.25" customHeight="1">
      <c r="A17" s="202" t="s">
        <v>112</v>
      </c>
      <c r="B17" s="195"/>
      <c r="C17" s="196"/>
      <c r="D17" s="202" t="s">
        <v>112</v>
      </c>
      <c r="E17" s="195"/>
      <c r="F17" s="196"/>
    </row>
    <row r="18" spans="1:6" ht="14.25" customHeight="1">
      <c r="A18" s="203" t="s">
        <v>113</v>
      </c>
      <c r="B18" s="204"/>
      <c r="C18" s="205"/>
      <c r="D18" s="203" t="s">
        <v>113</v>
      </c>
      <c r="E18" s="204"/>
      <c r="F18" s="205"/>
    </row>
    <row r="19" spans="1:6" ht="14.25" customHeight="1">
      <c r="A19" s="132">
        <v>42381</v>
      </c>
      <c r="B19" s="132" t="s">
        <v>114</v>
      </c>
      <c r="D19" s="132">
        <v>42381</v>
      </c>
      <c r="E19" s="132" t="s">
        <v>114</v>
      </c>
    </row>
    <row r="20" spans="1:6" ht="14.25" customHeight="1">
      <c r="A20" s="133" t="s">
        <v>115</v>
      </c>
      <c r="B20" s="201">
        <f>SUMIFS($F$3:$F$373,$A$3:$A$373,"&gt;=12-01-2016",$A$3:$A$373,"&lt;=19-02-2017")</f>
        <v>48</v>
      </c>
      <c r="C20" s="196"/>
      <c r="D20" s="133" t="s">
        <v>115</v>
      </c>
      <c r="E20" s="201">
        <f>SUMIFS($F$3:$F$373,$A$3:$A$373,"&gt;=12-01-2016",$A$3:$A$373,"&lt;=19-02-2017")</f>
        <v>48</v>
      </c>
      <c r="F20" s="196"/>
    </row>
    <row r="21" spans="1:6" ht="14.25" customHeight="1"/>
    <row r="22" spans="1:6" ht="14.25" customHeight="1">
      <c r="A22" s="202" t="s">
        <v>112</v>
      </c>
      <c r="B22" s="195"/>
      <c r="C22" s="196"/>
      <c r="D22" s="202" t="s">
        <v>112</v>
      </c>
      <c r="E22" s="195"/>
      <c r="F22" s="196"/>
    </row>
    <row r="23" spans="1:6" ht="14.25" customHeight="1">
      <c r="A23" s="203" t="s">
        <v>113</v>
      </c>
      <c r="B23" s="204"/>
      <c r="C23" s="205"/>
      <c r="D23" s="203" t="s">
        <v>113</v>
      </c>
      <c r="E23" s="204"/>
      <c r="F23" s="205"/>
    </row>
    <row r="24" spans="1:6" ht="14.25" customHeight="1">
      <c r="A24" s="132">
        <v>42381</v>
      </c>
      <c r="B24" s="132" t="s">
        <v>114</v>
      </c>
      <c r="D24" s="132">
        <v>42381</v>
      </c>
      <c r="E24" s="132" t="s">
        <v>114</v>
      </c>
    </row>
    <row r="25" spans="1:6" ht="14.25" customHeight="1">
      <c r="A25" s="133" t="s">
        <v>115</v>
      </c>
      <c r="B25" s="201">
        <f>SUMIFS($F$3:$F$373,$A$3:$A$373,"&gt;=12-01-2016",$A$3:$A$373,"&lt;=19-02-2017")</f>
        <v>48</v>
      </c>
      <c r="C25" s="196"/>
      <c r="D25" s="133" t="s">
        <v>115</v>
      </c>
      <c r="E25" s="201">
        <f>SUMIFS($F$3:$F$373,$A$3:$A$373,"&gt;=12-01-2016",$A$3:$A$373,"&lt;=19-02-2017")</f>
        <v>48</v>
      </c>
      <c r="F25" s="196"/>
    </row>
    <row r="26" spans="1:6" ht="14.25" customHeight="1"/>
    <row r="27" spans="1:6" ht="14.25" customHeight="1">
      <c r="A27" s="202" t="s">
        <v>112</v>
      </c>
      <c r="B27" s="195"/>
      <c r="C27" s="196"/>
      <c r="D27" s="202" t="s">
        <v>112</v>
      </c>
      <c r="E27" s="195"/>
      <c r="F27" s="196"/>
    </row>
    <row r="28" spans="1:6" ht="14.25" customHeight="1">
      <c r="A28" s="203" t="s">
        <v>113</v>
      </c>
      <c r="B28" s="204"/>
      <c r="C28" s="205"/>
      <c r="D28" s="203" t="s">
        <v>113</v>
      </c>
      <c r="E28" s="204"/>
      <c r="F28" s="205"/>
    </row>
    <row r="29" spans="1:6" ht="14.25" customHeight="1">
      <c r="A29" s="132">
        <v>42381</v>
      </c>
      <c r="B29" s="132" t="s">
        <v>114</v>
      </c>
      <c r="D29" s="132">
        <v>42381</v>
      </c>
      <c r="E29" s="132" t="s">
        <v>114</v>
      </c>
    </row>
    <row r="30" spans="1:6" ht="14.25" customHeight="1">
      <c r="A30" s="133" t="s">
        <v>115</v>
      </c>
      <c r="B30" s="201">
        <f>SUMIFS($F$3:$F$373,$A$3:$A$373,"&gt;=12-01-2016",$A$3:$A$373,"&lt;=19-02-2017")</f>
        <v>48</v>
      </c>
      <c r="C30" s="196"/>
      <c r="D30" s="133" t="s">
        <v>115</v>
      </c>
      <c r="E30" s="201">
        <f>SUMIFS($F$3:$F$373,$A$3:$A$373,"&gt;=12-01-2016",$A$3:$A$373,"&lt;=19-02-2017")</f>
        <v>48</v>
      </c>
      <c r="F30" s="196"/>
    </row>
    <row r="31" spans="1:6" ht="14.25" customHeight="1"/>
    <row r="32" spans="1:6" ht="14.25" customHeight="1">
      <c r="A32" s="202" t="s">
        <v>112</v>
      </c>
      <c r="B32" s="195"/>
      <c r="C32" s="196"/>
      <c r="D32" s="202" t="s">
        <v>112</v>
      </c>
      <c r="E32" s="195"/>
      <c r="F32" s="196"/>
    </row>
    <row r="33" spans="1:6" ht="14.25" customHeight="1">
      <c r="A33" s="203" t="s">
        <v>113</v>
      </c>
      <c r="B33" s="204"/>
      <c r="C33" s="205"/>
      <c r="D33" s="203" t="s">
        <v>113</v>
      </c>
      <c r="E33" s="204"/>
      <c r="F33" s="205"/>
    </row>
    <row r="34" spans="1:6" ht="14.25" customHeight="1">
      <c r="A34" s="132">
        <v>42381</v>
      </c>
      <c r="B34" s="132" t="s">
        <v>114</v>
      </c>
      <c r="D34" s="132">
        <v>42381</v>
      </c>
      <c r="E34" s="132" t="s">
        <v>114</v>
      </c>
    </row>
    <row r="35" spans="1:6" ht="14.25" customHeight="1">
      <c r="A35" s="133" t="s">
        <v>115</v>
      </c>
      <c r="B35" s="201">
        <f>SUMIFS($F$3:$F$373,$A$3:$A$373,"&gt;=12-01-2016",$A$3:$A$373,"&lt;=19-02-2017")</f>
        <v>48</v>
      </c>
      <c r="C35" s="196"/>
      <c r="D35" s="133" t="s">
        <v>115</v>
      </c>
      <c r="E35" s="201">
        <f>SUMIFS($F$3:$F$373,$A$3:$A$373,"&gt;=12-01-2016",$A$3:$A$373,"&lt;=19-02-2017")</f>
        <v>48</v>
      </c>
      <c r="F35" s="196"/>
    </row>
    <row r="36" spans="1:6" ht="14.25" customHeight="1"/>
    <row r="37" spans="1:6" ht="14.25" customHeight="1">
      <c r="A37" s="202" t="s">
        <v>112</v>
      </c>
      <c r="B37" s="195"/>
      <c r="C37" s="196"/>
      <c r="D37" s="202" t="s">
        <v>112</v>
      </c>
      <c r="E37" s="195"/>
      <c r="F37" s="196"/>
    </row>
    <row r="38" spans="1:6" ht="14.25" customHeight="1">
      <c r="A38" s="203" t="s">
        <v>113</v>
      </c>
      <c r="B38" s="204"/>
      <c r="C38" s="205"/>
      <c r="D38" s="203" t="s">
        <v>113</v>
      </c>
      <c r="E38" s="204"/>
      <c r="F38" s="205"/>
    </row>
    <row r="39" spans="1:6" ht="14.25" customHeight="1">
      <c r="A39" s="132">
        <v>42381</v>
      </c>
      <c r="B39" s="132" t="s">
        <v>114</v>
      </c>
      <c r="D39" s="132">
        <v>42381</v>
      </c>
      <c r="E39" s="132" t="s">
        <v>114</v>
      </c>
    </row>
    <row r="40" spans="1:6" ht="14.25" customHeight="1">
      <c r="A40" s="133" t="s">
        <v>115</v>
      </c>
      <c r="B40" s="201">
        <f>SUMIFS($F$3:$F$373,$A$3:$A$373,"&gt;=12-01-2016",$A$3:$A$373,"&lt;=19-02-2017")</f>
        <v>48</v>
      </c>
      <c r="C40" s="196"/>
      <c r="D40" s="133" t="s">
        <v>115</v>
      </c>
      <c r="E40" s="201">
        <f>SUMIFS($F$3:$F$373,$A$3:$A$373,"&gt;=12-01-2016",$A$3:$A$373,"&lt;=19-02-2017")</f>
        <v>48</v>
      </c>
      <c r="F40" s="196"/>
    </row>
    <row r="41" spans="1:6" ht="14.25" customHeight="1"/>
    <row r="42" spans="1:6" ht="14.25" customHeight="1">
      <c r="A42" s="202" t="s">
        <v>112</v>
      </c>
      <c r="B42" s="195"/>
      <c r="C42" s="196"/>
      <c r="D42" s="202" t="s">
        <v>112</v>
      </c>
      <c r="E42" s="195"/>
      <c r="F42" s="196"/>
    </row>
    <row r="43" spans="1:6" ht="14.25" customHeight="1">
      <c r="A43" s="203" t="s">
        <v>113</v>
      </c>
      <c r="B43" s="204"/>
      <c r="C43" s="205"/>
      <c r="D43" s="203" t="s">
        <v>113</v>
      </c>
      <c r="E43" s="204"/>
      <c r="F43" s="205"/>
    </row>
    <row r="44" spans="1:6" ht="14.25" customHeight="1">
      <c r="A44" s="132">
        <v>42381</v>
      </c>
      <c r="B44" s="132" t="s">
        <v>114</v>
      </c>
      <c r="D44" s="132">
        <v>42381</v>
      </c>
      <c r="E44" s="132" t="s">
        <v>114</v>
      </c>
    </row>
    <row r="45" spans="1:6" ht="14.25" customHeight="1">
      <c r="A45" s="133" t="s">
        <v>115</v>
      </c>
      <c r="B45" s="201">
        <f>SUMIFS($F$3:$F$373,$A$3:$A$373,"&gt;=12-01-2016",$A$3:$A$373,"&lt;=19-02-2017")</f>
        <v>48</v>
      </c>
      <c r="C45" s="196"/>
      <c r="D45" s="133" t="s">
        <v>115</v>
      </c>
      <c r="E45" s="201">
        <f>SUMIFS($F$3:$F$373,$A$3:$A$373,"&gt;=12-01-2016",$A$3:$A$373,"&lt;=19-02-2017")</f>
        <v>48</v>
      </c>
      <c r="F45" s="196"/>
    </row>
    <row r="46" spans="1:6" ht="14.25" customHeight="1"/>
    <row r="47" spans="1:6" ht="14.25" customHeight="1">
      <c r="A47" s="202" t="s">
        <v>112</v>
      </c>
      <c r="B47" s="195"/>
      <c r="C47" s="196"/>
      <c r="D47" s="202" t="s">
        <v>112</v>
      </c>
      <c r="E47" s="195"/>
      <c r="F47" s="196"/>
    </row>
    <row r="48" spans="1:6" ht="14.25" customHeight="1">
      <c r="A48" s="203" t="s">
        <v>113</v>
      </c>
      <c r="B48" s="204"/>
      <c r="C48" s="205"/>
      <c r="D48" s="203" t="s">
        <v>113</v>
      </c>
      <c r="E48" s="204"/>
      <c r="F48" s="205"/>
    </row>
    <row r="49" spans="1:6" ht="14.25" customHeight="1">
      <c r="A49" s="132">
        <v>42381</v>
      </c>
      <c r="B49" s="132" t="s">
        <v>114</v>
      </c>
      <c r="D49" s="132">
        <v>42381</v>
      </c>
      <c r="E49" s="132" t="s">
        <v>114</v>
      </c>
    </row>
    <row r="50" spans="1:6" ht="14.25" customHeight="1">
      <c r="A50" s="133" t="s">
        <v>115</v>
      </c>
      <c r="B50" s="201">
        <f>SUMIFS($F$3:$F$373,$A$3:$A$373,"&gt;=12-01-2016",$A$3:$A$373,"&lt;=19-02-2017")</f>
        <v>48</v>
      </c>
      <c r="C50" s="196"/>
      <c r="D50" s="133" t="s">
        <v>115</v>
      </c>
      <c r="E50" s="201">
        <f>SUMIFS($F$3:$F$373,$A$3:$A$373,"&gt;=12-01-2016",$A$3:$A$373,"&lt;=19-02-2017")</f>
        <v>48</v>
      </c>
      <c r="F50" s="196"/>
    </row>
    <row r="51" spans="1:6" ht="14.25" customHeight="1"/>
    <row r="52" spans="1:6" ht="14.25" customHeight="1">
      <c r="A52" s="202" t="s">
        <v>112</v>
      </c>
      <c r="B52" s="195"/>
      <c r="C52" s="196"/>
      <c r="D52" s="202" t="s">
        <v>112</v>
      </c>
      <c r="E52" s="195"/>
      <c r="F52" s="196"/>
    </row>
    <row r="53" spans="1:6" ht="14.25" customHeight="1">
      <c r="A53" s="203" t="s">
        <v>113</v>
      </c>
      <c r="B53" s="204"/>
      <c r="C53" s="205"/>
      <c r="D53" s="203" t="s">
        <v>113</v>
      </c>
      <c r="E53" s="204"/>
      <c r="F53" s="205"/>
    </row>
    <row r="54" spans="1:6" ht="14.25" customHeight="1">
      <c r="A54" s="132">
        <v>42381</v>
      </c>
      <c r="B54" s="132" t="s">
        <v>114</v>
      </c>
      <c r="D54" s="132">
        <v>42381</v>
      </c>
      <c r="E54" s="132" t="s">
        <v>114</v>
      </c>
    </row>
    <row r="55" spans="1:6" ht="14.25" customHeight="1">
      <c r="A55" s="133" t="s">
        <v>115</v>
      </c>
      <c r="B55" s="201">
        <f>SUMIFS($F$3:$F$373,$A$3:$A$373,"&gt;=12-01-2016",$A$3:$A$373,"&lt;=19-02-2017")</f>
        <v>48</v>
      </c>
      <c r="C55" s="196"/>
      <c r="D55" s="133" t="s">
        <v>115</v>
      </c>
      <c r="E55" s="201">
        <f>SUMIFS($F$3:$F$373,$A$3:$A$373,"&gt;=12-01-2016",$A$3:$A$373,"&lt;=19-02-2017")</f>
        <v>48</v>
      </c>
      <c r="F55" s="196"/>
    </row>
    <row r="56" spans="1:6" ht="14.25" customHeight="1"/>
    <row r="57" spans="1:6" ht="14.25" customHeight="1">
      <c r="A57" s="202" t="s">
        <v>112</v>
      </c>
      <c r="B57" s="195"/>
      <c r="C57" s="196"/>
      <c r="D57" s="202" t="s">
        <v>112</v>
      </c>
      <c r="E57" s="195"/>
      <c r="F57" s="196"/>
    </row>
    <row r="58" spans="1:6" ht="14.25" customHeight="1">
      <c r="A58" s="203" t="s">
        <v>113</v>
      </c>
      <c r="B58" s="204"/>
      <c r="C58" s="205"/>
      <c r="D58" s="203" t="s">
        <v>113</v>
      </c>
      <c r="E58" s="204"/>
      <c r="F58" s="205"/>
    </row>
    <row r="59" spans="1:6" ht="14.25" customHeight="1">
      <c r="A59" s="132">
        <v>42381</v>
      </c>
      <c r="B59" s="132" t="s">
        <v>114</v>
      </c>
      <c r="D59" s="132">
        <v>42381</v>
      </c>
      <c r="E59" s="132" t="s">
        <v>114</v>
      </c>
    </row>
    <row r="60" spans="1:6" ht="14.25" customHeight="1">
      <c r="A60" s="133" t="s">
        <v>115</v>
      </c>
      <c r="B60" s="201">
        <f>SUMIFS($F$3:$F$373,$A$3:$A$373,"&gt;=12-01-2016",$A$3:$A$373,"&lt;=19-02-2017")</f>
        <v>48</v>
      </c>
      <c r="C60" s="196"/>
      <c r="D60" s="133" t="s">
        <v>115</v>
      </c>
      <c r="E60" s="201">
        <f>SUMIFS($F$3:$F$373,$A$3:$A$373,"&gt;=12-01-2016",$A$3:$A$373,"&lt;=19-02-2017")</f>
        <v>48</v>
      </c>
      <c r="F60" s="196"/>
    </row>
    <row r="61" spans="1:6" ht="14.25" customHeight="1"/>
    <row r="62" spans="1:6" ht="14.25" customHeight="1">
      <c r="A62" s="202" t="s">
        <v>112</v>
      </c>
      <c r="B62" s="195"/>
      <c r="C62" s="196"/>
      <c r="D62" s="202" t="s">
        <v>112</v>
      </c>
      <c r="E62" s="195"/>
      <c r="F62" s="196"/>
    </row>
    <row r="63" spans="1:6" ht="14.25" customHeight="1">
      <c r="A63" s="203" t="s">
        <v>113</v>
      </c>
      <c r="B63" s="204"/>
      <c r="C63" s="205"/>
      <c r="D63" s="203" t="s">
        <v>113</v>
      </c>
      <c r="E63" s="204"/>
      <c r="F63" s="205"/>
    </row>
    <row r="64" spans="1:6" ht="14.25" customHeight="1">
      <c r="A64" s="132">
        <v>42381</v>
      </c>
      <c r="B64" s="132" t="s">
        <v>114</v>
      </c>
      <c r="D64" s="132">
        <v>42381</v>
      </c>
      <c r="E64" s="132" t="s">
        <v>114</v>
      </c>
    </row>
    <row r="65" spans="1:6" ht="14.25" customHeight="1">
      <c r="A65" s="133" t="s">
        <v>115</v>
      </c>
      <c r="B65" s="201">
        <f>SUMIFS($F$3:$F$373,$A$3:$A$373,"&gt;=12-01-2016",$A$3:$A$373,"&lt;=19-02-2017")</f>
        <v>48</v>
      </c>
      <c r="C65" s="196"/>
      <c r="D65" s="133" t="s">
        <v>115</v>
      </c>
      <c r="E65" s="201">
        <f>SUMIFS($F$3:$F$373,$A$3:$A$373,"&gt;=12-01-2016",$A$3:$A$373,"&lt;=19-02-2017")</f>
        <v>48</v>
      </c>
      <c r="F65" s="196"/>
    </row>
    <row r="66" spans="1:6" ht="14.25" customHeight="1"/>
    <row r="67" spans="1:6" ht="14.25" customHeight="1">
      <c r="A67" s="202" t="s">
        <v>112</v>
      </c>
      <c r="B67" s="195"/>
      <c r="C67" s="196"/>
      <c r="D67" s="202" t="s">
        <v>112</v>
      </c>
      <c r="E67" s="195"/>
      <c r="F67" s="196"/>
    </row>
    <row r="68" spans="1:6" ht="14.25" customHeight="1">
      <c r="A68" s="203" t="s">
        <v>113</v>
      </c>
      <c r="B68" s="204"/>
      <c r="C68" s="205"/>
      <c r="D68" s="203" t="s">
        <v>113</v>
      </c>
      <c r="E68" s="204"/>
      <c r="F68" s="205"/>
    </row>
    <row r="69" spans="1:6" ht="14.25" customHeight="1">
      <c r="A69" s="132">
        <v>42381</v>
      </c>
      <c r="B69" s="132" t="s">
        <v>114</v>
      </c>
      <c r="D69" s="132">
        <v>42381</v>
      </c>
      <c r="E69" s="132" t="s">
        <v>114</v>
      </c>
    </row>
    <row r="70" spans="1:6" ht="14.25" customHeight="1">
      <c r="A70" s="133" t="s">
        <v>115</v>
      </c>
      <c r="B70" s="201">
        <f>SUMIFS($F$3:$F$373,$A$3:$A$373,"&gt;=12-01-2016",$A$3:$A$373,"&lt;=19-02-2017")</f>
        <v>48</v>
      </c>
      <c r="C70" s="196"/>
      <c r="D70" s="133" t="s">
        <v>115</v>
      </c>
      <c r="E70" s="201">
        <f>SUMIFS($F$3:$F$373,$A$3:$A$373,"&gt;=12-01-2016",$A$3:$A$373,"&lt;=19-02-2017")</f>
        <v>48</v>
      </c>
      <c r="F70" s="196"/>
    </row>
    <row r="71" spans="1:6" ht="14.25" customHeight="1"/>
    <row r="72" spans="1:6" ht="14.25" customHeight="1">
      <c r="A72" s="202" t="s">
        <v>112</v>
      </c>
      <c r="B72" s="195"/>
      <c r="C72" s="196"/>
      <c r="D72" s="202" t="s">
        <v>112</v>
      </c>
      <c r="E72" s="195"/>
      <c r="F72" s="196"/>
    </row>
    <row r="73" spans="1:6" ht="14.25" customHeight="1">
      <c r="A73" s="203" t="s">
        <v>113</v>
      </c>
      <c r="B73" s="204"/>
      <c r="C73" s="205"/>
      <c r="D73" s="203" t="s">
        <v>113</v>
      </c>
      <c r="E73" s="204"/>
      <c r="F73" s="205"/>
    </row>
    <row r="74" spans="1:6" ht="14.25" customHeight="1">
      <c r="A74" s="132">
        <v>42381</v>
      </c>
      <c r="B74" s="132" t="s">
        <v>114</v>
      </c>
      <c r="D74" s="132">
        <v>42381</v>
      </c>
      <c r="E74" s="132" t="s">
        <v>114</v>
      </c>
    </row>
    <row r="75" spans="1:6" ht="14.25" customHeight="1">
      <c r="A75" s="133" t="s">
        <v>115</v>
      </c>
      <c r="B75" s="201">
        <f>SUMIFS($F$3:$F$373,$A$3:$A$373,"&gt;=12-01-2016",$A$3:$A$373,"&lt;=19-02-2017")</f>
        <v>48</v>
      </c>
      <c r="C75" s="196"/>
      <c r="D75" s="133" t="s">
        <v>115</v>
      </c>
      <c r="E75" s="201">
        <f>SUMIFS($F$3:$F$373,$A$3:$A$373,"&gt;=12-01-2016",$A$3:$A$373,"&lt;=19-02-2017")</f>
        <v>48</v>
      </c>
      <c r="F75" s="196"/>
    </row>
    <row r="76" spans="1:6" ht="14.25" customHeight="1"/>
    <row r="77" spans="1:6" ht="14.25" customHeight="1">
      <c r="A77" s="202" t="s">
        <v>112</v>
      </c>
      <c r="B77" s="195"/>
      <c r="C77" s="196"/>
      <c r="D77" s="202" t="s">
        <v>112</v>
      </c>
      <c r="E77" s="195"/>
      <c r="F77" s="196"/>
    </row>
    <row r="78" spans="1:6" ht="14.25" customHeight="1">
      <c r="A78" s="203" t="s">
        <v>113</v>
      </c>
      <c r="B78" s="204"/>
      <c r="C78" s="205"/>
      <c r="D78" s="203" t="s">
        <v>113</v>
      </c>
      <c r="E78" s="204"/>
      <c r="F78" s="205"/>
    </row>
    <row r="79" spans="1:6" ht="14.25" customHeight="1">
      <c r="A79" s="132">
        <v>42381</v>
      </c>
      <c r="B79" s="132" t="s">
        <v>114</v>
      </c>
      <c r="D79" s="132">
        <v>42381</v>
      </c>
      <c r="E79" s="132" t="s">
        <v>114</v>
      </c>
    </row>
    <row r="80" spans="1:6" ht="14.25" customHeight="1">
      <c r="A80" s="133" t="s">
        <v>115</v>
      </c>
      <c r="B80" s="201">
        <f>SUMIFS($F$3:$F$373,$A$3:$A$373,"&gt;=12-01-2016",$A$3:$A$373,"&lt;=19-02-2017")</f>
        <v>48</v>
      </c>
      <c r="C80" s="196"/>
      <c r="D80" s="133" t="s">
        <v>115</v>
      </c>
      <c r="E80" s="201">
        <f>SUMIFS($F$3:$F$373,$A$3:$A$373,"&gt;=12-01-2016",$A$3:$A$373,"&lt;=19-02-2017")</f>
        <v>48</v>
      </c>
      <c r="F80" s="196"/>
    </row>
    <row r="81" spans="1:6" ht="14.25" customHeight="1"/>
    <row r="82" spans="1:6" ht="14.25" customHeight="1">
      <c r="A82" s="202" t="s">
        <v>112</v>
      </c>
      <c r="B82" s="195"/>
      <c r="C82" s="196"/>
      <c r="D82" s="202" t="s">
        <v>112</v>
      </c>
      <c r="E82" s="195"/>
      <c r="F82" s="196"/>
    </row>
    <row r="83" spans="1:6" ht="14.25" customHeight="1">
      <c r="A83" s="203" t="s">
        <v>113</v>
      </c>
      <c r="B83" s="204"/>
      <c r="C83" s="205"/>
      <c r="D83" s="203" t="s">
        <v>113</v>
      </c>
      <c r="E83" s="204"/>
      <c r="F83" s="205"/>
    </row>
    <row r="84" spans="1:6" ht="14.25" customHeight="1">
      <c r="A84" s="132">
        <v>42381</v>
      </c>
      <c r="B84" s="132" t="s">
        <v>114</v>
      </c>
      <c r="D84" s="132">
        <v>42381</v>
      </c>
      <c r="E84" s="132" t="s">
        <v>114</v>
      </c>
    </row>
    <row r="85" spans="1:6" ht="14.25" customHeight="1">
      <c r="A85" s="133" t="s">
        <v>115</v>
      </c>
      <c r="B85" s="201">
        <f>SUMIFS($F$3:$F$373,$A$3:$A$373,"&gt;=12-01-2016",$A$3:$A$373,"&lt;=19-02-2017")</f>
        <v>48</v>
      </c>
      <c r="C85" s="196"/>
      <c r="D85" s="133" t="s">
        <v>115</v>
      </c>
      <c r="E85" s="201">
        <f>SUMIFS($F$3:$F$373,$A$3:$A$373,"&gt;=12-01-2016",$A$3:$A$373,"&lt;=19-02-2017")</f>
        <v>48</v>
      </c>
      <c r="F85" s="196"/>
    </row>
    <row r="86" spans="1:6" ht="14.25" customHeight="1"/>
    <row r="87" spans="1:6" ht="14.25" customHeight="1">
      <c r="A87" s="202" t="s">
        <v>112</v>
      </c>
      <c r="B87" s="195"/>
      <c r="C87" s="196"/>
      <c r="D87" s="202" t="s">
        <v>112</v>
      </c>
      <c r="E87" s="195"/>
      <c r="F87" s="196"/>
    </row>
    <row r="88" spans="1:6" ht="14.25" customHeight="1">
      <c r="A88" s="203" t="s">
        <v>113</v>
      </c>
      <c r="B88" s="204"/>
      <c r="C88" s="205"/>
      <c r="D88" s="203" t="s">
        <v>113</v>
      </c>
      <c r="E88" s="204"/>
      <c r="F88" s="205"/>
    </row>
    <row r="89" spans="1:6" ht="14.25" customHeight="1">
      <c r="A89" s="132">
        <v>42381</v>
      </c>
      <c r="B89" s="132" t="s">
        <v>114</v>
      </c>
      <c r="D89" s="132">
        <v>42381</v>
      </c>
      <c r="E89" s="132" t="s">
        <v>114</v>
      </c>
    </row>
    <row r="90" spans="1:6" ht="14.25" customHeight="1">
      <c r="A90" s="133" t="s">
        <v>115</v>
      </c>
      <c r="B90" s="201">
        <f>SUMIFS($F$3:$F$373,$A$3:$A$373,"&gt;=12-01-2016",$A$3:$A$373,"&lt;=19-02-2017")</f>
        <v>48</v>
      </c>
      <c r="C90" s="196"/>
      <c r="D90" s="133" t="s">
        <v>115</v>
      </c>
      <c r="E90" s="201">
        <f>SUMIFS($F$3:$F$373,$A$3:$A$373,"&gt;=12-01-2016",$A$3:$A$373,"&lt;=19-02-2017")</f>
        <v>48</v>
      </c>
      <c r="F90" s="196"/>
    </row>
    <row r="91" spans="1:6" ht="14.25" customHeight="1"/>
    <row r="92" spans="1:6" ht="14.25" customHeight="1">
      <c r="A92" s="202" t="s">
        <v>112</v>
      </c>
      <c r="B92" s="195"/>
      <c r="C92" s="196"/>
      <c r="D92" s="202" t="s">
        <v>112</v>
      </c>
      <c r="E92" s="195"/>
      <c r="F92" s="196"/>
    </row>
    <row r="93" spans="1:6" ht="14.25" customHeight="1">
      <c r="A93" s="203" t="s">
        <v>113</v>
      </c>
      <c r="B93" s="204"/>
      <c r="C93" s="205"/>
      <c r="D93" s="203" t="s">
        <v>113</v>
      </c>
      <c r="E93" s="204"/>
      <c r="F93" s="205"/>
    </row>
    <row r="94" spans="1:6" ht="14.25" customHeight="1">
      <c r="A94" s="132">
        <v>42381</v>
      </c>
      <c r="B94" s="132" t="s">
        <v>114</v>
      </c>
      <c r="D94" s="132">
        <v>42381</v>
      </c>
      <c r="E94" s="132" t="s">
        <v>114</v>
      </c>
    </row>
    <row r="95" spans="1:6" ht="14.25" customHeight="1">
      <c r="A95" s="133" t="s">
        <v>115</v>
      </c>
      <c r="B95" s="201">
        <f>SUMIFS($F$3:$F$373,$A$3:$A$373,"&gt;=12-01-2016",$A$3:$A$373,"&lt;=19-02-2017")</f>
        <v>48</v>
      </c>
      <c r="C95" s="196"/>
      <c r="D95" s="133" t="s">
        <v>115</v>
      </c>
      <c r="E95" s="201">
        <f>SUMIFS($F$3:$F$373,$A$3:$A$373,"&gt;=12-01-2016",$A$3:$A$373,"&lt;=19-02-2017")</f>
        <v>48</v>
      </c>
      <c r="F95" s="196"/>
    </row>
    <row r="96" spans="1:6" ht="14.25" customHeight="1"/>
    <row r="97" spans="1:6" ht="14.25" customHeight="1">
      <c r="A97" s="202" t="s">
        <v>112</v>
      </c>
      <c r="B97" s="195"/>
      <c r="C97" s="196"/>
      <c r="D97" s="202" t="s">
        <v>112</v>
      </c>
      <c r="E97" s="195"/>
      <c r="F97" s="196"/>
    </row>
    <row r="98" spans="1:6" ht="14.25" customHeight="1">
      <c r="A98" s="203" t="s">
        <v>113</v>
      </c>
      <c r="B98" s="204"/>
      <c r="C98" s="205"/>
      <c r="D98" s="203" t="s">
        <v>113</v>
      </c>
      <c r="E98" s="204"/>
      <c r="F98" s="205"/>
    </row>
    <row r="99" spans="1:6" ht="14.25" customHeight="1">
      <c r="A99" s="132">
        <v>42381</v>
      </c>
      <c r="B99" s="132" t="s">
        <v>114</v>
      </c>
      <c r="D99" s="132">
        <v>42381</v>
      </c>
      <c r="E99" s="132" t="s">
        <v>114</v>
      </c>
    </row>
    <row r="100" spans="1:6" ht="14.25" customHeight="1">
      <c r="A100" s="133" t="s">
        <v>115</v>
      </c>
      <c r="B100" s="201">
        <f>SUMIFS($F$3:$F$373,$A$3:$A$373,"&gt;=12-01-2016",$A$3:$A$373,"&lt;=19-02-2017")</f>
        <v>48</v>
      </c>
      <c r="C100" s="196"/>
      <c r="D100" s="133" t="s">
        <v>115</v>
      </c>
      <c r="E100" s="201">
        <f>SUMIFS($F$3:$F$373,$A$3:$A$373,"&gt;=12-01-2016",$A$3:$A$373,"&lt;=19-02-2017")</f>
        <v>48</v>
      </c>
      <c r="F100" s="196"/>
    </row>
    <row r="101" spans="1:6" ht="14.25" customHeight="1"/>
    <row r="102" spans="1:6" ht="14.25" customHeight="1">
      <c r="A102" s="202" t="s">
        <v>112</v>
      </c>
      <c r="B102" s="195"/>
      <c r="C102" s="196"/>
      <c r="D102" s="202" t="s">
        <v>112</v>
      </c>
      <c r="E102" s="195"/>
      <c r="F102" s="196"/>
    </row>
    <row r="103" spans="1:6" ht="14.25" customHeight="1">
      <c r="A103" s="203" t="s">
        <v>113</v>
      </c>
      <c r="B103" s="204"/>
      <c r="C103" s="205"/>
      <c r="D103" s="203" t="s">
        <v>113</v>
      </c>
      <c r="E103" s="204"/>
      <c r="F103" s="205"/>
    </row>
    <row r="104" spans="1:6" ht="14.25" customHeight="1">
      <c r="A104" s="132">
        <v>42381</v>
      </c>
      <c r="B104" s="132" t="s">
        <v>114</v>
      </c>
      <c r="D104" s="132">
        <v>42381</v>
      </c>
      <c r="E104" s="132" t="s">
        <v>114</v>
      </c>
    </row>
    <row r="105" spans="1:6" ht="14.25" customHeight="1">
      <c r="A105" s="133" t="s">
        <v>115</v>
      </c>
      <c r="B105" s="201">
        <f>SUMIFS($F$3:$F$373,$A$3:$A$373,"&gt;=12-01-2016",$A$3:$A$373,"&lt;=19-02-2017")</f>
        <v>48</v>
      </c>
      <c r="C105" s="196"/>
      <c r="D105" s="133" t="s">
        <v>115</v>
      </c>
      <c r="E105" s="201">
        <f>SUMIFS($F$3:$F$373,$A$3:$A$373,"&gt;=12-01-2016",$A$3:$A$373,"&lt;=19-02-2017")</f>
        <v>48</v>
      </c>
      <c r="F105" s="196"/>
    </row>
    <row r="106" spans="1:6" ht="14.25" customHeight="1"/>
    <row r="107" spans="1:6" ht="14.25" customHeight="1">
      <c r="A107" s="202" t="s">
        <v>112</v>
      </c>
      <c r="B107" s="195"/>
      <c r="C107" s="196"/>
      <c r="D107" s="202" t="s">
        <v>112</v>
      </c>
      <c r="E107" s="195"/>
      <c r="F107" s="196"/>
    </row>
    <row r="108" spans="1:6" ht="14.25" customHeight="1">
      <c r="A108" s="203" t="s">
        <v>113</v>
      </c>
      <c r="B108" s="204"/>
      <c r="C108" s="205"/>
      <c r="D108" s="203" t="s">
        <v>113</v>
      </c>
      <c r="E108" s="204"/>
      <c r="F108" s="205"/>
    </row>
    <row r="109" spans="1:6" ht="14.25" customHeight="1">
      <c r="A109" s="132">
        <v>42381</v>
      </c>
      <c r="B109" s="132" t="s">
        <v>114</v>
      </c>
      <c r="D109" s="132">
        <v>42381</v>
      </c>
      <c r="E109" s="132" t="s">
        <v>114</v>
      </c>
    </row>
    <row r="110" spans="1:6" ht="14.25" customHeight="1">
      <c r="A110" s="133" t="s">
        <v>115</v>
      </c>
      <c r="B110" s="201">
        <f>SUMIFS($F$3:$F$373,$A$3:$A$373,"&gt;=12-01-2016",$A$3:$A$373,"&lt;=19-02-2017")</f>
        <v>48</v>
      </c>
      <c r="C110" s="196"/>
      <c r="D110" s="133" t="s">
        <v>115</v>
      </c>
      <c r="E110" s="201">
        <f>SUMIFS($F$3:$F$373,$A$3:$A$373,"&gt;=12-01-2016",$A$3:$A$373,"&lt;=19-02-2017")</f>
        <v>48</v>
      </c>
      <c r="F110" s="196"/>
    </row>
    <row r="111" spans="1:6" ht="14.25" customHeight="1"/>
    <row r="112" spans="1:6" ht="14.25" customHeight="1">
      <c r="A112" s="202" t="s">
        <v>112</v>
      </c>
      <c r="B112" s="195"/>
      <c r="C112" s="196"/>
      <c r="D112" s="202" t="s">
        <v>112</v>
      </c>
      <c r="E112" s="195"/>
      <c r="F112" s="196"/>
    </row>
    <row r="113" spans="1:6" ht="14.25" customHeight="1">
      <c r="A113" s="203" t="s">
        <v>113</v>
      </c>
      <c r="B113" s="204"/>
      <c r="C113" s="205"/>
      <c r="D113" s="203" t="s">
        <v>113</v>
      </c>
      <c r="E113" s="204"/>
      <c r="F113" s="205"/>
    </row>
    <row r="114" spans="1:6" ht="14.25" customHeight="1">
      <c r="A114" s="132">
        <v>42381</v>
      </c>
      <c r="B114" s="132" t="s">
        <v>114</v>
      </c>
      <c r="D114" s="132">
        <v>42381</v>
      </c>
      <c r="E114" s="132" t="s">
        <v>114</v>
      </c>
    </row>
    <row r="115" spans="1:6" ht="14.25" customHeight="1">
      <c r="A115" s="133" t="s">
        <v>115</v>
      </c>
      <c r="B115" s="201">
        <f>SUMIFS($F$3:$F$373,$A$3:$A$373,"&gt;=12-01-2016",$A$3:$A$373,"&lt;=19-02-2017")</f>
        <v>48</v>
      </c>
      <c r="C115" s="196"/>
      <c r="D115" s="133" t="s">
        <v>115</v>
      </c>
      <c r="E115" s="201">
        <f>SUMIFS($F$3:$F$373,$A$3:$A$373,"&gt;=12-01-2016",$A$3:$A$373,"&lt;=19-02-2017")</f>
        <v>48</v>
      </c>
      <c r="F115" s="196"/>
    </row>
    <row r="116" spans="1:6" ht="14.25" customHeight="1"/>
    <row r="117" spans="1:6" ht="14.25" customHeight="1">
      <c r="A117" s="202" t="s">
        <v>112</v>
      </c>
      <c r="B117" s="195"/>
      <c r="C117" s="196"/>
      <c r="D117" s="202" t="s">
        <v>112</v>
      </c>
      <c r="E117" s="195"/>
      <c r="F117" s="196"/>
    </row>
    <row r="118" spans="1:6" ht="14.25" customHeight="1">
      <c r="A118" s="203" t="s">
        <v>113</v>
      </c>
      <c r="B118" s="204"/>
      <c r="C118" s="205"/>
      <c r="D118" s="203" t="s">
        <v>113</v>
      </c>
      <c r="E118" s="204"/>
      <c r="F118" s="205"/>
    </row>
    <row r="119" spans="1:6" ht="14.25" customHeight="1">
      <c r="A119" s="132">
        <v>42381</v>
      </c>
      <c r="B119" s="132" t="s">
        <v>114</v>
      </c>
      <c r="D119" s="132">
        <v>42381</v>
      </c>
      <c r="E119" s="132" t="s">
        <v>114</v>
      </c>
    </row>
    <row r="120" spans="1:6" ht="14.25" customHeight="1">
      <c r="A120" s="133" t="s">
        <v>115</v>
      </c>
      <c r="B120" s="201">
        <f>SUMIFS($F$3:$F$373,$A$3:$A$373,"&gt;=12-01-2016",$A$3:$A$373,"&lt;=19-02-2017")</f>
        <v>48</v>
      </c>
      <c r="C120" s="196"/>
      <c r="D120" s="133" t="s">
        <v>115</v>
      </c>
      <c r="E120" s="201">
        <f>SUMIFS($F$3:$F$373,$A$3:$A$373,"&gt;=12-01-2016",$A$3:$A$373,"&lt;=19-02-2017")</f>
        <v>48</v>
      </c>
      <c r="F120" s="196"/>
    </row>
    <row r="121" spans="1:6" ht="14.25" customHeight="1"/>
    <row r="122" spans="1:6" ht="14.25" customHeight="1">
      <c r="A122" s="202" t="s">
        <v>112</v>
      </c>
      <c r="B122" s="195"/>
      <c r="C122" s="196"/>
      <c r="D122" s="202" t="s">
        <v>112</v>
      </c>
      <c r="E122" s="195"/>
      <c r="F122" s="196"/>
    </row>
    <row r="123" spans="1:6" ht="14.25" customHeight="1">
      <c r="A123" s="203" t="s">
        <v>113</v>
      </c>
      <c r="B123" s="204"/>
      <c r="C123" s="205"/>
      <c r="D123" s="203" t="s">
        <v>113</v>
      </c>
      <c r="E123" s="204"/>
      <c r="F123" s="205"/>
    </row>
    <row r="124" spans="1:6" ht="14.25" customHeight="1">
      <c r="A124" s="132">
        <v>42381</v>
      </c>
      <c r="B124" s="132" t="s">
        <v>114</v>
      </c>
      <c r="D124" s="132">
        <v>42381</v>
      </c>
      <c r="E124" s="132" t="s">
        <v>114</v>
      </c>
    </row>
    <row r="125" spans="1:6" ht="14.25" customHeight="1">
      <c r="A125" s="133" t="s">
        <v>115</v>
      </c>
      <c r="B125" s="201">
        <f>SUMIFS($F$3:$F$373,$A$3:$A$373,"&gt;=12-01-2016",$A$3:$A$373,"&lt;=19-02-2017")</f>
        <v>48</v>
      </c>
      <c r="C125" s="196"/>
      <c r="D125" s="133" t="s">
        <v>115</v>
      </c>
      <c r="E125" s="201">
        <f>SUMIFS($F$3:$F$373,$A$3:$A$373,"&gt;=12-01-2016",$A$3:$A$373,"&lt;=19-02-2017")</f>
        <v>48</v>
      </c>
      <c r="F125" s="196"/>
    </row>
    <row r="126" spans="1:6" ht="14.25" customHeight="1"/>
    <row r="127" spans="1:6" ht="14.25" customHeight="1">
      <c r="A127" s="202" t="s">
        <v>112</v>
      </c>
      <c r="B127" s="195"/>
      <c r="C127" s="196"/>
      <c r="D127" s="202" t="s">
        <v>112</v>
      </c>
      <c r="E127" s="195"/>
      <c r="F127" s="196"/>
    </row>
    <row r="128" spans="1:6" ht="14.25" customHeight="1">
      <c r="A128" s="203" t="s">
        <v>113</v>
      </c>
      <c r="B128" s="204"/>
      <c r="C128" s="205"/>
      <c r="D128" s="203" t="s">
        <v>113</v>
      </c>
      <c r="E128" s="204"/>
      <c r="F128" s="205"/>
    </row>
    <row r="129" spans="1:6" ht="14.25" customHeight="1">
      <c r="A129" s="132">
        <v>42381</v>
      </c>
      <c r="B129" s="132" t="s">
        <v>114</v>
      </c>
      <c r="D129" s="132">
        <v>42381</v>
      </c>
      <c r="E129" s="132" t="s">
        <v>114</v>
      </c>
    </row>
    <row r="130" spans="1:6" ht="14.25" customHeight="1">
      <c r="A130" s="133" t="s">
        <v>115</v>
      </c>
      <c r="B130" s="201">
        <f>SUMIFS($F$3:$F$373,$A$3:$A$373,"&gt;=12-01-2016",$A$3:$A$373,"&lt;=19-02-2017")</f>
        <v>48</v>
      </c>
      <c r="C130" s="196"/>
      <c r="D130" s="133" t="s">
        <v>115</v>
      </c>
      <c r="E130" s="201">
        <f>SUMIFS($F$3:$F$373,$A$3:$A$373,"&gt;=12-01-2016",$A$3:$A$373,"&lt;=19-02-2017")</f>
        <v>48</v>
      </c>
      <c r="F130" s="196"/>
    </row>
    <row r="131" spans="1:6" ht="14.25" customHeight="1"/>
    <row r="132" spans="1:6" ht="14.25" customHeight="1">
      <c r="A132" s="202" t="s">
        <v>112</v>
      </c>
      <c r="B132" s="195"/>
      <c r="C132" s="196"/>
      <c r="D132" s="202" t="s">
        <v>112</v>
      </c>
      <c r="E132" s="195"/>
      <c r="F132" s="196"/>
    </row>
    <row r="133" spans="1:6" ht="14.25" customHeight="1">
      <c r="A133" s="203" t="s">
        <v>113</v>
      </c>
      <c r="B133" s="204"/>
      <c r="C133" s="205"/>
      <c r="D133" s="203" t="s">
        <v>113</v>
      </c>
      <c r="E133" s="204"/>
      <c r="F133" s="205"/>
    </row>
    <row r="134" spans="1:6" ht="14.25" customHeight="1">
      <c r="A134" s="132">
        <v>42381</v>
      </c>
      <c r="B134" s="132" t="s">
        <v>114</v>
      </c>
      <c r="D134" s="132">
        <v>42381</v>
      </c>
      <c r="E134" s="132" t="s">
        <v>114</v>
      </c>
    </row>
    <row r="135" spans="1:6" ht="14.25" customHeight="1">
      <c r="A135" s="133" t="s">
        <v>115</v>
      </c>
      <c r="B135" s="201">
        <f>SUMIFS($F$3:$F$373,$A$3:$A$373,"&gt;=12-01-2016",$A$3:$A$373,"&lt;=19-02-2017")</f>
        <v>48</v>
      </c>
      <c r="C135" s="196"/>
      <c r="D135" s="133" t="s">
        <v>115</v>
      </c>
      <c r="E135" s="201">
        <f>SUMIFS($F$3:$F$373,$A$3:$A$373,"&gt;=12-01-2016",$A$3:$A$373,"&lt;=19-02-2017")</f>
        <v>48</v>
      </c>
      <c r="F135" s="196"/>
    </row>
    <row r="136" spans="1:6" ht="14.25" customHeight="1"/>
    <row r="137" spans="1:6" ht="14.25" customHeight="1">
      <c r="A137" s="202" t="s">
        <v>112</v>
      </c>
      <c r="B137" s="195"/>
      <c r="C137" s="196"/>
      <c r="D137" s="202" t="s">
        <v>112</v>
      </c>
      <c r="E137" s="195"/>
      <c r="F137" s="196"/>
    </row>
    <row r="138" spans="1:6" ht="14.25" customHeight="1">
      <c r="A138" s="203" t="s">
        <v>113</v>
      </c>
      <c r="B138" s="204"/>
      <c r="C138" s="205"/>
      <c r="D138" s="203" t="s">
        <v>113</v>
      </c>
      <c r="E138" s="204"/>
      <c r="F138" s="205"/>
    </row>
    <row r="139" spans="1:6" ht="14.25" customHeight="1">
      <c r="A139" s="132">
        <v>42381</v>
      </c>
      <c r="B139" s="132" t="s">
        <v>114</v>
      </c>
      <c r="D139" s="132">
        <v>42381</v>
      </c>
      <c r="E139" s="132" t="s">
        <v>114</v>
      </c>
    </row>
    <row r="140" spans="1:6" ht="14.25" customHeight="1">
      <c r="A140" s="133" t="s">
        <v>115</v>
      </c>
      <c r="B140" s="201">
        <f>SUMIFS($F$3:$F$373,$A$3:$A$373,"&gt;=12-01-2016",$A$3:$A$373,"&lt;=19-02-2017")</f>
        <v>48</v>
      </c>
      <c r="C140" s="196"/>
      <c r="D140" s="133" t="s">
        <v>115</v>
      </c>
      <c r="E140" s="201">
        <f>SUMIFS($F$3:$F$373,$A$3:$A$373,"&gt;=12-01-2016",$A$3:$A$373,"&lt;=19-02-2017")</f>
        <v>48</v>
      </c>
      <c r="F140" s="196"/>
    </row>
    <row r="141" spans="1:6" ht="14.25" customHeight="1"/>
    <row r="142" spans="1:6" ht="14.25" customHeight="1">
      <c r="A142" s="202" t="s">
        <v>112</v>
      </c>
      <c r="B142" s="195"/>
      <c r="C142" s="196"/>
      <c r="D142" s="202" t="s">
        <v>112</v>
      </c>
      <c r="E142" s="195"/>
      <c r="F142" s="196"/>
    </row>
    <row r="143" spans="1:6" ht="14.25" customHeight="1">
      <c r="A143" s="203" t="s">
        <v>113</v>
      </c>
      <c r="B143" s="204"/>
      <c r="C143" s="205"/>
      <c r="D143" s="203" t="s">
        <v>113</v>
      </c>
      <c r="E143" s="204"/>
      <c r="F143" s="205"/>
    </row>
    <row r="144" spans="1:6" ht="14.25" customHeight="1">
      <c r="A144" s="132">
        <v>42381</v>
      </c>
      <c r="B144" s="132" t="s">
        <v>114</v>
      </c>
      <c r="D144" s="132">
        <v>42381</v>
      </c>
      <c r="E144" s="132" t="s">
        <v>114</v>
      </c>
    </row>
    <row r="145" spans="1:6" ht="14.25" customHeight="1">
      <c r="A145" s="133" t="s">
        <v>115</v>
      </c>
      <c r="B145" s="201">
        <f>SUMIFS($F$3:$F$373,$A$3:$A$373,"&gt;=12-01-2016",$A$3:$A$373,"&lt;=19-02-2017")</f>
        <v>48</v>
      </c>
      <c r="C145" s="196"/>
      <c r="D145" s="133" t="s">
        <v>115</v>
      </c>
      <c r="E145" s="201">
        <f>SUMIFS($F$3:$F$373,$A$3:$A$373,"&gt;=12-01-2016",$A$3:$A$373,"&lt;=19-02-2017")</f>
        <v>48</v>
      </c>
      <c r="F145" s="196"/>
    </row>
    <row r="146" spans="1:6" ht="14.25" customHeight="1"/>
    <row r="147" spans="1:6" ht="14.25" customHeight="1">
      <c r="A147" s="202" t="s">
        <v>112</v>
      </c>
      <c r="B147" s="195"/>
      <c r="C147" s="196"/>
      <c r="D147" s="202" t="s">
        <v>112</v>
      </c>
      <c r="E147" s="195"/>
      <c r="F147" s="196"/>
    </row>
    <row r="148" spans="1:6" ht="14.25" customHeight="1">
      <c r="A148" s="203" t="s">
        <v>113</v>
      </c>
      <c r="B148" s="204"/>
      <c r="C148" s="205"/>
      <c r="D148" s="203" t="s">
        <v>113</v>
      </c>
      <c r="E148" s="204"/>
      <c r="F148" s="205"/>
    </row>
    <row r="149" spans="1:6" ht="14.25" customHeight="1">
      <c r="A149" s="132">
        <v>42381</v>
      </c>
      <c r="B149" s="132" t="s">
        <v>114</v>
      </c>
      <c r="D149" s="132">
        <v>42381</v>
      </c>
      <c r="E149" s="132" t="s">
        <v>114</v>
      </c>
    </row>
    <row r="150" spans="1:6" ht="14.25" customHeight="1">
      <c r="A150" s="133" t="s">
        <v>115</v>
      </c>
      <c r="B150" s="201">
        <f>SUMIFS($F$3:$F$373,$A$3:$A$373,"&gt;=12-01-2016",$A$3:$A$373,"&lt;=19-02-2017")</f>
        <v>48</v>
      </c>
      <c r="C150" s="196"/>
      <c r="D150" s="133" t="s">
        <v>115</v>
      </c>
      <c r="E150" s="201">
        <f>SUMIFS($F$3:$F$373,$A$3:$A$373,"&gt;=12-01-2016",$A$3:$A$373,"&lt;=19-02-2017")</f>
        <v>48</v>
      </c>
      <c r="F150" s="196"/>
    </row>
    <row r="151" spans="1:6" ht="14.25" customHeight="1"/>
    <row r="152" spans="1:6" ht="14.25" customHeight="1">
      <c r="A152" s="202" t="s">
        <v>112</v>
      </c>
      <c r="B152" s="195"/>
      <c r="C152" s="196"/>
      <c r="D152" s="202" t="s">
        <v>112</v>
      </c>
      <c r="E152" s="195"/>
      <c r="F152" s="196"/>
    </row>
    <row r="153" spans="1:6" ht="14.25" customHeight="1">
      <c r="A153" s="203" t="s">
        <v>113</v>
      </c>
      <c r="B153" s="204"/>
      <c r="C153" s="205"/>
      <c r="D153" s="203" t="s">
        <v>113</v>
      </c>
      <c r="E153" s="204"/>
      <c r="F153" s="205"/>
    </row>
    <row r="154" spans="1:6" ht="14.25" customHeight="1">
      <c r="A154" s="132">
        <v>42381</v>
      </c>
      <c r="B154" s="132" t="s">
        <v>114</v>
      </c>
      <c r="D154" s="132">
        <v>42381</v>
      </c>
      <c r="E154" s="132" t="s">
        <v>114</v>
      </c>
    </row>
    <row r="155" spans="1:6" ht="14.25" customHeight="1">
      <c r="A155" s="133" t="s">
        <v>115</v>
      </c>
      <c r="B155" s="201">
        <f>SUMIFS($F$3:$F$373,$A$3:$A$373,"&gt;=12-01-2016",$A$3:$A$373,"&lt;=19-02-2017")</f>
        <v>48</v>
      </c>
      <c r="C155" s="196"/>
      <c r="D155" s="133" t="s">
        <v>115</v>
      </c>
      <c r="E155" s="201">
        <f>SUMIFS($F$3:$F$373,$A$3:$A$373,"&gt;=12-01-2016",$A$3:$A$373,"&lt;=19-02-2017")</f>
        <v>48</v>
      </c>
      <c r="F155" s="196"/>
    </row>
    <row r="156" spans="1:6" ht="14.25" customHeight="1"/>
    <row r="157" spans="1:6" ht="14.25" customHeight="1">
      <c r="A157" s="202" t="s">
        <v>112</v>
      </c>
      <c r="B157" s="195"/>
      <c r="C157" s="196"/>
      <c r="D157" s="202" t="s">
        <v>112</v>
      </c>
      <c r="E157" s="195"/>
      <c r="F157" s="196"/>
    </row>
    <row r="158" spans="1:6" ht="14.25" customHeight="1">
      <c r="A158" s="203" t="s">
        <v>113</v>
      </c>
      <c r="B158" s="204"/>
      <c r="C158" s="205"/>
      <c r="D158" s="203" t="s">
        <v>113</v>
      </c>
      <c r="E158" s="204"/>
      <c r="F158" s="205"/>
    </row>
    <row r="159" spans="1:6" ht="14.25" customHeight="1">
      <c r="A159" s="132">
        <v>42381</v>
      </c>
      <c r="B159" s="132" t="s">
        <v>114</v>
      </c>
      <c r="D159" s="132">
        <v>42381</v>
      </c>
      <c r="E159" s="132" t="s">
        <v>114</v>
      </c>
    </row>
    <row r="160" spans="1:6" ht="14.25" customHeight="1">
      <c r="A160" s="133" t="s">
        <v>115</v>
      </c>
      <c r="B160" s="201">
        <f>SUMIFS($F$3:$F$373,$A$3:$A$373,"&gt;=12-01-2016",$A$3:$A$373,"&lt;=19-02-2017")</f>
        <v>48</v>
      </c>
      <c r="C160" s="196"/>
      <c r="D160" s="133" t="s">
        <v>115</v>
      </c>
      <c r="E160" s="201">
        <f>SUMIFS($F$3:$F$373,$A$3:$A$373,"&gt;=12-01-2016",$A$3:$A$373,"&lt;=19-02-2017")</f>
        <v>48</v>
      </c>
      <c r="F160" s="196"/>
    </row>
    <row r="161" spans="1:6" ht="14.25" customHeight="1"/>
    <row r="162" spans="1:6" ht="14.25" customHeight="1">
      <c r="A162" s="202" t="s">
        <v>112</v>
      </c>
      <c r="B162" s="195"/>
      <c r="C162" s="196"/>
      <c r="D162" s="202" t="s">
        <v>112</v>
      </c>
      <c r="E162" s="195"/>
      <c r="F162" s="196"/>
    </row>
    <row r="163" spans="1:6" ht="14.25" customHeight="1">
      <c r="A163" s="203" t="s">
        <v>113</v>
      </c>
      <c r="B163" s="204"/>
      <c r="C163" s="205"/>
      <c r="D163" s="203" t="s">
        <v>113</v>
      </c>
      <c r="E163" s="204"/>
      <c r="F163" s="205"/>
    </row>
    <row r="164" spans="1:6" ht="14.25" customHeight="1">
      <c r="A164" s="132">
        <v>42381</v>
      </c>
      <c r="B164" s="132" t="s">
        <v>114</v>
      </c>
      <c r="D164" s="132">
        <v>42381</v>
      </c>
      <c r="E164" s="132" t="s">
        <v>114</v>
      </c>
    </row>
    <row r="165" spans="1:6" ht="14.25" customHeight="1">
      <c r="A165" s="133" t="s">
        <v>115</v>
      </c>
      <c r="B165" s="201">
        <f>SUMIFS($F$3:$F$373,$A$3:$A$373,"&gt;=12-01-2016",$A$3:$A$373,"&lt;=19-02-2017")</f>
        <v>48</v>
      </c>
      <c r="C165" s="196"/>
      <c r="D165" s="133" t="s">
        <v>115</v>
      </c>
      <c r="E165" s="201">
        <f>SUMIFS($F$3:$F$373,$A$3:$A$373,"&gt;=12-01-2016",$A$3:$A$373,"&lt;=19-02-2017")</f>
        <v>48</v>
      </c>
      <c r="F165" s="196"/>
    </row>
    <row r="166" spans="1:6" ht="14.25" customHeight="1"/>
    <row r="167" spans="1:6" ht="14.25" customHeight="1">
      <c r="A167" s="202" t="s">
        <v>112</v>
      </c>
      <c r="B167" s="195"/>
      <c r="C167" s="196"/>
      <c r="D167" s="202" t="s">
        <v>112</v>
      </c>
      <c r="E167" s="195"/>
      <c r="F167" s="196"/>
    </row>
    <row r="168" spans="1:6" ht="14.25" customHeight="1">
      <c r="A168" s="203" t="s">
        <v>113</v>
      </c>
      <c r="B168" s="204"/>
      <c r="C168" s="205"/>
      <c r="D168" s="203" t="s">
        <v>113</v>
      </c>
      <c r="E168" s="204"/>
      <c r="F168" s="205"/>
    </row>
    <row r="169" spans="1:6" ht="14.25" customHeight="1">
      <c r="A169" s="132">
        <v>42381</v>
      </c>
      <c r="B169" s="132" t="s">
        <v>114</v>
      </c>
      <c r="D169" s="132">
        <v>42381</v>
      </c>
      <c r="E169" s="132" t="s">
        <v>114</v>
      </c>
    </row>
    <row r="170" spans="1:6" ht="14.25" customHeight="1">
      <c r="A170" s="133" t="s">
        <v>115</v>
      </c>
      <c r="B170" s="201">
        <f>SUMIFS($F$3:$F$373,$A$3:$A$373,"&gt;=12-01-2016",$A$3:$A$373,"&lt;=19-02-2017")</f>
        <v>48</v>
      </c>
      <c r="C170" s="196"/>
      <c r="D170" s="133" t="s">
        <v>115</v>
      </c>
      <c r="E170" s="201">
        <f>SUMIFS($F$3:$F$373,$A$3:$A$373,"&gt;=12-01-2016",$A$3:$A$373,"&lt;=19-02-2017")</f>
        <v>48</v>
      </c>
      <c r="F170" s="196"/>
    </row>
    <row r="171" spans="1:6" ht="14.25" customHeight="1"/>
    <row r="172" spans="1:6" ht="14.25" customHeight="1">
      <c r="A172" s="202" t="s">
        <v>112</v>
      </c>
      <c r="B172" s="195"/>
      <c r="C172" s="196"/>
      <c r="D172" s="202" t="s">
        <v>112</v>
      </c>
      <c r="E172" s="195"/>
      <c r="F172" s="196"/>
    </row>
    <row r="173" spans="1:6" ht="14.25" customHeight="1">
      <c r="A173" s="203" t="s">
        <v>113</v>
      </c>
      <c r="B173" s="204"/>
      <c r="C173" s="205"/>
      <c r="D173" s="203" t="s">
        <v>113</v>
      </c>
      <c r="E173" s="204"/>
      <c r="F173" s="205"/>
    </row>
    <row r="174" spans="1:6" ht="14.25" customHeight="1">
      <c r="A174" s="132">
        <v>42381</v>
      </c>
      <c r="B174" s="132" t="s">
        <v>114</v>
      </c>
      <c r="D174" s="132">
        <v>42381</v>
      </c>
      <c r="E174" s="132" t="s">
        <v>114</v>
      </c>
    </row>
    <row r="175" spans="1:6" ht="14.25" customHeight="1">
      <c r="A175" s="133" t="s">
        <v>115</v>
      </c>
      <c r="B175" s="201">
        <f>SUMIFS($F$3:$F$373,$A$3:$A$373,"&gt;=12-01-2016",$A$3:$A$373,"&lt;=19-02-2017")</f>
        <v>48</v>
      </c>
      <c r="C175" s="196"/>
      <c r="D175" s="133" t="s">
        <v>115</v>
      </c>
      <c r="E175" s="201">
        <f>SUMIFS($F$3:$F$373,$A$3:$A$373,"&gt;=12-01-2016",$A$3:$A$373,"&lt;=19-02-2017")</f>
        <v>48</v>
      </c>
      <c r="F175" s="196"/>
    </row>
    <row r="176" spans="1:6" ht="14.25" customHeight="1"/>
    <row r="177" spans="1:6" ht="14.25" customHeight="1">
      <c r="A177" s="202" t="s">
        <v>112</v>
      </c>
      <c r="B177" s="195"/>
      <c r="C177" s="196"/>
      <c r="D177" s="202" t="s">
        <v>112</v>
      </c>
      <c r="E177" s="195"/>
      <c r="F177" s="196"/>
    </row>
    <row r="178" spans="1:6" ht="14.25" customHeight="1">
      <c r="A178" s="203" t="s">
        <v>113</v>
      </c>
      <c r="B178" s="204"/>
      <c r="C178" s="205"/>
      <c r="D178" s="203" t="s">
        <v>113</v>
      </c>
      <c r="E178" s="204"/>
      <c r="F178" s="205"/>
    </row>
    <row r="179" spans="1:6" ht="14.25" customHeight="1">
      <c r="A179" s="132">
        <v>42381</v>
      </c>
      <c r="B179" s="132" t="s">
        <v>114</v>
      </c>
      <c r="D179" s="132">
        <v>42381</v>
      </c>
      <c r="E179" s="132" t="s">
        <v>114</v>
      </c>
    </row>
    <row r="180" spans="1:6" ht="14.25" customHeight="1">
      <c r="A180" s="133" t="s">
        <v>115</v>
      </c>
      <c r="B180" s="201">
        <f>SUMIFS($F$3:$F$373,$A$3:$A$373,"&gt;=12-01-2016",$A$3:$A$373,"&lt;=19-02-2017")</f>
        <v>48</v>
      </c>
      <c r="C180" s="196"/>
      <c r="D180" s="133" t="s">
        <v>115</v>
      </c>
      <c r="E180" s="201">
        <f>SUMIFS($F$3:$F$373,$A$3:$A$373,"&gt;=12-01-2016",$A$3:$A$373,"&lt;=19-02-2017")</f>
        <v>48</v>
      </c>
      <c r="F180" s="196"/>
    </row>
    <row r="181" spans="1:6" ht="14.25" customHeight="1"/>
    <row r="182" spans="1:6" ht="14.25" customHeight="1">
      <c r="A182" s="202" t="s">
        <v>112</v>
      </c>
      <c r="B182" s="195"/>
      <c r="C182" s="196"/>
      <c r="D182" s="202" t="s">
        <v>112</v>
      </c>
      <c r="E182" s="195"/>
      <c r="F182" s="196"/>
    </row>
    <row r="183" spans="1:6" ht="14.25" customHeight="1">
      <c r="A183" s="203" t="s">
        <v>113</v>
      </c>
      <c r="B183" s="204"/>
      <c r="C183" s="205"/>
      <c r="D183" s="203" t="s">
        <v>113</v>
      </c>
      <c r="E183" s="204"/>
      <c r="F183" s="205"/>
    </row>
    <row r="184" spans="1:6" ht="14.25" customHeight="1">
      <c r="A184" s="132">
        <v>42381</v>
      </c>
      <c r="B184" s="132" t="s">
        <v>114</v>
      </c>
      <c r="D184" s="132">
        <v>42381</v>
      </c>
      <c r="E184" s="132" t="s">
        <v>114</v>
      </c>
    </row>
    <row r="185" spans="1:6" ht="14.25" customHeight="1">
      <c r="A185" s="133" t="s">
        <v>115</v>
      </c>
      <c r="B185" s="201">
        <f>SUMIFS($F$3:$F$373,$A$3:$A$373,"&gt;=12-01-2016",$A$3:$A$373,"&lt;=19-02-2017")</f>
        <v>48</v>
      </c>
      <c r="C185" s="196"/>
      <c r="D185" s="133" t="s">
        <v>115</v>
      </c>
      <c r="E185" s="201">
        <f>SUMIFS($F$3:$F$373,$A$3:$A$373,"&gt;=12-01-2016",$A$3:$A$373,"&lt;=19-02-2017")</f>
        <v>48</v>
      </c>
      <c r="F185" s="196"/>
    </row>
    <row r="186" spans="1:6" ht="14.25" customHeight="1"/>
    <row r="187" spans="1:6" ht="14.25" customHeight="1">
      <c r="A187" s="202" t="s">
        <v>112</v>
      </c>
      <c r="B187" s="195"/>
      <c r="C187" s="196"/>
      <c r="D187" s="202" t="s">
        <v>112</v>
      </c>
      <c r="E187" s="195"/>
      <c r="F187" s="196"/>
    </row>
    <row r="188" spans="1:6" ht="14.25" customHeight="1">
      <c r="A188" s="203" t="s">
        <v>113</v>
      </c>
      <c r="B188" s="204"/>
      <c r="C188" s="205"/>
      <c r="D188" s="203" t="s">
        <v>113</v>
      </c>
      <c r="E188" s="204"/>
      <c r="F188" s="205"/>
    </row>
    <row r="189" spans="1:6" ht="14.25" customHeight="1">
      <c r="A189" s="132">
        <v>42381</v>
      </c>
      <c r="B189" s="132" t="s">
        <v>114</v>
      </c>
      <c r="D189" s="132">
        <v>42381</v>
      </c>
      <c r="E189" s="132" t="s">
        <v>114</v>
      </c>
    </row>
    <row r="190" spans="1:6" ht="14.25" customHeight="1">
      <c r="A190" s="133" t="s">
        <v>115</v>
      </c>
      <c r="B190" s="201">
        <f>SUMIFS($F$3:$F$373,$A$3:$A$373,"&gt;=12-01-2016",$A$3:$A$373,"&lt;=19-02-2017")</f>
        <v>48</v>
      </c>
      <c r="C190" s="196"/>
      <c r="D190" s="133" t="s">
        <v>115</v>
      </c>
      <c r="E190" s="201">
        <f>SUMIFS($F$3:$F$373,$A$3:$A$373,"&gt;=12-01-2016",$A$3:$A$373,"&lt;=19-02-2017")</f>
        <v>48</v>
      </c>
      <c r="F190" s="196"/>
    </row>
    <row r="191" spans="1:6" ht="14.25" customHeight="1"/>
    <row r="192" spans="1:6" ht="14.25" customHeight="1">
      <c r="A192" s="202" t="s">
        <v>112</v>
      </c>
      <c r="B192" s="195"/>
      <c r="C192" s="196"/>
      <c r="D192" s="202" t="s">
        <v>112</v>
      </c>
      <c r="E192" s="195"/>
      <c r="F192" s="196"/>
    </row>
    <row r="193" spans="1:6" ht="14.25" customHeight="1">
      <c r="A193" s="203" t="s">
        <v>113</v>
      </c>
      <c r="B193" s="204"/>
      <c r="C193" s="205"/>
      <c r="D193" s="203" t="s">
        <v>113</v>
      </c>
      <c r="E193" s="204"/>
      <c r="F193" s="205"/>
    </row>
    <row r="194" spans="1:6" ht="14.25" customHeight="1">
      <c r="A194" s="132">
        <v>42381</v>
      </c>
      <c r="B194" s="132" t="s">
        <v>114</v>
      </c>
      <c r="D194" s="132">
        <v>42381</v>
      </c>
      <c r="E194" s="132" t="s">
        <v>114</v>
      </c>
    </row>
    <row r="195" spans="1:6" ht="14.25" customHeight="1">
      <c r="A195" s="133" t="s">
        <v>115</v>
      </c>
      <c r="B195" s="201">
        <f>SUMIFS($F$3:$F$373,$A$3:$A$373,"&gt;=12-01-2016",$A$3:$A$373,"&lt;=19-02-2017")</f>
        <v>48</v>
      </c>
      <c r="C195" s="196"/>
      <c r="D195" s="133" t="s">
        <v>115</v>
      </c>
      <c r="E195" s="201">
        <f>SUMIFS($F$3:$F$373,$A$3:$A$373,"&gt;=12-01-2016",$A$3:$A$373,"&lt;=19-02-2017")</f>
        <v>48</v>
      </c>
      <c r="F195" s="196"/>
    </row>
    <row r="196" spans="1:6" ht="14.25" customHeight="1"/>
    <row r="197" spans="1:6" ht="14.25" customHeight="1">
      <c r="A197" s="202" t="s">
        <v>112</v>
      </c>
      <c r="B197" s="195"/>
      <c r="C197" s="196"/>
      <c r="D197" s="202" t="s">
        <v>112</v>
      </c>
      <c r="E197" s="195"/>
      <c r="F197" s="196"/>
    </row>
    <row r="198" spans="1:6" ht="14.25" customHeight="1">
      <c r="A198" s="203" t="s">
        <v>113</v>
      </c>
      <c r="B198" s="204"/>
      <c r="C198" s="205"/>
      <c r="D198" s="203" t="s">
        <v>113</v>
      </c>
      <c r="E198" s="204"/>
      <c r="F198" s="205"/>
    </row>
    <row r="199" spans="1:6" ht="14.25" customHeight="1">
      <c r="A199" s="132">
        <v>42381</v>
      </c>
      <c r="B199" s="132" t="s">
        <v>114</v>
      </c>
      <c r="D199" s="132">
        <v>42381</v>
      </c>
      <c r="E199" s="132" t="s">
        <v>114</v>
      </c>
    </row>
    <row r="200" spans="1:6" ht="14.25" customHeight="1">
      <c r="A200" s="133" t="s">
        <v>115</v>
      </c>
      <c r="B200" s="201">
        <f>SUMIFS($F$3:$F$373,$A$3:$A$373,"&gt;=12-01-2016",$A$3:$A$373,"&lt;=19-02-2017")</f>
        <v>48</v>
      </c>
      <c r="C200" s="196"/>
      <c r="D200" s="133" t="s">
        <v>115</v>
      </c>
      <c r="E200" s="201">
        <f>SUMIFS($F$3:$F$373,$A$3:$A$373,"&gt;=12-01-2016",$A$3:$A$373,"&lt;=19-02-2017")</f>
        <v>48</v>
      </c>
      <c r="F200" s="196"/>
    </row>
    <row r="201" spans="1:6" ht="14.25" customHeight="1"/>
    <row r="202" spans="1:6" ht="14.25" customHeight="1">
      <c r="A202" s="202" t="s">
        <v>112</v>
      </c>
      <c r="B202" s="195"/>
      <c r="C202" s="196"/>
      <c r="D202" s="202" t="s">
        <v>112</v>
      </c>
      <c r="E202" s="195"/>
      <c r="F202" s="196"/>
    </row>
    <row r="203" spans="1:6" ht="14.25" customHeight="1">
      <c r="A203" s="203" t="s">
        <v>113</v>
      </c>
      <c r="B203" s="204"/>
      <c r="C203" s="205"/>
      <c r="D203" s="203" t="s">
        <v>113</v>
      </c>
      <c r="E203" s="204"/>
      <c r="F203" s="205"/>
    </row>
    <row r="204" spans="1:6" ht="14.25" customHeight="1">
      <c r="A204" s="132">
        <v>42381</v>
      </c>
      <c r="B204" s="132" t="s">
        <v>114</v>
      </c>
      <c r="D204" s="132">
        <v>42381</v>
      </c>
      <c r="E204" s="132" t="s">
        <v>114</v>
      </c>
    </row>
    <row r="205" spans="1:6" ht="14.25" customHeight="1">
      <c r="A205" s="133" t="s">
        <v>115</v>
      </c>
      <c r="B205" s="201">
        <f>SUMIFS($F$3:$F$373,$A$3:$A$373,"&gt;=12-01-2016",$A$3:$A$373,"&lt;=19-02-2017")</f>
        <v>48</v>
      </c>
      <c r="C205" s="196"/>
      <c r="D205" s="133" t="s">
        <v>115</v>
      </c>
      <c r="E205" s="201">
        <f>SUMIFS($F$3:$F$373,$A$3:$A$373,"&gt;=12-01-2016",$A$3:$A$373,"&lt;=19-02-2017")</f>
        <v>48</v>
      </c>
      <c r="F205" s="196"/>
    </row>
    <row r="206" spans="1:6" ht="14.25" customHeight="1"/>
    <row r="207" spans="1:6" ht="14.25" customHeight="1">
      <c r="A207" s="202" t="s">
        <v>112</v>
      </c>
      <c r="B207" s="195"/>
      <c r="C207" s="196"/>
      <c r="D207" s="202" t="s">
        <v>112</v>
      </c>
      <c r="E207" s="195"/>
      <c r="F207" s="196"/>
    </row>
    <row r="208" spans="1:6" ht="14.25" customHeight="1">
      <c r="A208" s="203" t="s">
        <v>113</v>
      </c>
      <c r="B208" s="204"/>
      <c r="C208" s="205"/>
      <c r="D208" s="203" t="s">
        <v>113</v>
      </c>
      <c r="E208" s="204"/>
      <c r="F208" s="205"/>
    </row>
    <row r="209" spans="1:6" ht="14.25" customHeight="1">
      <c r="A209" s="132">
        <v>42381</v>
      </c>
      <c r="B209" s="132" t="s">
        <v>114</v>
      </c>
      <c r="D209" s="132">
        <v>42381</v>
      </c>
      <c r="E209" s="132" t="s">
        <v>114</v>
      </c>
    </row>
    <row r="210" spans="1:6" ht="14.25" customHeight="1">
      <c r="A210" s="133" t="s">
        <v>115</v>
      </c>
      <c r="B210" s="201">
        <f>SUMIFS($F$3:$F$373,$A$3:$A$373,"&gt;=12-01-2016",$A$3:$A$373,"&lt;=19-02-2017")</f>
        <v>48</v>
      </c>
      <c r="C210" s="196"/>
      <c r="D210" s="133" t="s">
        <v>115</v>
      </c>
      <c r="E210" s="201">
        <f>SUMIFS($F$3:$F$373,$A$3:$A$373,"&gt;=12-01-2016",$A$3:$A$373,"&lt;=19-02-2017")</f>
        <v>48</v>
      </c>
      <c r="F210" s="196"/>
    </row>
    <row r="211" spans="1:6" ht="14.25" customHeight="1"/>
    <row r="212" spans="1:6" ht="14.25" customHeight="1">
      <c r="A212" s="202" t="s">
        <v>112</v>
      </c>
      <c r="B212" s="195"/>
      <c r="C212" s="196"/>
      <c r="D212" s="202" t="s">
        <v>112</v>
      </c>
      <c r="E212" s="195"/>
      <c r="F212" s="196"/>
    </row>
    <row r="213" spans="1:6" ht="14.25" customHeight="1">
      <c r="A213" s="203" t="s">
        <v>113</v>
      </c>
      <c r="B213" s="204"/>
      <c r="C213" s="205"/>
      <c r="D213" s="203" t="s">
        <v>113</v>
      </c>
      <c r="E213" s="204"/>
      <c r="F213" s="205"/>
    </row>
    <row r="214" spans="1:6" ht="14.25" customHeight="1">
      <c r="A214" s="132">
        <v>42381</v>
      </c>
      <c r="B214" s="132" t="s">
        <v>114</v>
      </c>
      <c r="D214" s="132">
        <v>42381</v>
      </c>
      <c r="E214" s="132" t="s">
        <v>114</v>
      </c>
    </row>
    <row r="215" spans="1:6" ht="14.25" customHeight="1">
      <c r="A215" s="133" t="s">
        <v>115</v>
      </c>
      <c r="B215" s="201">
        <f>SUMIFS($F$3:$F$373,$A$3:$A$373,"&gt;=12-01-2016",$A$3:$A$373,"&lt;=19-02-2017")</f>
        <v>48</v>
      </c>
      <c r="C215" s="196"/>
      <c r="D215" s="133" t="s">
        <v>115</v>
      </c>
      <c r="E215" s="201">
        <f>SUMIFS($F$3:$F$373,$A$3:$A$373,"&gt;=12-01-2016",$A$3:$A$373,"&lt;=19-02-2017")</f>
        <v>48</v>
      </c>
      <c r="F215" s="196"/>
    </row>
    <row r="216" spans="1:6" ht="14.25" customHeight="1"/>
    <row r="217" spans="1:6" ht="14.25" customHeight="1">
      <c r="A217" s="202" t="s">
        <v>112</v>
      </c>
      <c r="B217" s="195"/>
      <c r="C217" s="196"/>
      <c r="D217" s="202" t="s">
        <v>112</v>
      </c>
      <c r="E217" s="195"/>
      <c r="F217" s="196"/>
    </row>
    <row r="218" spans="1:6" ht="14.25" customHeight="1">
      <c r="A218" s="203" t="s">
        <v>113</v>
      </c>
      <c r="B218" s="204"/>
      <c r="C218" s="205"/>
      <c r="D218" s="203" t="s">
        <v>113</v>
      </c>
      <c r="E218" s="204"/>
      <c r="F218" s="205"/>
    </row>
    <row r="219" spans="1:6" ht="14.25" customHeight="1">
      <c r="A219" s="132">
        <v>42381</v>
      </c>
      <c r="B219" s="132" t="s">
        <v>114</v>
      </c>
      <c r="D219" s="132">
        <v>42381</v>
      </c>
      <c r="E219" s="132" t="s">
        <v>114</v>
      </c>
    </row>
    <row r="220" spans="1:6" ht="14.25" customHeight="1">
      <c r="A220" s="133" t="s">
        <v>115</v>
      </c>
      <c r="B220" s="201">
        <f>SUMIFS($F$3:$F$373,$A$3:$A$373,"&gt;=12-01-2016",$A$3:$A$373,"&lt;=19-02-2017")</f>
        <v>48</v>
      </c>
      <c r="C220" s="196"/>
      <c r="D220" s="133" t="s">
        <v>115</v>
      </c>
      <c r="E220" s="201">
        <f>SUMIFS($F$3:$F$373,$A$3:$A$373,"&gt;=12-01-2016",$A$3:$A$373,"&lt;=19-02-2017")</f>
        <v>48</v>
      </c>
      <c r="F220" s="196"/>
    </row>
    <row r="221" spans="1:6" ht="14.25" customHeight="1"/>
    <row r="222" spans="1:6" ht="14.25" customHeight="1">
      <c r="A222" s="202" t="s">
        <v>112</v>
      </c>
      <c r="B222" s="195"/>
      <c r="C222" s="196"/>
      <c r="D222" s="202" t="s">
        <v>112</v>
      </c>
      <c r="E222" s="195"/>
      <c r="F222" s="196"/>
    </row>
    <row r="223" spans="1:6" ht="14.25" customHeight="1">
      <c r="A223" s="203" t="s">
        <v>113</v>
      </c>
      <c r="B223" s="204"/>
      <c r="C223" s="205"/>
      <c r="D223" s="203" t="s">
        <v>113</v>
      </c>
      <c r="E223" s="204"/>
      <c r="F223" s="205"/>
    </row>
    <row r="224" spans="1:6" ht="14.25" customHeight="1">
      <c r="A224" s="132">
        <v>42381</v>
      </c>
      <c r="B224" s="132" t="s">
        <v>114</v>
      </c>
      <c r="D224" s="132">
        <v>42381</v>
      </c>
      <c r="E224" s="132" t="s">
        <v>114</v>
      </c>
    </row>
    <row r="225" spans="1:6" ht="14.25" customHeight="1">
      <c r="A225" s="133" t="s">
        <v>115</v>
      </c>
      <c r="B225" s="201">
        <f>SUMIFS($F$3:$F$373,$A$3:$A$373,"&gt;=12-01-2016",$A$3:$A$373,"&lt;=19-02-2017")</f>
        <v>48</v>
      </c>
      <c r="C225" s="196"/>
      <c r="D225" s="133" t="s">
        <v>115</v>
      </c>
      <c r="E225" s="201">
        <f>SUMIFS($F$3:$F$373,$A$3:$A$373,"&gt;=12-01-2016",$A$3:$A$373,"&lt;=19-02-2017")</f>
        <v>48</v>
      </c>
      <c r="F225" s="196"/>
    </row>
    <row r="226" spans="1:6" ht="14.25" customHeight="1"/>
    <row r="227" spans="1:6" ht="14.25" customHeight="1">
      <c r="A227" s="202" t="s">
        <v>112</v>
      </c>
      <c r="B227" s="195"/>
      <c r="C227" s="196"/>
      <c r="D227" s="202" t="s">
        <v>112</v>
      </c>
      <c r="E227" s="195"/>
      <c r="F227" s="196"/>
    </row>
    <row r="228" spans="1:6" ht="14.25" customHeight="1">
      <c r="A228" s="203" t="s">
        <v>113</v>
      </c>
      <c r="B228" s="204"/>
      <c r="C228" s="205"/>
      <c r="D228" s="203" t="s">
        <v>113</v>
      </c>
      <c r="E228" s="204"/>
      <c r="F228" s="205"/>
    </row>
    <row r="229" spans="1:6" ht="14.25" customHeight="1">
      <c r="A229" s="132">
        <v>42381</v>
      </c>
      <c r="B229" s="132" t="s">
        <v>114</v>
      </c>
      <c r="D229" s="132">
        <v>42381</v>
      </c>
      <c r="E229" s="132" t="s">
        <v>114</v>
      </c>
    </row>
    <row r="230" spans="1:6" ht="14.25" customHeight="1">
      <c r="A230" s="133" t="s">
        <v>115</v>
      </c>
      <c r="B230" s="201">
        <f>SUMIFS($F$3:$F$373,$A$3:$A$373,"&gt;=12-01-2016",$A$3:$A$373,"&lt;=19-02-2017")</f>
        <v>48</v>
      </c>
      <c r="C230" s="196"/>
      <c r="D230" s="133" t="s">
        <v>115</v>
      </c>
      <c r="E230" s="201">
        <f>SUMIFS($F$3:$F$373,$A$3:$A$373,"&gt;=12-01-2016",$A$3:$A$373,"&lt;=19-02-2017")</f>
        <v>48</v>
      </c>
      <c r="F230" s="196"/>
    </row>
    <row r="231" spans="1:6" ht="14.25" customHeight="1"/>
    <row r="232" spans="1:6" ht="14.25" customHeight="1">
      <c r="A232" s="202" t="s">
        <v>112</v>
      </c>
      <c r="B232" s="195"/>
      <c r="C232" s="196"/>
      <c r="D232" s="202" t="s">
        <v>112</v>
      </c>
      <c r="E232" s="195"/>
      <c r="F232" s="196"/>
    </row>
    <row r="233" spans="1:6" ht="14.25" customHeight="1">
      <c r="A233" s="203" t="s">
        <v>113</v>
      </c>
      <c r="B233" s="204"/>
      <c r="C233" s="205"/>
      <c r="D233" s="203" t="s">
        <v>113</v>
      </c>
      <c r="E233" s="204"/>
      <c r="F233" s="205"/>
    </row>
    <row r="234" spans="1:6" ht="14.25" customHeight="1">
      <c r="A234" s="132">
        <v>42381</v>
      </c>
      <c r="B234" s="132" t="s">
        <v>114</v>
      </c>
      <c r="D234" s="132">
        <v>42381</v>
      </c>
      <c r="E234" s="132" t="s">
        <v>114</v>
      </c>
    </row>
    <row r="235" spans="1:6" ht="14.25" customHeight="1">
      <c r="A235" s="133" t="s">
        <v>115</v>
      </c>
      <c r="B235" s="201">
        <f>SUMIFS($F$3:$F$373,$A$3:$A$373,"&gt;=12-01-2016",$A$3:$A$373,"&lt;=19-02-2017")</f>
        <v>48</v>
      </c>
      <c r="C235" s="196"/>
      <c r="D235" s="133" t="s">
        <v>115</v>
      </c>
      <c r="E235" s="201">
        <f>SUMIFS($F$3:$F$373,$A$3:$A$373,"&gt;=12-01-2016",$A$3:$A$373,"&lt;=19-02-2017")</f>
        <v>48</v>
      </c>
      <c r="F235" s="196"/>
    </row>
    <row r="236" spans="1:6" ht="14.25" customHeight="1"/>
    <row r="237" spans="1:6" ht="14.25" customHeight="1">
      <c r="A237" s="202" t="s">
        <v>112</v>
      </c>
      <c r="B237" s="195"/>
      <c r="C237" s="196"/>
      <c r="D237" s="202" t="s">
        <v>112</v>
      </c>
      <c r="E237" s="195"/>
      <c r="F237" s="196"/>
    </row>
    <row r="238" spans="1:6" ht="14.25" customHeight="1">
      <c r="A238" s="203" t="s">
        <v>113</v>
      </c>
      <c r="B238" s="204"/>
      <c r="C238" s="205"/>
      <c r="D238" s="203" t="s">
        <v>113</v>
      </c>
      <c r="E238" s="204"/>
      <c r="F238" s="205"/>
    </row>
    <row r="239" spans="1:6" ht="14.25" customHeight="1">
      <c r="A239" s="132">
        <v>42381</v>
      </c>
      <c r="B239" s="132" t="s">
        <v>114</v>
      </c>
      <c r="D239" s="132">
        <v>42381</v>
      </c>
      <c r="E239" s="132" t="s">
        <v>114</v>
      </c>
    </row>
    <row r="240" spans="1:6" ht="14.25" customHeight="1">
      <c r="A240" s="133" t="s">
        <v>115</v>
      </c>
      <c r="B240" s="201">
        <f>SUMIFS($F$3:$F$373,$A$3:$A$373,"&gt;=12-01-2016",$A$3:$A$373,"&lt;=19-02-2017")</f>
        <v>48</v>
      </c>
      <c r="C240" s="196"/>
      <c r="D240" s="133" t="s">
        <v>115</v>
      </c>
      <c r="E240" s="201">
        <f>SUMIFS($F$3:$F$373,$A$3:$A$373,"&gt;=12-01-2016",$A$3:$A$373,"&lt;=19-02-2017")</f>
        <v>48</v>
      </c>
      <c r="F240" s="196"/>
    </row>
    <row r="241" spans="1:6" ht="14.25" customHeight="1"/>
    <row r="242" spans="1:6" ht="14.25" customHeight="1">
      <c r="A242" s="202" t="s">
        <v>112</v>
      </c>
      <c r="B242" s="195"/>
      <c r="C242" s="196"/>
      <c r="D242" s="202" t="s">
        <v>112</v>
      </c>
      <c r="E242" s="195"/>
      <c r="F242" s="196"/>
    </row>
    <row r="243" spans="1:6" ht="14.25" customHeight="1">
      <c r="A243" s="203" t="s">
        <v>113</v>
      </c>
      <c r="B243" s="204"/>
      <c r="C243" s="205"/>
      <c r="D243" s="203" t="s">
        <v>113</v>
      </c>
      <c r="E243" s="204"/>
      <c r="F243" s="205"/>
    </row>
    <row r="244" spans="1:6" ht="14.25" customHeight="1">
      <c r="A244" s="132">
        <v>42381</v>
      </c>
      <c r="B244" s="132" t="s">
        <v>114</v>
      </c>
      <c r="D244" s="132">
        <v>42381</v>
      </c>
      <c r="E244" s="132" t="s">
        <v>114</v>
      </c>
    </row>
    <row r="245" spans="1:6" ht="14.25" customHeight="1">
      <c r="A245" s="133" t="s">
        <v>115</v>
      </c>
      <c r="B245" s="201">
        <f>SUMIFS($F$3:$F$373,$A$3:$A$373,"&gt;=12-01-2016",$A$3:$A$373,"&lt;=19-02-2017")</f>
        <v>48</v>
      </c>
      <c r="C245" s="196"/>
      <c r="D245" s="133" t="s">
        <v>115</v>
      </c>
      <c r="E245" s="201">
        <f>SUMIFS($F$3:$F$373,$A$3:$A$373,"&gt;=12-01-2016",$A$3:$A$373,"&lt;=19-02-2017")</f>
        <v>48</v>
      </c>
      <c r="F245" s="196"/>
    </row>
    <row r="246" spans="1:6" ht="14.25" customHeight="1"/>
    <row r="247" spans="1:6" ht="14.25" customHeight="1">
      <c r="A247" s="202" t="s">
        <v>112</v>
      </c>
      <c r="B247" s="195"/>
      <c r="C247" s="196"/>
      <c r="D247" s="202" t="s">
        <v>112</v>
      </c>
      <c r="E247" s="195"/>
      <c r="F247" s="196"/>
    </row>
    <row r="248" spans="1:6" ht="14.25" customHeight="1">
      <c r="A248" s="203" t="s">
        <v>113</v>
      </c>
      <c r="B248" s="204"/>
      <c r="C248" s="205"/>
      <c r="D248" s="203" t="s">
        <v>113</v>
      </c>
      <c r="E248" s="204"/>
      <c r="F248" s="205"/>
    </row>
    <row r="249" spans="1:6" ht="14.25" customHeight="1">
      <c r="A249" s="132">
        <v>42381</v>
      </c>
      <c r="B249" s="132" t="s">
        <v>114</v>
      </c>
      <c r="D249" s="132">
        <v>42381</v>
      </c>
      <c r="E249" s="132" t="s">
        <v>114</v>
      </c>
    </row>
    <row r="250" spans="1:6" ht="14.25" customHeight="1">
      <c r="A250" s="133" t="s">
        <v>115</v>
      </c>
      <c r="B250" s="201">
        <f>SUMIFS($F$3:$F$373,$A$3:$A$373,"&gt;=12-01-2016",$A$3:$A$373,"&lt;=19-02-2017")</f>
        <v>48</v>
      </c>
      <c r="C250" s="196"/>
      <c r="D250" s="133" t="s">
        <v>115</v>
      </c>
      <c r="E250" s="201">
        <f>SUMIFS($F$3:$F$373,$A$3:$A$373,"&gt;=12-01-2016",$A$3:$A$373,"&lt;=19-02-2017")</f>
        <v>48</v>
      </c>
      <c r="F250" s="196"/>
    </row>
    <row r="251" spans="1:6" ht="14.25" customHeight="1"/>
    <row r="252" spans="1:6" ht="14.25" customHeight="1">
      <c r="A252" s="202" t="s">
        <v>112</v>
      </c>
      <c r="B252" s="195"/>
      <c r="C252" s="196"/>
      <c r="D252" s="202" t="s">
        <v>112</v>
      </c>
      <c r="E252" s="195"/>
      <c r="F252" s="196"/>
    </row>
    <row r="253" spans="1:6" ht="14.25" customHeight="1">
      <c r="A253" s="203" t="s">
        <v>113</v>
      </c>
      <c r="B253" s="204"/>
      <c r="C253" s="205"/>
      <c r="D253" s="203" t="s">
        <v>113</v>
      </c>
      <c r="E253" s="204"/>
      <c r="F253" s="205"/>
    </row>
    <row r="254" spans="1:6" ht="14.25" customHeight="1">
      <c r="A254" s="132">
        <v>42381</v>
      </c>
      <c r="B254" s="132" t="s">
        <v>114</v>
      </c>
      <c r="D254" s="132">
        <v>42381</v>
      </c>
      <c r="E254" s="132" t="s">
        <v>114</v>
      </c>
    </row>
    <row r="255" spans="1:6" ht="14.25" customHeight="1">
      <c r="A255" s="133" t="s">
        <v>115</v>
      </c>
      <c r="B255" s="201">
        <f>SUMIFS($F$3:$F$373,$A$3:$A$373,"&gt;=12-01-2016",$A$3:$A$373,"&lt;=19-02-2017")</f>
        <v>48</v>
      </c>
      <c r="C255" s="196"/>
      <c r="D255" s="133" t="s">
        <v>115</v>
      </c>
      <c r="E255" s="201">
        <f>SUMIFS($F$3:$F$373,$A$3:$A$373,"&gt;=12-01-2016",$A$3:$A$373,"&lt;=19-02-2017")</f>
        <v>48</v>
      </c>
      <c r="F255" s="196"/>
    </row>
    <row r="256" spans="1:6" ht="14.25" customHeight="1"/>
    <row r="257" spans="1:6" ht="14.25" customHeight="1">
      <c r="A257" s="202" t="s">
        <v>112</v>
      </c>
      <c r="B257" s="195"/>
      <c r="C257" s="196"/>
      <c r="D257" s="202" t="s">
        <v>112</v>
      </c>
      <c r="E257" s="195"/>
      <c r="F257" s="196"/>
    </row>
    <row r="258" spans="1:6" ht="14.25" customHeight="1">
      <c r="A258" s="203" t="s">
        <v>113</v>
      </c>
      <c r="B258" s="204"/>
      <c r="C258" s="205"/>
      <c r="D258" s="203" t="s">
        <v>113</v>
      </c>
      <c r="E258" s="204"/>
      <c r="F258" s="205"/>
    </row>
    <row r="259" spans="1:6" ht="14.25" customHeight="1">
      <c r="A259" s="132">
        <v>42381</v>
      </c>
      <c r="B259" s="132" t="s">
        <v>114</v>
      </c>
      <c r="D259" s="132">
        <v>42381</v>
      </c>
      <c r="E259" s="132" t="s">
        <v>114</v>
      </c>
    </row>
    <row r="260" spans="1:6" ht="14.25" customHeight="1">
      <c r="A260" s="133" t="s">
        <v>115</v>
      </c>
      <c r="B260" s="201">
        <f>SUMIFS($F$3:$F$373,$A$3:$A$373,"&gt;=12-01-2016",$A$3:$A$373,"&lt;=19-02-2017")</f>
        <v>48</v>
      </c>
      <c r="C260" s="196"/>
      <c r="D260" s="133" t="s">
        <v>115</v>
      </c>
      <c r="E260" s="201">
        <f>SUMIFS($F$3:$F$373,$A$3:$A$373,"&gt;=12-01-2016",$A$3:$A$373,"&lt;=19-02-2017")</f>
        <v>48</v>
      </c>
      <c r="F260" s="196"/>
    </row>
    <row r="261" spans="1:6" ht="14.25" customHeight="1"/>
    <row r="262" spans="1:6" ht="14.25" customHeight="1">
      <c r="A262" s="202" t="s">
        <v>112</v>
      </c>
      <c r="B262" s="195"/>
      <c r="C262" s="196"/>
      <c r="D262" s="202" t="s">
        <v>112</v>
      </c>
      <c r="E262" s="195"/>
      <c r="F262" s="196"/>
    </row>
    <row r="263" spans="1:6" ht="14.25" customHeight="1">
      <c r="A263" s="203" t="s">
        <v>113</v>
      </c>
      <c r="B263" s="204"/>
      <c r="C263" s="205"/>
      <c r="D263" s="203" t="s">
        <v>113</v>
      </c>
      <c r="E263" s="204"/>
      <c r="F263" s="205"/>
    </row>
    <row r="264" spans="1:6" ht="14.25" customHeight="1">
      <c r="A264" s="132">
        <v>42381</v>
      </c>
      <c r="B264" s="132" t="s">
        <v>114</v>
      </c>
      <c r="D264" s="132">
        <v>42381</v>
      </c>
      <c r="E264" s="132" t="s">
        <v>114</v>
      </c>
    </row>
    <row r="265" spans="1:6" ht="14.25" customHeight="1">
      <c r="A265" s="133" t="s">
        <v>115</v>
      </c>
      <c r="B265" s="201">
        <f>SUMIFS($F$3:$F$373,$A$3:$A$373,"&gt;=12-01-2016",$A$3:$A$373,"&lt;=19-02-2017")</f>
        <v>48</v>
      </c>
      <c r="C265" s="196"/>
      <c r="D265" s="133" t="s">
        <v>115</v>
      </c>
      <c r="E265" s="201">
        <f>SUMIFS($F$3:$F$373,$A$3:$A$373,"&gt;=12-01-2016",$A$3:$A$373,"&lt;=19-02-2017")</f>
        <v>48</v>
      </c>
      <c r="F265" s="196"/>
    </row>
    <row r="266" spans="1:6" ht="14.25" customHeight="1"/>
    <row r="267" spans="1:6" ht="14.25" customHeight="1">
      <c r="A267" s="202" t="s">
        <v>112</v>
      </c>
      <c r="B267" s="195"/>
      <c r="C267" s="196"/>
      <c r="D267" s="202" t="s">
        <v>112</v>
      </c>
      <c r="E267" s="195"/>
      <c r="F267" s="196"/>
    </row>
    <row r="268" spans="1:6" ht="14.25" customHeight="1">
      <c r="A268" s="203" t="s">
        <v>113</v>
      </c>
      <c r="B268" s="204"/>
      <c r="C268" s="205"/>
      <c r="D268" s="203" t="s">
        <v>113</v>
      </c>
      <c r="E268" s="204"/>
      <c r="F268" s="205"/>
    </row>
    <row r="269" spans="1:6" ht="14.25" customHeight="1">
      <c r="A269" s="132">
        <v>42381</v>
      </c>
      <c r="B269" s="132" t="s">
        <v>114</v>
      </c>
      <c r="D269" s="132">
        <v>42381</v>
      </c>
      <c r="E269" s="132" t="s">
        <v>114</v>
      </c>
    </row>
    <row r="270" spans="1:6" ht="14.25" customHeight="1">
      <c r="A270" s="133" t="s">
        <v>115</v>
      </c>
      <c r="B270" s="201">
        <f>SUMIFS($F$3:$F$373,$A$3:$A$373,"&gt;=12-01-2016",$A$3:$A$373,"&lt;=19-02-2017")</f>
        <v>48</v>
      </c>
      <c r="C270" s="196"/>
      <c r="D270" s="133" t="s">
        <v>115</v>
      </c>
      <c r="E270" s="201">
        <f>SUMIFS($F$3:$F$373,$A$3:$A$373,"&gt;=12-01-2016",$A$3:$A$373,"&lt;=19-02-2017")</f>
        <v>48</v>
      </c>
      <c r="F270" s="196"/>
    </row>
    <row r="271" spans="1:6" ht="14.25" customHeight="1"/>
    <row r="272" spans="1:6" ht="14.25" customHeight="1">
      <c r="A272" s="202" t="s">
        <v>112</v>
      </c>
      <c r="B272" s="195"/>
      <c r="C272" s="196"/>
      <c r="D272" s="202" t="s">
        <v>112</v>
      </c>
      <c r="E272" s="195"/>
      <c r="F272" s="196"/>
    </row>
    <row r="273" spans="1:6" ht="14.25" customHeight="1">
      <c r="A273" s="203" t="s">
        <v>113</v>
      </c>
      <c r="B273" s="204"/>
      <c r="C273" s="205"/>
      <c r="D273" s="203" t="s">
        <v>113</v>
      </c>
      <c r="E273" s="204"/>
      <c r="F273" s="205"/>
    </row>
    <row r="274" spans="1:6" ht="14.25" customHeight="1">
      <c r="A274" s="132">
        <v>42381</v>
      </c>
      <c r="B274" s="132" t="s">
        <v>114</v>
      </c>
      <c r="D274" s="132">
        <v>42381</v>
      </c>
      <c r="E274" s="132" t="s">
        <v>114</v>
      </c>
    </row>
    <row r="275" spans="1:6" ht="14.25" customHeight="1">
      <c r="A275" s="133" t="s">
        <v>115</v>
      </c>
      <c r="B275" s="201">
        <f>SUMIFS($F$3:$F$373,$A$3:$A$373,"&gt;=12-01-2016",$A$3:$A$373,"&lt;=19-02-2017")</f>
        <v>48</v>
      </c>
      <c r="C275" s="196"/>
      <c r="D275" s="133" t="s">
        <v>115</v>
      </c>
      <c r="E275" s="201">
        <f>SUMIFS($F$3:$F$373,$A$3:$A$373,"&gt;=12-01-2016",$A$3:$A$373,"&lt;=19-02-2017")</f>
        <v>48</v>
      </c>
      <c r="F275" s="196"/>
    </row>
    <row r="276" spans="1:6" ht="14.25" customHeight="1"/>
    <row r="277" spans="1:6" ht="14.25" customHeight="1">
      <c r="A277" s="202" t="s">
        <v>112</v>
      </c>
      <c r="B277" s="195"/>
      <c r="C277" s="196"/>
      <c r="D277" s="202" t="s">
        <v>112</v>
      </c>
      <c r="E277" s="195"/>
      <c r="F277" s="196"/>
    </row>
    <row r="278" spans="1:6" ht="14.25" customHeight="1">
      <c r="A278" s="203" t="s">
        <v>113</v>
      </c>
      <c r="B278" s="204"/>
      <c r="C278" s="205"/>
      <c r="D278" s="203" t="s">
        <v>113</v>
      </c>
      <c r="E278" s="204"/>
      <c r="F278" s="205"/>
    </row>
    <row r="279" spans="1:6" ht="14.25" customHeight="1">
      <c r="A279" s="132">
        <v>42381</v>
      </c>
      <c r="B279" s="132" t="s">
        <v>114</v>
      </c>
      <c r="D279" s="132">
        <v>42381</v>
      </c>
      <c r="E279" s="132" t="s">
        <v>114</v>
      </c>
    </row>
    <row r="280" spans="1:6" ht="14.25" customHeight="1">
      <c r="A280" s="133" t="s">
        <v>115</v>
      </c>
      <c r="B280" s="201">
        <f>SUMIFS($F$3:$F$373,$A$3:$A$373,"&gt;=12-01-2016",$A$3:$A$373,"&lt;=19-02-2017")</f>
        <v>48</v>
      </c>
      <c r="C280" s="196"/>
      <c r="D280" s="133" t="s">
        <v>115</v>
      </c>
      <c r="E280" s="201">
        <f>SUMIFS($F$3:$F$373,$A$3:$A$373,"&gt;=12-01-2016",$A$3:$A$373,"&lt;=19-02-2017")</f>
        <v>48</v>
      </c>
      <c r="F280" s="196"/>
    </row>
    <row r="281" spans="1:6" ht="14.25" customHeight="1"/>
    <row r="282" spans="1:6" ht="14.25" customHeight="1">
      <c r="A282" s="202" t="s">
        <v>112</v>
      </c>
      <c r="B282" s="195"/>
      <c r="C282" s="196"/>
      <c r="D282" s="202" t="s">
        <v>112</v>
      </c>
      <c r="E282" s="195"/>
      <c r="F282" s="196"/>
    </row>
    <row r="283" spans="1:6" ht="14.25" customHeight="1">
      <c r="A283" s="203" t="s">
        <v>113</v>
      </c>
      <c r="B283" s="204"/>
      <c r="C283" s="205"/>
      <c r="D283" s="203" t="s">
        <v>113</v>
      </c>
      <c r="E283" s="204"/>
      <c r="F283" s="205"/>
    </row>
    <row r="284" spans="1:6" ht="14.25" customHeight="1">
      <c r="A284" s="132">
        <v>42381</v>
      </c>
      <c r="B284" s="132" t="s">
        <v>114</v>
      </c>
      <c r="D284" s="132">
        <v>42381</v>
      </c>
      <c r="E284" s="132" t="s">
        <v>114</v>
      </c>
    </row>
    <row r="285" spans="1:6" ht="14.25" customHeight="1">
      <c r="A285" s="133" t="s">
        <v>115</v>
      </c>
      <c r="B285" s="201">
        <f>SUMIFS($F$3:$F$373,$A$3:$A$373,"&gt;=12-01-2016",$A$3:$A$373,"&lt;=19-02-2017")</f>
        <v>48</v>
      </c>
      <c r="C285" s="196"/>
      <c r="D285" s="133" t="s">
        <v>115</v>
      </c>
      <c r="E285" s="201">
        <f>SUMIFS($F$3:$F$373,$A$3:$A$373,"&gt;=12-01-2016",$A$3:$A$373,"&lt;=19-02-2017")</f>
        <v>48</v>
      </c>
      <c r="F285" s="196"/>
    </row>
    <row r="286" spans="1:6" ht="14.25" customHeight="1"/>
    <row r="287" spans="1:6" ht="14.25" customHeight="1">
      <c r="A287" s="202" t="s">
        <v>112</v>
      </c>
      <c r="B287" s="195"/>
      <c r="C287" s="196"/>
      <c r="D287" s="202" t="s">
        <v>112</v>
      </c>
      <c r="E287" s="195"/>
      <c r="F287" s="196"/>
    </row>
    <row r="288" spans="1:6" ht="14.25" customHeight="1">
      <c r="A288" s="203" t="s">
        <v>113</v>
      </c>
      <c r="B288" s="204"/>
      <c r="C288" s="205"/>
      <c r="D288" s="203" t="s">
        <v>113</v>
      </c>
      <c r="E288" s="204"/>
      <c r="F288" s="205"/>
    </row>
    <row r="289" spans="1:6" ht="14.25" customHeight="1">
      <c r="A289" s="132">
        <v>42381</v>
      </c>
      <c r="B289" s="132" t="s">
        <v>114</v>
      </c>
      <c r="D289" s="132">
        <v>42381</v>
      </c>
      <c r="E289" s="132" t="s">
        <v>114</v>
      </c>
    </row>
    <row r="290" spans="1:6" ht="14.25" customHeight="1">
      <c r="A290" s="133" t="s">
        <v>115</v>
      </c>
      <c r="B290" s="201">
        <f>SUMIFS($F$3:$F$373,$A$3:$A$373,"&gt;=12-01-2016",$A$3:$A$373,"&lt;=19-02-2017")</f>
        <v>48</v>
      </c>
      <c r="C290" s="196"/>
      <c r="D290" s="133" t="s">
        <v>115</v>
      </c>
      <c r="E290" s="201">
        <f>SUMIFS($F$3:$F$373,$A$3:$A$373,"&gt;=12-01-2016",$A$3:$A$373,"&lt;=19-02-2017")</f>
        <v>48</v>
      </c>
      <c r="F290" s="196"/>
    </row>
    <row r="291" spans="1:6" ht="14.25" customHeight="1"/>
    <row r="292" spans="1:6" ht="14.25" customHeight="1">
      <c r="A292" s="202" t="s">
        <v>112</v>
      </c>
      <c r="B292" s="195"/>
      <c r="C292" s="196"/>
      <c r="D292" s="202" t="s">
        <v>112</v>
      </c>
      <c r="E292" s="195"/>
      <c r="F292" s="196"/>
    </row>
    <row r="293" spans="1:6" ht="14.25" customHeight="1">
      <c r="A293" s="203" t="s">
        <v>113</v>
      </c>
      <c r="B293" s="204"/>
      <c r="C293" s="205"/>
      <c r="D293" s="203" t="s">
        <v>113</v>
      </c>
      <c r="E293" s="204"/>
      <c r="F293" s="205"/>
    </row>
    <row r="294" spans="1:6" ht="14.25" customHeight="1">
      <c r="A294" s="132">
        <v>42381</v>
      </c>
      <c r="B294" s="132" t="s">
        <v>114</v>
      </c>
      <c r="D294" s="132">
        <v>42381</v>
      </c>
      <c r="E294" s="132" t="s">
        <v>114</v>
      </c>
    </row>
    <row r="295" spans="1:6" ht="14.25" customHeight="1">
      <c r="A295" s="133" t="s">
        <v>115</v>
      </c>
      <c r="B295" s="201">
        <f>SUMIFS($F$3:$F$373,$A$3:$A$373,"&gt;=12-01-2016",$A$3:$A$373,"&lt;=19-02-2017")</f>
        <v>48</v>
      </c>
      <c r="C295" s="196"/>
      <c r="D295" s="133" t="s">
        <v>115</v>
      </c>
      <c r="E295" s="201">
        <f>SUMIFS($F$3:$F$373,$A$3:$A$373,"&gt;=12-01-2016",$A$3:$A$373,"&lt;=19-02-2017")</f>
        <v>48</v>
      </c>
      <c r="F295" s="196"/>
    </row>
    <row r="296" spans="1:6" ht="14.25" customHeight="1"/>
    <row r="297" spans="1:6" ht="14.25" customHeight="1">
      <c r="A297" s="202" t="s">
        <v>112</v>
      </c>
      <c r="B297" s="195"/>
      <c r="C297" s="196"/>
      <c r="D297" s="202" t="s">
        <v>112</v>
      </c>
      <c r="E297" s="195"/>
      <c r="F297" s="196"/>
    </row>
    <row r="298" spans="1:6" ht="14.25" customHeight="1">
      <c r="A298" s="203" t="s">
        <v>113</v>
      </c>
      <c r="B298" s="204"/>
      <c r="C298" s="205"/>
      <c r="D298" s="203" t="s">
        <v>113</v>
      </c>
      <c r="E298" s="204"/>
      <c r="F298" s="205"/>
    </row>
    <row r="299" spans="1:6" ht="14.25" customHeight="1">
      <c r="A299" s="132">
        <v>42381</v>
      </c>
      <c r="B299" s="132" t="s">
        <v>114</v>
      </c>
      <c r="D299" s="132">
        <v>42381</v>
      </c>
      <c r="E299" s="132" t="s">
        <v>114</v>
      </c>
    </row>
    <row r="300" spans="1:6" ht="14.25" customHeight="1">
      <c r="A300" s="133" t="s">
        <v>115</v>
      </c>
      <c r="B300" s="201">
        <f>SUMIFS($F$3:$F$373,$A$3:$A$373,"&gt;=12-01-2016",$A$3:$A$373,"&lt;=19-02-2017")</f>
        <v>48</v>
      </c>
      <c r="C300" s="196"/>
      <c r="D300" s="133" t="s">
        <v>115</v>
      </c>
      <c r="E300" s="201">
        <f>SUMIFS($F$3:$F$373,$A$3:$A$373,"&gt;=12-01-2016",$A$3:$A$373,"&lt;=19-02-2017")</f>
        <v>48</v>
      </c>
      <c r="F300" s="196"/>
    </row>
    <row r="301" spans="1:6" ht="14.25" customHeight="1"/>
    <row r="302" spans="1:6" ht="14.25" customHeight="1">
      <c r="A302" s="202" t="s">
        <v>112</v>
      </c>
      <c r="B302" s="195"/>
      <c r="C302" s="196"/>
      <c r="D302" s="202" t="s">
        <v>112</v>
      </c>
      <c r="E302" s="195"/>
      <c r="F302" s="196"/>
    </row>
    <row r="303" spans="1:6" ht="14.25" customHeight="1">
      <c r="A303" s="203" t="s">
        <v>113</v>
      </c>
      <c r="B303" s="204"/>
      <c r="C303" s="205"/>
      <c r="D303" s="203" t="s">
        <v>113</v>
      </c>
      <c r="E303" s="204"/>
      <c r="F303" s="205"/>
    </row>
    <row r="304" spans="1:6" ht="14.25" customHeight="1">
      <c r="A304" s="132">
        <v>42381</v>
      </c>
      <c r="B304" s="132" t="s">
        <v>114</v>
      </c>
      <c r="D304" s="132">
        <v>42381</v>
      </c>
      <c r="E304" s="132" t="s">
        <v>114</v>
      </c>
    </row>
    <row r="305" spans="1:6" ht="14.25" customHeight="1">
      <c r="A305" s="133" t="s">
        <v>115</v>
      </c>
      <c r="B305" s="201">
        <f>SUMIFS($F$3:$F$373,$A$3:$A$373,"&gt;=12-01-2016",$A$3:$A$373,"&lt;=19-02-2017")</f>
        <v>48</v>
      </c>
      <c r="C305" s="196"/>
      <c r="D305" s="133" t="s">
        <v>115</v>
      </c>
      <c r="E305" s="201">
        <f>SUMIFS($F$3:$F$373,$A$3:$A$373,"&gt;=12-01-2016",$A$3:$A$373,"&lt;=19-02-2017")</f>
        <v>48</v>
      </c>
      <c r="F305" s="196"/>
    </row>
    <row r="306" spans="1:6" ht="14.25" customHeight="1"/>
    <row r="307" spans="1:6" ht="14.25" customHeight="1">
      <c r="A307" s="202" t="s">
        <v>112</v>
      </c>
      <c r="B307" s="195"/>
      <c r="C307" s="196"/>
      <c r="D307" s="202" t="s">
        <v>112</v>
      </c>
      <c r="E307" s="195"/>
      <c r="F307" s="196"/>
    </row>
    <row r="308" spans="1:6" ht="14.25" customHeight="1">
      <c r="A308" s="203" t="s">
        <v>113</v>
      </c>
      <c r="B308" s="204"/>
      <c r="C308" s="205"/>
      <c r="D308" s="203" t="s">
        <v>113</v>
      </c>
      <c r="E308" s="204"/>
      <c r="F308" s="205"/>
    </row>
    <row r="309" spans="1:6" ht="14.25" customHeight="1">
      <c r="A309" s="132">
        <v>42381</v>
      </c>
      <c r="B309" s="132" t="s">
        <v>114</v>
      </c>
      <c r="D309" s="132">
        <v>42381</v>
      </c>
      <c r="E309" s="132" t="s">
        <v>114</v>
      </c>
    </row>
    <row r="310" spans="1:6" ht="14.25" customHeight="1">
      <c r="A310" s="133" t="s">
        <v>115</v>
      </c>
      <c r="B310" s="201">
        <f>SUMIFS($F$3:$F$373,$A$3:$A$373,"&gt;=12-01-2016",$A$3:$A$373,"&lt;=19-02-2017")</f>
        <v>48</v>
      </c>
      <c r="C310" s="196"/>
      <c r="D310" s="133" t="s">
        <v>115</v>
      </c>
      <c r="E310" s="201">
        <f>SUMIFS($F$3:$F$373,$A$3:$A$373,"&gt;=12-01-2016",$A$3:$A$373,"&lt;=19-02-2017")</f>
        <v>48</v>
      </c>
      <c r="F310" s="196"/>
    </row>
    <row r="311" spans="1:6" ht="14.25" customHeight="1"/>
    <row r="312" spans="1:6" ht="14.25" customHeight="1">
      <c r="A312" s="202" t="s">
        <v>112</v>
      </c>
      <c r="B312" s="195"/>
      <c r="C312" s="196"/>
      <c r="D312" s="202" t="s">
        <v>112</v>
      </c>
      <c r="E312" s="195"/>
      <c r="F312" s="196"/>
    </row>
    <row r="313" spans="1:6" ht="14.25" customHeight="1">
      <c r="A313" s="203" t="s">
        <v>113</v>
      </c>
      <c r="B313" s="204"/>
      <c r="C313" s="205"/>
      <c r="D313" s="203" t="s">
        <v>113</v>
      </c>
      <c r="E313" s="204"/>
      <c r="F313" s="205"/>
    </row>
    <row r="314" spans="1:6" ht="14.25" customHeight="1">
      <c r="A314" s="132">
        <v>42381</v>
      </c>
      <c r="B314" s="132" t="s">
        <v>114</v>
      </c>
      <c r="D314" s="132">
        <v>42381</v>
      </c>
      <c r="E314" s="132" t="s">
        <v>114</v>
      </c>
    </row>
    <row r="315" spans="1:6" ht="14.25" customHeight="1">
      <c r="A315" s="133" t="s">
        <v>115</v>
      </c>
      <c r="B315" s="201">
        <f>SUMIFS($F$3:$F$373,$A$3:$A$373,"&gt;=12-01-2016",$A$3:$A$373,"&lt;=19-02-2017")</f>
        <v>48</v>
      </c>
      <c r="C315" s="196"/>
      <c r="D315" s="133" t="s">
        <v>115</v>
      </c>
      <c r="E315" s="201">
        <f>SUMIFS($F$3:$F$373,$A$3:$A$373,"&gt;=12-01-2016",$A$3:$A$373,"&lt;=19-02-2017")</f>
        <v>48</v>
      </c>
      <c r="F315" s="196"/>
    </row>
    <row r="316" spans="1:6" ht="14.25" customHeight="1"/>
    <row r="317" spans="1:6" ht="14.25" customHeight="1">
      <c r="A317" s="202" t="s">
        <v>112</v>
      </c>
      <c r="B317" s="195"/>
      <c r="C317" s="196"/>
      <c r="D317" s="202" t="s">
        <v>112</v>
      </c>
      <c r="E317" s="195"/>
      <c r="F317" s="196"/>
    </row>
    <row r="318" spans="1:6" ht="14.25" customHeight="1">
      <c r="A318" s="203" t="s">
        <v>113</v>
      </c>
      <c r="B318" s="204"/>
      <c r="C318" s="205"/>
      <c r="D318" s="203" t="s">
        <v>113</v>
      </c>
      <c r="E318" s="204"/>
      <c r="F318" s="205"/>
    </row>
    <row r="319" spans="1:6" ht="14.25" customHeight="1">
      <c r="A319" s="132">
        <v>42381</v>
      </c>
      <c r="B319" s="132" t="s">
        <v>114</v>
      </c>
      <c r="D319" s="132">
        <v>42381</v>
      </c>
      <c r="E319" s="132" t="s">
        <v>114</v>
      </c>
    </row>
    <row r="320" spans="1:6" ht="14.25" customHeight="1">
      <c r="A320" s="133" t="s">
        <v>115</v>
      </c>
      <c r="B320" s="201">
        <f>SUMIFS($F$3:$F$373,$A$3:$A$373,"&gt;=12-01-2016",$A$3:$A$373,"&lt;=19-02-2017")</f>
        <v>48</v>
      </c>
      <c r="C320" s="196"/>
      <c r="D320" s="133" t="s">
        <v>115</v>
      </c>
      <c r="E320" s="201">
        <f>SUMIFS($F$3:$F$373,$A$3:$A$373,"&gt;=12-01-2016",$A$3:$A$373,"&lt;=19-02-2017")</f>
        <v>48</v>
      </c>
      <c r="F320" s="196"/>
    </row>
    <row r="321" spans="1:6" ht="14.25" customHeight="1"/>
    <row r="322" spans="1:6" ht="14.25" customHeight="1">
      <c r="A322" s="202" t="s">
        <v>112</v>
      </c>
      <c r="B322" s="195"/>
      <c r="C322" s="196"/>
      <c r="D322" s="202" t="s">
        <v>112</v>
      </c>
      <c r="E322" s="195"/>
      <c r="F322" s="196"/>
    </row>
    <row r="323" spans="1:6" ht="14.25" customHeight="1">
      <c r="A323" s="203" t="s">
        <v>113</v>
      </c>
      <c r="B323" s="204"/>
      <c r="C323" s="205"/>
      <c r="D323" s="203" t="s">
        <v>113</v>
      </c>
      <c r="E323" s="204"/>
      <c r="F323" s="205"/>
    </row>
    <row r="324" spans="1:6" ht="14.25" customHeight="1">
      <c r="A324" s="132">
        <v>42381</v>
      </c>
      <c r="B324" s="132" t="s">
        <v>114</v>
      </c>
      <c r="D324" s="132">
        <v>42381</v>
      </c>
      <c r="E324" s="132" t="s">
        <v>114</v>
      </c>
    </row>
    <row r="325" spans="1:6" ht="14.25" customHeight="1">
      <c r="A325" s="133" t="s">
        <v>115</v>
      </c>
      <c r="B325" s="201">
        <f>SUMIFS($F$3:$F$373,$A$3:$A$373,"&gt;=12-01-2016",$A$3:$A$373,"&lt;=19-02-2017")</f>
        <v>48</v>
      </c>
      <c r="C325" s="196"/>
      <c r="D325" s="133" t="s">
        <v>115</v>
      </c>
      <c r="E325" s="201">
        <f>SUMIFS($F$3:$F$373,$A$3:$A$373,"&gt;=12-01-2016",$A$3:$A$373,"&lt;=19-02-2017")</f>
        <v>48</v>
      </c>
      <c r="F325" s="196"/>
    </row>
    <row r="326" spans="1:6" ht="14.25" customHeight="1"/>
    <row r="327" spans="1:6" ht="14.25" customHeight="1">
      <c r="A327" s="202" t="s">
        <v>112</v>
      </c>
      <c r="B327" s="195"/>
      <c r="C327" s="196"/>
      <c r="D327" s="202" t="s">
        <v>112</v>
      </c>
      <c r="E327" s="195"/>
      <c r="F327" s="196"/>
    </row>
    <row r="328" spans="1:6" ht="14.25" customHeight="1">
      <c r="A328" s="203" t="s">
        <v>113</v>
      </c>
      <c r="B328" s="204"/>
      <c r="C328" s="205"/>
      <c r="D328" s="203" t="s">
        <v>113</v>
      </c>
      <c r="E328" s="204"/>
      <c r="F328" s="205"/>
    </row>
    <row r="329" spans="1:6" ht="14.25" customHeight="1">
      <c r="A329" s="132">
        <v>42381</v>
      </c>
      <c r="B329" s="132" t="s">
        <v>114</v>
      </c>
      <c r="D329" s="132">
        <v>42381</v>
      </c>
      <c r="E329" s="132" t="s">
        <v>114</v>
      </c>
    </row>
    <row r="330" spans="1:6" ht="14.25" customHeight="1">
      <c r="A330" s="133" t="s">
        <v>115</v>
      </c>
      <c r="B330" s="201">
        <f>SUMIFS($F$3:$F$373,$A$3:$A$373,"&gt;=12-01-2016",$A$3:$A$373,"&lt;=19-02-2017")</f>
        <v>48</v>
      </c>
      <c r="C330" s="196"/>
      <c r="D330" s="133" t="s">
        <v>115</v>
      </c>
      <c r="E330" s="201">
        <f>SUMIFS($F$3:$F$373,$A$3:$A$373,"&gt;=12-01-2016",$A$3:$A$373,"&lt;=19-02-2017")</f>
        <v>48</v>
      </c>
      <c r="F330" s="196"/>
    </row>
    <row r="331" spans="1:6" ht="14.25" customHeight="1"/>
    <row r="332" spans="1:6" ht="14.25" customHeight="1">
      <c r="A332" s="202" t="s">
        <v>112</v>
      </c>
      <c r="B332" s="195"/>
      <c r="C332" s="196"/>
      <c r="D332" s="202" t="s">
        <v>112</v>
      </c>
      <c r="E332" s="195"/>
      <c r="F332" s="196"/>
    </row>
    <row r="333" spans="1:6" ht="14.25" customHeight="1">
      <c r="A333" s="203" t="s">
        <v>113</v>
      </c>
      <c r="B333" s="204"/>
      <c r="C333" s="205"/>
      <c r="D333" s="203" t="s">
        <v>113</v>
      </c>
      <c r="E333" s="204"/>
      <c r="F333" s="205"/>
    </row>
    <row r="334" spans="1:6" ht="14.25" customHeight="1">
      <c r="A334" s="132">
        <v>42381</v>
      </c>
      <c r="B334" s="132" t="s">
        <v>114</v>
      </c>
      <c r="D334" s="132">
        <v>42381</v>
      </c>
      <c r="E334" s="132" t="s">
        <v>114</v>
      </c>
    </row>
    <row r="335" spans="1:6" ht="14.25" customHeight="1">
      <c r="A335" s="133" t="s">
        <v>115</v>
      </c>
      <c r="B335" s="201">
        <f>SUMIFS($F$3:$F$373,$A$3:$A$373,"&gt;=12-01-2016",$A$3:$A$373,"&lt;=19-02-2017")</f>
        <v>48</v>
      </c>
      <c r="C335" s="196"/>
      <c r="D335" s="133" t="s">
        <v>115</v>
      </c>
      <c r="E335" s="201">
        <f>SUMIFS($F$3:$F$373,$A$3:$A$373,"&gt;=12-01-2016",$A$3:$A$373,"&lt;=19-02-2017")</f>
        <v>48</v>
      </c>
      <c r="F335" s="196"/>
    </row>
    <row r="336" spans="1:6" ht="14.25" customHeight="1"/>
    <row r="337" spans="1:6" ht="14.25" customHeight="1">
      <c r="A337" s="202" t="s">
        <v>112</v>
      </c>
      <c r="B337" s="195"/>
      <c r="C337" s="196"/>
      <c r="D337" s="202" t="s">
        <v>112</v>
      </c>
      <c r="E337" s="195"/>
      <c r="F337" s="196"/>
    </row>
    <row r="338" spans="1:6" ht="14.25" customHeight="1">
      <c r="A338" s="203" t="s">
        <v>113</v>
      </c>
      <c r="B338" s="204"/>
      <c r="C338" s="205"/>
      <c r="D338" s="203" t="s">
        <v>113</v>
      </c>
      <c r="E338" s="204"/>
      <c r="F338" s="205"/>
    </row>
    <row r="339" spans="1:6" ht="14.25" customHeight="1">
      <c r="A339" s="132">
        <v>42381</v>
      </c>
      <c r="B339" s="132" t="s">
        <v>114</v>
      </c>
      <c r="D339" s="132">
        <v>42381</v>
      </c>
      <c r="E339" s="132" t="s">
        <v>114</v>
      </c>
    </row>
    <row r="340" spans="1:6" ht="14.25" customHeight="1">
      <c r="A340" s="133" t="s">
        <v>115</v>
      </c>
      <c r="B340" s="201">
        <f>SUMIFS($F$3:$F$373,$A$3:$A$373,"&gt;=12-01-2016",$A$3:$A$373,"&lt;=19-02-2017")</f>
        <v>48</v>
      </c>
      <c r="C340" s="196"/>
      <c r="D340" s="133" t="s">
        <v>115</v>
      </c>
      <c r="E340" s="201">
        <f>SUMIFS($F$3:$F$373,$A$3:$A$373,"&gt;=12-01-2016",$A$3:$A$373,"&lt;=19-02-2017")</f>
        <v>48</v>
      </c>
      <c r="F340" s="196"/>
    </row>
    <row r="341" spans="1:6" ht="14.25" customHeight="1"/>
    <row r="342" spans="1:6" ht="14.25" customHeight="1">
      <c r="A342" s="202" t="s">
        <v>112</v>
      </c>
      <c r="B342" s="195"/>
      <c r="C342" s="196"/>
      <c r="D342" s="202" t="s">
        <v>112</v>
      </c>
      <c r="E342" s="195"/>
      <c r="F342" s="196"/>
    </row>
    <row r="343" spans="1:6" ht="14.25" customHeight="1">
      <c r="A343" s="203" t="s">
        <v>113</v>
      </c>
      <c r="B343" s="204"/>
      <c r="C343" s="205"/>
      <c r="D343" s="203" t="s">
        <v>113</v>
      </c>
      <c r="E343" s="204"/>
      <c r="F343" s="205"/>
    </row>
    <row r="344" spans="1:6" ht="14.25" customHeight="1">
      <c r="A344" s="132">
        <v>42381</v>
      </c>
      <c r="B344" s="132" t="s">
        <v>114</v>
      </c>
      <c r="D344" s="132">
        <v>42381</v>
      </c>
      <c r="E344" s="132" t="s">
        <v>114</v>
      </c>
    </row>
    <row r="345" spans="1:6" ht="14.25" customHeight="1">
      <c r="A345" s="133" t="s">
        <v>115</v>
      </c>
      <c r="B345" s="201">
        <f>SUMIFS($F$3:$F$373,$A$3:$A$373,"&gt;=12-01-2016",$A$3:$A$373,"&lt;=19-02-2017")</f>
        <v>48</v>
      </c>
      <c r="C345" s="196"/>
      <c r="D345" s="133" t="s">
        <v>115</v>
      </c>
      <c r="E345" s="201">
        <f>SUMIFS($F$3:$F$373,$A$3:$A$373,"&gt;=12-01-2016",$A$3:$A$373,"&lt;=19-02-2017")</f>
        <v>48</v>
      </c>
      <c r="F345" s="196"/>
    </row>
    <row r="346" spans="1:6" ht="14.25" customHeight="1"/>
    <row r="347" spans="1:6" ht="14.25" customHeight="1">
      <c r="A347" s="202" t="s">
        <v>112</v>
      </c>
      <c r="B347" s="195"/>
      <c r="C347" s="196"/>
      <c r="D347" s="202" t="s">
        <v>112</v>
      </c>
      <c r="E347" s="195"/>
      <c r="F347" s="196"/>
    </row>
    <row r="348" spans="1:6" ht="14.25" customHeight="1">
      <c r="A348" s="203" t="s">
        <v>113</v>
      </c>
      <c r="B348" s="204"/>
      <c r="C348" s="205"/>
      <c r="D348" s="203" t="s">
        <v>113</v>
      </c>
      <c r="E348" s="204"/>
      <c r="F348" s="205"/>
    </row>
    <row r="349" spans="1:6" ht="14.25" customHeight="1">
      <c r="A349" s="132">
        <v>42381</v>
      </c>
      <c r="B349" s="132" t="s">
        <v>114</v>
      </c>
      <c r="D349" s="132">
        <v>42381</v>
      </c>
      <c r="E349" s="132" t="s">
        <v>114</v>
      </c>
    </row>
    <row r="350" spans="1:6" ht="14.25" customHeight="1">
      <c r="A350" s="133" t="s">
        <v>115</v>
      </c>
      <c r="B350" s="201">
        <f>SUMIFS($F$3:$F$373,$A$3:$A$373,"&gt;=12-01-2016",$A$3:$A$373,"&lt;=19-02-2017")</f>
        <v>48</v>
      </c>
      <c r="C350" s="196"/>
      <c r="D350" s="133" t="s">
        <v>115</v>
      </c>
      <c r="E350" s="201">
        <f>SUMIFS($F$3:$F$373,$A$3:$A$373,"&gt;=12-01-2016",$A$3:$A$373,"&lt;=19-02-2017")</f>
        <v>48</v>
      </c>
      <c r="F350" s="196"/>
    </row>
    <row r="351" spans="1:6" ht="14.25" customHeight="1"/>
    <row r="352" spans="1:6" ht="14.25" customHeight="1">
      <c r="A352" s="202" t="s">
        <v>112</v>
      </c>
      <c r="B352" s="195"/>
      <c r="C352" s="196"/>
      <c r="D352" s="202" t="s">
        <v>112</v>
      </c>
      <c r="E352" s="195"/>
      <c r="F352" s="196"/>
    </row>
    <row r="353" spans="1:6" ht="14.25" customHeight="1">
      <c r="A353" s="203" t="s">
        <v>113</v>
      </c>
      <c r="B353" s="204"/>
      <c r="C353" s="205"/>
      <c r="D353" s="203" t="s">
        <v>113</v>
      </c>
      <c r="E353" s="204"/>
      <c r="F353" s="205"/>
    </row>
    <row r="354" spans="1:6" ht="14.25" customHeight="1">
      <c r="A354" s="132">
        <v>42381</v>
      </c>
      <c r="B354" s="132" t="s">
        <v>114</v>
      </c>
      <c r="D354" s="132">
        <v>42381</v>
      </c>
      <c r="E354" s="132" t="s">
        <v>114</v>
      </c>
    </row>
    <row r="355" spans="1:6" ht="14.25" customHeight="1">
      <c r="A355" s="133" t="s">
        <v>115</v>
      </c>
      <c r="B355" s="201">
        <f>SUMIFS($F$3:$F$373,$A$3:$A$373,"&gt;=12-01-2016",$A$3:$A$373,"&lt;=19-02-2017")</f>
        <v>48</v>
      </c>
      <c r="C355" s="196"/>
      <c r="D355" s="133" t="s">
        <v>115</v>
      </c>
      <c r="E355" s="201">
        <f>SUMIFS($F$3:$F$373,$A$3:$A$373,"&gt;=12-01-2016",$A$3:$A$373,"&lt;=19-02-2017")</f>
        <v>48</v>
      </c>
      <c r="F355" s="196"/>
    </row>
    <row r="356" spans="1:6" ht="14.25" customHeight="1"/>
    <row r="357" spans="1:6" ht="14.25" customHeight="1">
      <c r="A357" s="202" t="s">
        <v>112</v>
      </c>
      <c r="B357" s="195"/>
      <c r="C357" s="196"/>
      <c r="D357" s="202" t="s">
        <v>112</v>
      </c>
      <c r="E357" s="195"/>
      <c r="F357" s="196"/>
    </row>
    <row r="358" spans="1:6" ht="14.25" customHeight="1">
      <c r="A358" s="203" t="s">
        <v>113</v>
      </c>
      <c r="B358" s="204"/>
      <c r="C358" s="205"/>
      <c r="D358" s="203" t="s">
        <v>113</v>
      </c>
      <c r="E358" s="204"/>
      <c r="F358" s="205"/>
    </row>
    <row r="359" spans="1:6" ht="14.25" customHeight="1">
      <c r="A359" s="132">
        <v>42381</v>
      </c>
      <c r="B359" s="132" t="s">
        <v>114</v>
      </c>
      <c r="D359" s="132">
        <v>42381</v>
      </c>
      <c r="E359" s="132" t="s">
        <v>114</v>
      </c>
    </row>
    <row r="360" spans="1:6" ht="14.25" customHeight="1">
      <c r="A360" s="133" t="s">
        <v>115</v>
      </c>
      <c r="B360" s="201">
        <f>SUMIFS($F$3:$F$373,$A$3:$A$373,"&gt;=12-01-2016",$A$3:$A$373,"&lt;=19-02-2017")</f>
        <v>48</v>
      </c>
      <c r="C360" s="196"/>
      <c r="D360" s="133" t="s">
        <v>115</v>
      </c>
      <c r="E360" s="201">
        <f>SUMIFS($F$3:$F$373,$A$3:$A$373,"&gt;=12-01-2016",$A$3:$A$373,"&lt;=19-02-2017")</f>
        <v>48</v>
      </c>
      <c r="F360" s="196"/>
    </row>
    <row r="361" spans="1:6" ht="14.25" customHeight="1"/>
    <row r="362" spans="1:6" ht="14.25" customHeight="1">
      <c r="A362" s="202" t="s">
        <v>112</v>
      </c>
      <c r="B362" s="195"/>
      <c r="C362" s="196"/>
      <c r="D362" s="202" t="s">
        <v>112</v>
      </c>
      <c r="E362" s="195"/>
      <c r="F362" s="196"/>
    </row>
    <row r="363" spans="1:6" ht="14.25" customHeight="1">
      <c r="A363" s="203" t="s">
        <v>113</v>
      </c>
      <c r="B363" s="204"/>
      <c r="C363" s="205"/>
      <c r="D363" s="203" t="s">
        <v>113</v>
      </c>
      <c r="E363" s="204"/>
      <c r="F363" s="205"/>
    </row>
    <row r="364" spans="1:6" ht="14.25" customHeight="1">
      <c r="A364" s="132">
        <v>42381</v>
      </c>
      <c r="B364" s="132" t="s">
        <v>114</v>
      </c>
      <c r="D364" s="132">
        <v>42381</v>
      </c>
      <c r="E364" s="132" t="s">
        <v>114</v>
      </c>
    </row>
    <row r="365" spans="1:6" ht="14.25" customHeight="1">
      <c r="A365" s="133" t="s">
        <v>115</v>
      </c>
      <c r="B365" s="201">
        <f>SUMIFS($F$3:$F$373,$A$3:$A$373,"&gt;=12-01-2016",$A$3:$A$373,"&lt;=19-02-2017")</f>
        <v>48</v>
      </c>
      <c r="C365" s="196"/>
      <c r="D365" s="133" t="s">
        <v>115</v>
      </c>
      <c r="E365" s="201">
        <f>SUMIFS($F$3:$F$373,$A$3:$A$373,"&gt;=12-01-2016",$A$3:$A$373,"&lt;=19-02-2017")</f>
        <v>48</v>
      </c>
      <c r="F365" s="196"/>
    </row>
    <row r="366" spans="1:6" ht="14.25" customHeight="1"/>
    <row r="367" spans="1:6" ht="14.25" customHeight="1">
      <c r="A367" s="202" t="s">
        <v>112</v>
      </c>
      <c r="B367" s="195"/>
      <c r="C367" s="196"/>
      <c r="D367" s="202" t="s">
        <v>112</v>
      </c>
      <c r="E367" s="195"/>
      <c r="F367" s="196"/>
    </row>
    <row r="368" spans="1:6" ht="14.25" customHeight="1">
      <c r="A368" s="203" t="s">
        <v>113</v>
      </c>
      <c r="B368" s="204"/>
      <c r="C368" s="205"/>
      <c r="D368" s="203" t="s">
        <v>113</v>
      </c>
      <c r="E368" s="204"/>
      <c r="F368" s="205"/>
    </row>
    <row r="369" spans="1:6" ht="14.25" customHeight="1">
      <c r="A369" s="132">
        <v>42381</v>
      </c>
      <c r="B369" s="132" t="s">
        <v>114</v>
      </c>
      <c r="D369" s="132">
        <v>42381</v>
      </c>
      <c r="E369" s="132" t="s">
        <v>114</v>
      </c>
    </row>
    <row r="370" spans="1:6" ht="14.25" customHeight="1">
      <c r="A370" s="133" t="s">
        <v>115</v>
      </c>
      <c r="B370" s="201">
        <f>SUMIFS($F$3:$F$373,$A$3:$A$373,"&gt;=12-01-2016",$A$3:$A$373,"&lt;=19-02-2017")</f>
        <v>48</v>
      </c>
      <c r="C370" s="196"/>
      <c r="D370" s="133" t="s">
        <v>115</v>
      </c>
      <c r="E370" s="201">
        <f>SUMIFS($F$3:$F$373,$A$3:$A$373,"&gt;=12-01-2016",$A$3:$A$373,"&lt;=19-02-2017")</f>
        <v>48</v>
      </c>
      <c r="F370" s="196"/>
    </row>
    <row r="371" spans="1:6" ht="14.25" customHeight="1"/>
    <row r="372" spans="1:6" ht="14.25" customHeight="1">
      <c r="A372" s="135">
        <v>42619</v>
      </c>
      <c r="B372" s="100" t="s">
        <v>117</v>
      </c>
      <c r="C372" s="100" t="s">
        <v>118</v>
      </c>
      <c r="D372" s="100" t="s">
        <v>119</v>
      </c>
      <c r="E372" s="100" t="s">
        <v>120</v>
      </c>
      <c r="F372" s="100">
        <v>48</v>
      </c>
    </row>
    <row r="373" spans="1:6" ht="14.25" customHeight="1">
      <c r="A373" s="135">
        <v>42869</v>
      </c>
      <c r="B373" s="100" t="s">
        <v>121</v>
      </c>
      <c r="C373" s="100" t="s">
        <v>122</v>
      </c>
      <c r="D373" s="100" t="s">
        <v>123</v>
      </c>
      <c r="E373" s="100" t="s">
        <v>120</v>
      </c>
      <c r="F373" s="100">
        <v>44</v>
      </c>
    </row>
    <row r="374" spans="1:6" ht="14.25" customHeight="1"/>
    <row r="375" spans="1:6" ht="14.25" customHeight="1"/>
    <row r="376" spans="1:6" ht="14.25" customHeight="1"/>
    <row r="377" spans="1:6" ht="14.25" customHeight="1"/>
    <row r="378" spans="1:6" ht="14.25" customHeight="1"/>
    <row r="379" spans="1:6" ht="14.25" customHeight="1"/>
    <row r="380" spans="1:6" ht="14.25" customHeight="1"/>
    <row r="381" spans="1:6" ht="14.25" customHeight="1"/>
    <row r="382" spans="1:6" ht="14.25" customHeight="1"/>
    <row r="383" spans="1:6" ht="14.25" customHeight="1"/>
    <row r="384" spans="1:6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48">
    <mergeCell ref="A273:C273"/>
    <mergeCell ref="D273:F273"/>
    <mergeCell ref="D317:F317"/>
    <mergeCell ref="D318:F318"/>
    <mergeCell ref="E305:F305"/>
    <mergeCell ref="D307:F307"/>
    <mergeCell ref="D308:F308"/>
    <mergeCell ref="E310:F310"/>
    <mergeCell ref="D312:F312"/>
    <mergeCell ref="D313:F313"/>
    <mergeCell ref="E315:F315"/>
    <mergeCell ref="A303:C303"/>
    <mergeCell ref="B305:C305"/>
    <mergeCell ref="A307:C307"/>
    <mergeCell ref="A308:C308"/>
    <mergeCell ref="B310:C310"/>
    <mergeCell ref="A312:C312"/>
    <mergeCell ref="A313:C313"/>
    <mergeCell ref="A288:C288"/>
    <mergeCell ref="B290:C290"/>
    <mergeCell ref="A292:C292"/>
    <mergeCell ref="B280:C280"/>
    <mergeCell ref="A282:C282"/>
    <mergeCell ref="A283:C283"/>
    <mergeCell ref="A268:C268"/>
    <mergeCell ref="B270:C270"/>
    <mergeCell ref="E270:F270"/>
    <mergeCell ref="A272:C272"/>
    <mergeCell ref="D272:F272"/>
    <mergeCell ref="D268:F268"/>
    <mergeCell ref="B265:C265"/>
    <mergeCell ref="E265:F265"/>
    <mergeCell ref="A267:C267"/>
    <mergeCell ref="D267:F267"/>
    <mergeCell ref="B215:C215"/>
    <mergeCell ref="E215:F215"/>
    <mergeCell ref="A217:C217"/>
    <mergeCell ref="D217:F217"/>
    <mergeCell ref="A218:C218"/>
    <mergeCell ref="D218:F218"/>
    <mergeCell ref="E220:F220"/>
    <mergeCell ref="B220:C220"/>
    <mergeCell ref="A222:C222"/>
    <mergeCell ref="D222:F222"/>
    <mergeCell ref="A223:C223"/>
    <mergeCell ref="D223:F223"/>
    <mergeCell ref="B225:C225"/>
    <mergeCell ref="E225:F225"/>
    <mergeCell ref="A227:C227"/>
    <mergeCell ref="D227:F227"/>
    <mergeCell ref="A228:C228"/>
    <mergeCell ref="D228:F228"/>
    <mergeCell ref="B230:C230"/>
    <mergeCell ref="E230:F230"/>
    <mergeCell ref="D232:F232"/>
    <mergeCell ref="A232:C232"/>
    <mergeCell ref="A233:C233"/>
    <mergeCell ref="B260:C260"/>
    <mergeCell ref="E260:F260"/>
    <mergeCell ref="A262:C262"/>
    <mergeCell ref="D262:F262"/>
    <mergeCell ref="A263:C263"/>
    <mergeCell ref="D263:F263"/>
    <mergeCell ref="E235:F235"/>
    <mergeCell ref="D237:F237"/>
    <mergeCell ref="D238:F238"/>
    <mergeCell ref="E240:F240"/>
    <mergeCell ref="D242:F242"/>
    <mergeCell ref="D243:F243"/>
    <mergeCell ref="A243:C243"/>
    <mergeCell ref="B245:C245"/>
    <mergeCell ref="A247:C247"/>
    <mergeCell ref="A248:C248"/>
    <mergeCell ref="B250:C250"/>
    <mergeCell ref="A252:C252"/>
    <mergeCell ref="A253:C253"/>
    <mergeCell ref="B210:C210"/>
    <mergeCell ref="E210:F210"/>
    <mergeCell ref="A212:C212"/>
    <mergeCell ref="D212:F212"/>
    <mergeCell ref="A213:C213"/>
    <mergeCell ref="D213:F213"/>
    <mergeCell ref="D257:F257"/>
    <mergeCell ref="D258:F258"/>
    <mergeCell ref="E245:F245"/>
    <mergeCell ref="D247:F247"/>
    <mergeCell ref="D248:F248"/>
    <mergeCell ref="E250:F250"/>
    <mergeCell ref="D252:F252"/>
    <mergeCell ref="D253:F253"/>
    <mergeCell ref="E255:F255"/>
    <mergeCell ref="B255:C255"/>
    <mergeCell ref="A257:C257"/>
    <mergeCell ref="A258:C258"/>
    <mergeCell ref="B235:C235"/>
    <mergeCell ref="A237:C237"/>
    <mergeCell ref="A238:C238"/>
    <mergeCell ref="B240:C240"/>
    <mergeCell ref="A242:C242"/>
    <mergeCell ref="D233:F233"/>
    <mergeCell ref="B185:C185"/>
    <mergeCell ref="A187:C187"/>
    <mergeCell ref="A188:C188"/>
    <mergeCell ref="B190:C190"/>
    <mergeCell ref="A192:C192"/>
    <mergeCell ref="A193:C193"/>
    <mergeCell ref="A208:C208"/>
    <mergeCell ref="B205:C205"/>
    <mergeCell ref="E205:F205"/>
    <mergeCell ref="A207:C207"/>
    <mergeCell ref="D207:F207"/>
    <mergeCell ref="D208:F208"/>
    <mergeCell ref="B195:C195"/>
    <mergeCell ref="A197:C197"/>
    <mergeCell ref="A198:C198"/>
    <mergeCell ref="B200:C200"/>
    <mergeCell ref="E200:F200"/>
    <mergeCell ref="A202:C202"/>
    <mergeCell ref="D202:F202"/>
    <mergeCell ref="A203:C203"/>
    <mergeCell ref="D203:F203"/>
    <mergeCell ref="D197:F197"/>
    <mergeCell ref="B180:C180"/>
    <mergeCell ref="A182:C182"/>
    <mergeCell ref="D173:F173"/>
    <mergeCell ref="E175:F175"/>
    <mergeCell ref="D177:F177"/>
    <mergeCell ref="D178:F178"/>
    <mergeCell ref="E180:F180"/>
    <mergeCell ref="D182:F182"/>
    <mergeCell ref="D183:F183"/>
    <mergeCell ref="A183:C183"/>
    <mergeCell ref="B155:C155"/>
    <mergeCell ref="E155:F155"/>
    <mergeCell ref="A157:C157"/>
    <mergeCell ref="D157:F157"/>
    <mergeCell ref="A158:C158"/>
    <mergeCell ref="D158:F158"/>
    <mergeCell ref="E160:F160"/>
    <mergeCell ref="B160:C160"/>
    <mergeCell ref="A162:C162"/>
    <mergeCell ref="D162:F162"/>
    <mergeCell ref="E195:F195"/>
    <mergeCell ref="D303:F303"/>
    <mergeCell ref="D287:F287"/>
    <mergeCell ref="D288:F288"/>
    <mergeCell ref="E290:F290"/>
    <mergeCell ref="D292:F292"/>
    <mergeCell ref="D282:F282"/>
    <mergeCell ref="D283:F283"/>
    <mergeCell ref="A163:C163"/>
    <mergeCell ref="D163:F163"/>
    <mergeCell ref="B165:C165"/>
    <mergeCell ref="E165:F165"/>
    <mergeCell ref="A167:C167"/>
    <mergeCell ref="D167:F167"/>
    <mergeCell ref="A168:C168"/>
    <mergeCell ref="D168:F168"/>
    <mergeCell ref="B170:C170"/>
    <mergeCell ref="E170:F170"/>
    <mergeCell ref="D172:F172"/>
    <mergeCell ref="A172:C172"/>
    <mergeCell ref="A173:C173"/>
    <mergeCell ref="B175:C175"/>
    <mergeCell ref="A177:C177"/>
    <mergeCell ref="A178:C178"/>
    <mergeCell ref="A328:C328"/>
    <mergeCell ref="A297:C297"/>
    <mergeCell ref="A298:C298"/>
    <mergeCell ref="B300:C300"/>
    <mergeCell ref="A302:C302"/>
    <mergeCell ref="D293:F293"/>
    <mergeCell ref="E295:F295"/>
    <mergeCell ref="D297:F297"/>
    <mergeCell ref="D298:F298"/>
    <mergeCell ref="E300:F300"/>
    <mergeCell ref="D302:F302"/>
    <mergeCell ref="A293:C293"/>
    <mergeCell ref="B295:C295"/>
    <mergeCell ref="A323:C323"/>
    <mergeCell ref="D323:F323"/>
    <mergeCell ref="B325:C325"/>
    <mergeCell ref="E325:F325"/>
    <mergeCell ref="A327:C327"/>
    <mergeCell ref="D327:F327"/>
    <mergeCell ref="D328:F328"/>
    <mergeCell ref="E365:F365"/>
    <mergeCell ref="D367:F367"/>
    <mergeCell ref="D368:F368"/>
    <mergeCell ref="E370:F370"/>
    <mergeCell ref="D353:F353"/>
    <mergeCell ref="E355:F355"/>
    <mergeCell ref="D357:F357"/>
    <mergeCell ref="D358:F358"/>
    <mergeCell ref="E360:F360"/>
    <mergeCell ref="D362:F362"/>
    <mergeCell ref="D363:F363"/>
    <mergeCell ref="A363:C363"/>
    <mergeCell ref="B365:C365"/>
    <mergeCell ref="A367:C367"/>
    <mergeCell ref="A368:C368"/>
    <mergeCell ref="B370:C370"/>
    <mergeCell ref="A352:C352"/>
    <mergeCell ref="A353:C353"/>
    <mergeCell ref="B355:C355"/>
    <mergeCell ref="A357:C357"/>
    <mergeCell ref="A358:C358"/>
    <mergeCell ref="B360:C360"/>
    <mergeCell ref="A362:C362"/>
    <mergeCell ref="B345:C345"/>
    <mergeCell ref="E345:F345"/>
    <mergeCell ref="A347:C347"/>
    <mergeCell ref="D347:F347"/>
    <mergeCell ref="A348:C348"/>
    <mergeCell ref="D348:F348"/>
    <mergeCell ref="B350:C350"/>
    <mergeCell ref="E350:F350"/>
    <mergeCell ref="D352:F352"/>
    <mergeCell ref="A337:C337"/>
    <mergeCell ref="D337:F337"/>
    <mergeCell ref="A338:C338"/>
    <mergeCell ref="D338:F338"/>
    <mergeCell ref="E340:F340"/>
    <mergeCell ref="B340:C340"/>
    <mergeCell ref="A342:C342"/>
    <mergeCell ref="D342:F342"/>
    <mergeCell ref="A343:C343"/>
    <mergeCell ref="D343:F343"/>
    <mergeCell ref="B335:C335"/>
    <mergeCell ref="E335:F335"/>
    <mergeCell ref="B330:C330"/>
    <mergeCell ref="E330:F330"/>
    <mergeCell ref="A332:C332"/>
    <mergeCell ref="D332:F332"/>
    <mergeCell ref="A333:C333"/>
    <mergeCell ref="D333:F333"/>
    <mergeCell ref="A153:C153"/>
    <mergeCell ref="D153:F153"/>
    <mergeCell ref="B315:C315"/>
    <mergeCell ref="A317:C317"/>
    <mergeCell ref="A318:C318"/>
    <mergeCell ref="B320:C320"/>
    <mergeCell ref="E320:F320"/>
    <mergeCell ref="A322:C322"/>
    <mergeCell ref="D322:F322"/>
    <mergeCell ref="B275:C275"/>
    <mergeCell ref="E275:F275"/>
    <mergeCell ref="A277:C277"/>
    <mergeCell ref="D277:F277"/>
    <mergeCell ref="A278:C278"/>
    <mergeCell ref="D278:F278"/>
    <mergeCell ref="E280:F280"/>
    <mergeCell ref="B285:C285"/>
    <mergeCell ref="E285:F285"/>
    <mergeCell ref="A287:C287"/>
    <mergeCell ref="A128:C128"/>
    <mergeCell ref="B130:C130"/>
    <mergeCell ref="A132:C132"/>
    <mergeCell ref="A133:C133"/>
    <mergeCell ref="A148:C148"/>
    <mergeCell ref="B150:C150"/>
    <mergeCell ref="E150:F150"/>
    <mergeCell ref="A152:C152"/>
    <mergeCell ref="D152:F152"/>
    <mergeCell ref="D148:F148"/>
    <mergeCell ref="B145:C145"/>
    <mergeCell ref="E145:F145"/>
    <mergeCell ref="A147:C147"/>
    <mergeCell ref="D147:F147"/>
    <mergeCell ref="D198:F198"/>
    <mergeCell ref="E185:F185"/>
    <mergeCell ref="D187:F187"/>
    <mergeCell ref="D188:F188"/>
    <mergeCell ref="E190:F190"/>
    <mergeCell ref="D192:F192"/>
    <mergeCell ref="D193:F193"/>
    <mergeCell ref="B95:C95"/>
    <mergeCell ref="E95:F95"/>
    <mergeCell ref="A97:C97"/>
    <mergeCell ref="D97:F97"/>
    <mergeCell ref="A98:C98"/>
    <mergeCell ref="D98:F98"/>
    <mergeCell ref="E100:F100"/>
    <mergeCell ref="B100:C100"/>
    <mergeCell ref="A102:C102"/>
    <mergeCell ref="D102:F102"/>
    <mergeCell ref="A103:C103"/>
    <mergeCell ref="D103:F103"/>
    <mergeCell ref="B105:C105"/>
    <mergeCell ref="E105:F105"/>
    <mergeCell ref="A107:C107"/>
    <mergeCell ref="D107:F107"/>
    <mergeCell ref="A108:C108"/>
    <mergeCell ref="D108:F108"/>
    <mergeCell ref="B110:C110"/>
    <mergeCell ref="E110:F110"/>
    <mergeCell ref="D112:F112"/>
    <mergeCell ref="A112:C112"/>
    <mergeCell ref="A113:C113"/>
    <mergeCell ref="B140:C140"/>
    <mergeCell ref="E140:F140"/>
    <mergeCell ref="A142:C142"/>
    <mergeCell ref="D142:F142"/>
    <mergeCell ref="A143:C143"/>
    <mergeCell ref="D143:F143"/>
    <mergeCell ref="E115:F115"/>
    <mergeCell ref="D117:F117"/>
    <mergeCell ref="D118:F118"/>
    <mergeCell ref="E120:F120"/>
    <mergeCell ref="D122:F122"/>
    <mergeCell ref="D123:F123"/>
    <mergeCell ref="A123:C123"/>
    <mergeCell ref="B125:C125"/>
    <mergeCell ref="A127:C127"/>
    <mergeCell ref="A88:C88"/>
    <mergeCell ref="B90:C90"/>
    <mergeCell ref="A92:C92"/>
    <mergeCell ref="D92:F92"/>
    <mergeCell ref="A93:C93"/>
    <mergeCell ref="D93:F93"/>
    <mergeCell ref="D137:F137"/>
    <mergeCell ref="D138:F138"/>
    <mergeCell ref="E125:F125"/>
    <mergeCell ref="D127:F127"/>
    <mergeCell ref="D128:F128"/>
    <mergeCell ref="E130:F130"/>
    <mergeCell ref="D132:F132"/>
    <mergeCell ref="D133:F133"/>
    <mergeCell ref="E135:F135"/>
    <mergeCell ref="B135:C135"/>
    <mergeCell ref="A137:C137"/>
    <mergeCell ref="A138:C138"/>
    <mergeCell ref="B115:C115"/>
    <mergeCell ref="A117:C117"/>
    <mergeCell ref="A118:C118"/>
    <mergeCell ref="B120:C120"/>
    <mergeCell ref="A122:C122"/>
    <mergeCell ref="D113:F113"/>
    <mergeCell ref="E75:F75"/>
    <mergeCell ref="B75:C75"/>
    <mergeCell ref="A77:C77"/>
    <mergeCell ref="A78:C78"/>
    <mergeCell ref="B80:C80"/>
    <mergeCell ref="A82:C82"/>
    <mergeCell ref="A83:C83"/>
    <mergeCell ref="B85:C85"/>
    <mergeCell ref="A87:C87"/>
    <mergeCell ref="B65:C65"/>
    <mergeCell ref="A67:C67"/>
    <mergeCell ref="A68:C68"/>
    <mergeCell ref="B70:C70"/>
    <mergeCell ref="A72:C72"/>
    <mergeCell ref="A73:C73"/>
    <mergeCell ref="E65:F65"/>
    <mergeCell ref="D67:F67"/>
    <mergeCell ref="D68:F68"/>
    <mergeCell ref="E70:F70"/>
    <mergeCell ref="D72:F72"/>
    <mergeCell ref="D73:F73"/>
    <mergeCell ref="B60:C60"/>
    <mergeCell ref="A62:C62"/>
    <mergeCell ref="D53:F53"/>
    <mergeCell ref="E55:F55"/>
    <mergeCell ref="D57:F57"/>
    <mergeCell ref="D58:F58"/>
    <mergeCell ref="E60:F60"/>
    <mergeCell ref="D62:F62"/>
    <mergeCell ref="D63:F63"/>
    <mergeCell ref="A63:C63"/>
    <mergeCell ref="D43:F43"/>
    <mergeCell ref="B45:C45"/>
    <mergeCell ref="E45:F45"/>
    <mergeCell ref="D88:F88"/>
    <mergeCell ref="E90:F90"/>
    <mergeCell ref="D77:F77"/>
    <mergeCell ref="D78:F78"/>
    <mergeCell ref="E80:F80"/>
    <mergeCell ref="D82:F82"/>
    <mergeCell ref="D83:F83"/>
    <mergeCell ref="E85:F85"/>
    <mergeCell ref="D87:F87"/>
    <mergeCell ref="A47:C47"/>
    <mergeCell ref="D47:F47"/>
    <mergeCell ref="A48:C48"/>
    <mergeCell ref="D48:F48"/>
    <mergeCell ref="B50:C50"/>
    <mergeCell ref="E50:F50"/>
    <mergeCell ref="D52:F52"/>
    <mergeCell ref="A52:C52"/>
    <mergeCell ref="A53:C53"/>
    <mergeCell ref="B55:C55"/>
    <mergeCell ref="A57:C57"/>
    <mergeCell ref="A58:C58"/>
    <mergeCell ref="B30:C30"/>
    <mergeCell ref="A32:C32"/>
    <mergeCell ref="A33:C33"/>
    <mergeCell ref="B35:C35"/>
    <mergeCell ref="A37:C37"/>
    <mergeCell ref="A38:C38"/>
    <mergeCell ref="B40:C40"/>
    <mergeCell ref="A42:C42"/>
    <mergeCell ref="A43:C43"/>
    <mergeCell ref="A22:C22"/>
    <mergeCell ref="D22:F22"/>
    <mergeCell ref="A23:C23"/>
    <mergeCell ref="D23:F23"/>
    <mergeCell ref="B25:C25"/>
    <mergeCell ref="E25:F25"/>
    <mergeCell ref="D27:F27"/>
    <mergeCell ref="A27:C27"/>
    <mergeCell ref="A28:C28"/>
    <mergeCell ref="A13:C13"/>
    <mergeCell ref="D13:F13"/>
    <mergeCell ref="E15:F15"/>
    <mergeCell ref="B15:C15"/>
    <mergeCell ref="A17:C17"/>
    <mergeCell ref="D17:F17"/>
    <mergeCell ref="A18:C18"/>
    <mergeCell ref="D18:F18"/>
    <mergeCell ref="B20:C20"/>
    <mergeCell ref="E20:F20"/>
    <mergeCell ref="J6:K6"/>
    <mergeCell ref="A7:C7"/>
    <mergeCell ref="D7:F7"/>
    <mergeCell ref="A8:C8"/>
    <mergeCell ref="D8:F8"/>
    <mergeCell ref="B10:C10"/>
    <mergeCell ref="E10:F10"/>
    <mergeCell ref="A12:C12"/>
    <mergeCell ref="D12:F12"/>
    <mergeCell ref="A1:F1"/>
    <mergeCell ref="A2:C2"/>
    <mergeCell ref="D2:F2"/>
    <mergeCell ref="A3:C3"/>
    <mergeCell ref="D3:F3"/>
    <mergeCell ref="I3:K3"/>
    <mergeCell ref="I4:K4"/>
    <mergeCell ref="B5:C5"/>
    <mergeCell ref="E5:F5"/>
    <mergeCell ref="E40:F40"/>
    <mergeCell ref="D42:F42"/>
    <mergeCell ref="D28:F28"/>
    <mergeCell ref="E30:F30"/>
    <mergeCell ref="D32:F32"/>
    <mergeCell ref="D33:F33"/>
    <mergeCell ref="E35:F35"/>
    <mergeCell ref="D37:F37"/>
    <mergeCell ref="D38:F38"/>
  </mergeCells>
  <conditionalFormatting sqref="J17">
    <cfRule type="notContainsBlanks" dxfId="4" priority="1">
      <formula>LEN(TRIM(J17))&gt;0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RowHeight="15"/>
  <cols>
    <col min="1" max="1" width="12.42578125" customWidth="1"/>
    <col min="2" max="2" width="16.28515625" customWidth="1"/>
    <col min="3" max="3" width="12.42578125" customWidth="1"/>
    <col min="4" max="4" width="13.28515625" customWidth="1"/>
    <col min="5" max="5" width="11.28515625" customWidth="1"/>
    <col min="6" max="6" width="12.5703125" customWidth="1"/>
    <col min="7" max="7" width="10.28515625" customWidth="1"/>
    <col min="8" max="8" width="14.7109375" customWidth="1"/>
  </cols>
  <sheetData>
    <row r="1" spans="1:8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s="190">
        <v>42450</v>
      </c>
      <c r="B2" t="s">
        <v>190</v>
      </c>
      <c r="C2" t="s">
        <v>191</v>
      </c>
      <c r="D2" t="s">
        <v>140</v>
      </c>
      <c r="E2" t="s">
        <v>192</v>
      </c>
      <c r="F2" t="s">
        <v>193</v>
      </c>
      <c r="G2">
        <v>307729</v>
      </c>
      <c r="H2">
        <v>1400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" sqref="C4"/>
    </sheetView>
  </sheetViews>
  <sheetFormatPr defaultRowHeight="15"/>
  <cols>
    <col min="1" max="1" width="15.42578125" bestFit="1" customWidth="1"/>
    <col min="2" max="2" width="14.85546875" customWidth="1"/>
    <col min="3" max="3" width="19.42578125" customWidth="1"/>
    <col min="4" max="33" width="7.5703125" customWidth="1"/>
    <col min="34" max="34" width="11.140625" bestFit="1" customWidth="1"/>
  </cols>
  <sheetData>
    <row r="1" spans="1:3">
      <c r="A1" s="189" t="s">
        <v>126</v>
      </c>
      <c r="B1" s="179" t="s">
        <v>471</v>
      </c>
    </row>
    <row r="3" spans="1:3">
      <c r="A3" s="159" t="s">
        <v>468</v>
      </c>
      <c r="B3" s="164" t="s">
        <v>469</v>
      </c>
      <c r="C3" s="184" t="s">
        <v>470</v>
      </c>
    </row>
    <row r="4" spans="1:3">
      <c r="A4" s="180" t="s">
        <v>193</v>
      </c>
      <c r="B4" s="167">
        <v>307729</v>
      </c>
      <c r="C4" s="185">
        <v>1400</v>
      </c>
    </row>
    <row r="5" spans="1:3">
      <c r="A5" s="183" t="s">
        <v>140</v>
      </c>
      <c r="B5" s="186">
        <v>307729</v>
      </c>
      <c r="C5" s="187">
        <v>1400</v>
      </c>
    </row>
    <row r="6" spans="1:3">
      <c r="A6" s="181" t="s">
        <v>229</v>
      </c>
      <c r="B6" s="186">
        <v>261966</v>
      </c>
      <c r="C6" s="187">
        <v>2300</v>
      </c>
    </row>
    <row r="7" spans="1:3">
      <c r="A7" s="183" t="s">
        <v>140</v>
      </c>
      <c r="B7" s="186">
        <v>261966</v>
      </c>
      <c r="C7" s="187">
        <v>2300</v>
      </c>
    </row>
    <row r="8" spans="1:3">
      <c r="A8" s="181" t="s">
        <v>249</v>
      </c>
      <c r="B8" s="186">
        <v>476337</v>
      </c>
      <c r="C8" s="187">
        <v>2800</v>
      </c>
    </row>
    <row r="9" spans="1:3">
      <c r="A9" s="183" t="s">
        <v>135</v>
      </c>
      <c r="B9" s="186">
        <v>476337</v>
      </c>
      <c r="C9" s="187">
        <v>2800</v>
      </c>
    </row>
    <row r="10" spans="1:3">
      <c r="A10" s="181" t="s">
        <v>159</v>
      </c>
      <c r="B10" s="186">
        <v>255058</v>
      </c>
      <c r="C10" s="187">
        <v>600</v>
      </c>
    </row>
    <row r="11" spans="1:3">
      <c r="A11" s="183" t="s">
        <v>157</v>
      </c>
      <c r="B11" s="186">
        <v>255058</v>
      </c>
      <c r="C11" s="187">
        <v>600</v>
      </c>
    </row>
    <row r="12" spans="1:3">
      <c r="A12" s="181" t="s">
        <v>154</v>
      </c>
      <c r="B12" s="186">
        <v>117632</v>
      </c>
      <c r="C12" s="187">
        <v>500</v>
      </c>
    </row>
    <row r="13" spans="1:3">
      <c r="A13" s="183" t="s">
        <v>135</v>
      </c>
      <c r="B13" s="186">
        <v>117632</v>
      </c>
      <c r="C13" s="187">
        <v>500</v>
      </c>
    </row>
    <row r="14" spans="1:3">
      <c r="A14" s="181" t="s">
        <v>189</v>
      </c>
      <c r="B14" s="186">
        <v>330095</v>
      </c>
      <c r="C14" s="187">
        <v>1300</v>
      </c>
    </row>
    <row r="15" spans="1:3">
      <c r="A15" s="183" t="s">
        <v>157</v>
      </c>
      <c r="B15" s="186">
        <v>330095</v>
      </c>
      <c r="C15" s="187">
        <v>1300</v>
      </c>
    </row>
    <row r="16" spans="1:3">
      <c r="A16" s="181" t="s">
        <v>225</v>
      </c>
      <c r="B16" s="186">
        <v>204941</v>
      </c>
      <c r="C16" s="187">
        <v>2200</v>
      </c>
    </row>
    <row r="17" spans="1:3">
      <c r="A17" s="183" t="s">
        <v>175</v>
      </c>
      <c r="B17" s="186">
        <v>204941</v>
      </c>
      <c r="C17" s="187">
        <v>2200</v>
      </c>
    </row>
    <row r="18" spans="1:3">
      <c r="A18" s="181" t="s">
        <v>205</v>
      </c>
      <c r="B18" s="186">
        <v>449805</v>
      </c>
      <c r="C18" s="187">
        <v>1700</v>
      </c>
    </row>
    <row r="19" spans="1:3">
      <c r="A19" s="183" t="s">
        <v>135</v>
      </c>
      <c r="B19" s="186">
        <v>449805</v>
      </c>
      <c r="C19" s="187">
        <v>1700</v>
      </c>
    </row>
    <row r="20" spans="1:3">
      <c r="A20" s="181" t="s">
        <v>213</v>
      </c>
      <c r="B20" s="186">
        <v>304142</v>
      </c>
      <c r="C20" s="187">
        <v>1900</v>
      </c>
    </row>
    <row r="21" spans="1:3">
      <c r="A21" s="183" t="s">
        <v>175</v>
      </c>
      <c r="B21" s="186">
        <v>304142</v>
      </c>
      <c r="C21" s="187">
        <v>1900</v>
      </c>
    </row>
    <row r="22" spans="1:3">
      <c r="A22" s="181" t="s">
        <v>172</v>
      </c>
      <c r="B22" s="186">
        <v>250923</v>
      </c>
      <c r="C22" s="187">
        <v>900</v>
      </c>
    </row>
    <row r="23" spans="1:3">
      <c r="A23" s="183" t="s">
        <v>170</v>
      </c>
      <c r="B23" s="186">
        <v>250923</v>
      </c>
      <c r="C23" s="187">
        <v>900</v>
      </c>
    </row>
    <row r="24" spans="1:3">
      <c r="A24" s="181" t="s">
        <v>261</v>
      </c>
      <c r="B24" s="186">
        <v>322745</v>
      </c>
      <c r="C24" s="187">
        <v>3100</v>
      </c>
    </row>
    <row r="25" spans="1:3">
      <c r="A25" s="183" t="s">
        <v>157</v>
      </c>
      <c r="B25" s="186">
        <v>322745</v>
      </c>
      <c r="C25" s="187">
        <v>3100</v>
      </c>
    </row>
    <row r="26" spans="1:3">
      <c r="A26" s="181" t="s">
        <v>217</v>
      </c>
      <c r="B26" s="186">
        <v>391819</v>
      </c>
      <c r="C26" s="187">
        <v>2000</v>
      </c>
    </row>
    <row r="27" spans="1:3">
      <c r="A27" s="183" t="s">
        <v>140</v>
      </c>
      <c r="B27" s="186">
        <v>391819</v>
      </c>
      <c r="C27" s="187">
        <v>2000</v>
      </c>
    </row>
    <row r="28" spans="1:3">
      <c r="A28" s="181" t="s">
        <v>221</v>
      </c>
      <c r="B28" s="186">
        <v>100866</v>
      </c>
      <c r="C28" s="187">
        <v>2100</v>
      </c>
    </row>
    <row r="29" spans="1:3">
      <c r="A29" s="183" t="s">
        <v>135</v>
      </c>
      <c r="B29" s="186">
        <v>100866</v>
      </c>
      <c r="C29" s="187">
        <v>2100</v>
      </c>
    </row>
    <row r="30" spans="1:3">
      <c r="A30" s="181" t="s">
        <v>150</v>
      </c>
      <c r="B30" s="186">
        <v>168949</v>
      </c>
      <c r="C30" s="187">
        <v>400</v>
      </c>
    </row>
    <row r="31" spans="1:3">
      <c r="A31" s="183" t="s">
        <v>140</v>
      </c>
      <c r="B31" s="186">
        <v>168949</v>
      </c>
      <c r="C31" s="187">
        <v>400</v>
      </c>
    </row>
    <row r="32" spans="1:3">
      <c r="A32" s="181" t="s">
        <v>253</v>
      </c>
      <c r="B32" s="186">
        <v>249431</v>
      </c>
      <c r="C32" s="187">
        <v>2900</v>
      </c>
    </row>
    <row r="33" spans="1:3">
      <c r="A33" s="183" t="s">
        <v>140</v>
      </c>
      <c r="B33" s="186">
        <v>249431</v>
      </c>
      <c r="C33" s="187">
        <v>2900</v>
      </c>
    </row>
    <row r="34" spans="1:3">
      <c r="A34" s="181" t="s">
        <v>201</v>
      </c>
      <c r="B34" s="186">
        <v>310803</v>
      </c>
      <c r="C34" s="187">
        <v>1600</v>
      </c>
    </row>
    <row r="35" spans="1:3">
      <c r="A35" s="183" t="s">
        <v>170</v>
      </c>
      <c r="B35" s="186">
        <v>310803</v>
      </c>
      <c r="C35" s="187">
        <v>1600</v>
      </c>
    </row>
    <row r="36" spans="1:3">
      <c r="A36" s="181" t="s">
        <v>233</v>
      </c>
      <c r="B36" s="186">
        <v>466378</v>
      </c>
      <c r="C36" s="187">
        <v>2400</v>
      </c>
    </row>
    <row r="37" spans="1:3">
      <c r="A37" s="183" t="s">
        <v>135</v>
      </c>
      <c r="B37" s="186">
        <v>466378</v>
      </c>
      <c r="C37" s="187">
        <v>2400</v>
      </c>
    </row>
    <row r="38" spans="1:3">
      <c r="A38" s="181" t="s">
        <v>265</v>
      </c>
      <c r="B38" s="186">
        <v>380076</v>
      </c>
      <c r="C38" s="187">
        <v>3200</v>
      </c>
    </row>
    <row r="39" spans="1:3">
      <c r="A39" s="183" t="s">
        <v>135</v>
      </c>
      <c r="B39" s="186">
        <v>380076</v>
      </c>
      <c r="C39" s="187">
        <v>3200</v>
      </c>
    </row>
    <row r="40" spans="1:3">
      <c r="A40" s="181" t="s">
        <v>197</v>
      </c>
      <c r="B40" s="186">
        <v>356508</v>
      </c>
      <c r="C40" s="187">
        <v>1500</v>
      </c>
    </row>
    <row r="41" spans="1:3">
      <c r="A41" s="183" t="s">
        <v>135</v>
      </c>
      <c r="B41" s="186">
        <v>356508</v>
      </c>
      <c r="C41" s="187">
        <v>1500</v>
      </c>
    </row>
    <row r="42" spans="1:3">
      <c r="A42" s="181" t="s">
        <v>237</v>
      </c>
      <c r="B42" s="186">
        <v>281958</v>
      </c>
      <c r="C42" s="187">
        <v>2500</v>
      </c>
    </row>
    <row r="43" spans="1:3">
      <c r="A43" s="183" t="s">
        <v>157</v>
      </c>
      <c r="B43" s="186">
        <v>281958</v>
      </c>
      <c r="C43" s="187">
        <v>2500</v>
      </c>
    </row>
    <row r="44" spans="1:3">
      <c r="A44" s="181" t="s">
        <v>177</v>
      </c>
      <c r="B44" s="186">
        <v>429953</v>
      </c>
      <c r="C44" s="187">
        <v>1000</v>
      </c>
    </row>
    <row r="45" spans="1:3">
      <c r="A45" s="183" t="s">
        <v>175</v>
      </c>
      <c r="B45" s="186">
        <v>429953</v>
      </c>
      <c r="C45" s="187">
        <v>1000</v>
      </c>
    </row>
    <row r="46" spans="1:3">
      <c r="A46" s="181" t="s">
        <v>181</v>
      </c>
      <c r="B46" s="186">
        <v>326401</v>
      </c>
      <c r="C46" s="187">
        <v>1100</v>
      </c>
    </row>
    <row r="47" spans="1:3">
      <c r="A47" s="183" t="s">
        <v>140</v>
      </c>
      <c r="B47" s="186">
        <v>326401</v>
      </c>
      <c r="C47" s="187">
        <v>1100</v>
      </c>
    </row>
    <row r="48" spans="1:3">
      <c r="A48" s="181" t="s">
        <v>146</v>
      </c>
      <c r="B48" s="186">
        <v>237001</v>
      </c>
      <c r="C48" s="187">
        <v>300</v>
      </c>
    </row>
    <row r="49" spans="1:3">
      <c r="A49" s="183" t="s">
        <v>135</v>
      </c>
      <c r="B49" s="186">
        <v>237001</v>
      </c>
      <c r="C49" s="187">
        <v>300</v>
      </c>
    </row>
    <row r="50" spans="1:3">
      <c r="A50" s="181" t="s">
        <v>185</v>
      </c>
      <c r="B50" s="186">
        <v>215961</v>
      </c>
      <c r="C50" s="187">
        <v>1200</v>
      </c>
    </row>
    <row r="51" spans="1:3">
      <c r="A51" s="183" t="s">
        <v>140</v>
      </c>
      <c r="B51" s="186">
        <v>215961</v>
      </c>
      <c r="C51" s="187">
        <v>1200</v>
      </c>
    </row>
    <row r="52" spans="1:3">
      <c r="A52" s="181" t="s">
        <v>163</v>
      </c>
      <c r="B52" s="186">
        <v>357464</v>
      </c>
      <c r="C52" s="187">
        <v>700</v>
      </c>
    </row>
    <row r="53" spans="1:3">
      <c r="A53" s="183" t="s">
        <v>157</v>
      </c>
      <c r="B53" s="186">
        <v>357464</v>
      </c>
      <c r="C53" s="187">
        <v>700</v>
      </c>
    </row>
    <row r="54" spans="1:3">
      <c r="A54" s="181" t="s">
        <v>209</v>
      </c>
      <c r="B54" s="186">
        <v>345757</v>
      </c>
      <c r="C54" s="187">
        <v>1800</v>
      </c>
    </row>
    <row r="55" spans="1:3">
      <c r="A55" s="183" t="s">
        <v>157</v>
      </c>
      <c r="B55" s="186">
        <v>345757</v>
      </c>
      <c r="C55" s="187">
        <v>1800</v>
      </c>
    </row>
    <row r="56" spans="1:3">
      <c r="A56" s="181" t="s">
        <v>257</v>
      </c>
      <c r="B56" s="186">
        <v>199468</v>
      </c>
      <c r="C56" s="187">
        <v>3000</v>
      </c>
    </row>
    <row r="57" spans="1:3">
      <c r="A57" s="183" t="s">
        <v>140</v>
      </c>
      <c r="B57" s="186">
        <v>199468</v>
      </c>
      <c r="C57" s="187">
        <v>3000</v>
      </c>
    </row>
    <row r="58" spans="1:3">
      <c r="A58" s="181" t="s">
        <v>241</v>
      </c>
      <c r="B58" s="186">
        <v>313321</v>
      </c>
      <c r="C58" s="187">
        <v>2600</v>
      </c>
    </row>
    <row r="59" spans="1:3">
      <c r="A59" s="183" t="s">
        <v>157</v>
      </c>
      <c r="B59" s="186">
        <v>313321</v>
      </c>
      <c r="C59" s="187">
        <v>2600</v>
      </c>
    </row>
    <row r="60" spans="1:3">
      <c r="A60" s="181" t="s">
        <v>137</v>
      </c>
      <c r="B60" s="186">
        <v>422124</v>
      </c>
      <c r="C60" s="187">
        <v>100</v>
      </c>
    </row>
    <row r="61" spans="1:3">
      <c r="A61" s="183" t="s">
        <v>135</v>
      </c>
      <c r="B61" s="186">
        <v>422124</v>
      </c>
      <c r="C61" s="187">
        <v>100</v>
      </c>
    </row>
    <row r="62" spans="1:3">
      <c r="A62" s="181" t="s">
        <v>142</v>
      </c>
      <c r="B62" s="186">
        <v>440431</v>
      </c>
      <c r="C62" s="187">
        <v>200</v>
      </c>
    </row>
    <row r="63" spans="1:3">
      <c r="A63" s="183" t="s">
        <v>140</v>
      </c>
      <c r="B63" s="186">
        <v>440431</v>
      </c>
      <c r="C63" s="187">
        <v>200</v>
      </c>
    </row>
    <row r="64" spans="1:3">
      <c r="A64" s="181" t="s">
        <v>245</v>
      </c>
      <c r="B64" s="186">
        <v>253749</v>
      </c>
      <c r="C64" s="187">
        <v>2700</v>
      </c>
    </row>
    <row r="65" spans="1:3">
      <c r="A65" s="183" t="s">
        <v>140</v>
      </c>
      <c r="B65" s="186">
        <v>253749</v>
      </c>
      <c r="C65" s="187">
        <v>2700</v>
      </c>
    </row>
    <row r="66" spans="1:3">
      <c r="A66" s="181" t="s">
        <v>167</v>
      </c>
      <c r="B66" s="186">
        <v>489585</v>
      </c>
      <c r="C66" s="187">
        <v>800</v>
      </c>
    </row>
    <row r="67" spans="1:3">
      <c r="A67" s="183" t="s">
        <v>140</v>
      </c>
      <c r="B67" s="186">
        <v>489585</v>
      </c>
      <c r="C67" s="187">
        <v>800</v>
      </c>
    </row>
    <row r="68" spans="1:3">
      <c r="A68" s="182" t="s">
        <v>267</v>
      </c>
      <c r="B68" s="173">
        <v>10019376</v>
      </c>
      <c r="C68" s="188">
        <v>52800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topLeftCell="A2" workbookViewId="0">
      <selection activeCell="C13" sqref="C13"/>
    </sheetView>
  </sheetViews>
  <sheetFormatPr defaultColWidth="14.42578125" defaultRowHeight="15" customHeight="1"/>
  <cols>
    <col min="1" max="1" width="12.85546875" customWidth="1"/>
    <col min="2" max="2" width="37.7109375" customWidth="1"/>
    <col min="3" max="3" width="33.85546875" customWidth="1"/>
    <col min="4" max="4" width="16.28515625" customWidth="1"/>
    <col min="5" max="5" width="14.85546875" customWidth="1"/>
    <col min="6" max="6" width="12.7109375" customWidth="1"/>
    <col min="7" max="7" width="12.140625" customWidth="1"/>
    <col min="8" max="8" width="13.140625" customWidth="1"/>
    <col min="9" max="9" width="45" customWidth="1"/>
    <col min="10" max="10" width="17.5703125" customWidth="1"/>
    <col min="11" max="26" width="8.7109375" customWidth="1"/>
  </cols>
  <sheetData>
    <row r="1" spans="1:16" ht="14.25" customHeight="1">
      <c r="A1" s="208" t="s">
        <v>124</v>
      </c>
      <c r="B1" s="209"/>
      <c r="C1" s="209"/>
      <c r="D1" s="209"/>
      <c r="E1" s="209"/>
      <c r="F1" s="209"/>
      <c r="G1" s="209"/>
      <c r="H1" s="210"/>
      <c r="I1" s="208" t="s">
        <v>124</v>
      </c>
      <c r="J1" s="209"/>
      <c r="K1" s="209"/>
      <c r="L1" s="209"/>
      <c r="M1" s="209"/>
      <c r="N1" s="209"/>
      <c r="O1" s="209"/>
      <c r="P1" s="210"/>
    </row>
    <row r="2" spans="1:16" ht="14.25" customHeight="1">
      <c r="A2" s="136" t="s">
        <v>125</v>
      </c>
      <c r="B2" s="136" t="s">
        <v>126</v>
      </c>
      <c r="C2" s="136" t="s">
        <v>127</v>
      </c>
      <c r="D2" s="136" t="s">
        <v>128</v>
      </c>
      <c r="E2" s="136" t="s">
        <v>129</v>
      </c>
      <c r="F2" s="136" t="s">
        <v>130</v>
      </c>
      <c r="G2" s="137" t="s">
        <v>131</v>
      </c>
      <c r="H2" s="136" t="s">
        <v>132</v>
      </c>
      <c r="I2" s="136" t="s">
        <v>125</v>
      </c>
    </row>
    <row r="3" spans="1:16" ht="14.25" customHeight="1">
      <c r="A3" s="138">
        <v>42373</v>
      </c>
      <c r="B3" s="72" t="s">
        <v>133</v>
      </c>
      <c r="C3" s="72" t="s">
        <v>134</v>
      </c>
      <c r="D3" s="72" t="s">
        <v>135</v>
      </c>
      <c r="E3" s="72" t="s">
        <v>136</v>
      </c>
      <c r="F3" s="72" t="s">
        <v>137</v>
      </c>
      <c r="G3" s="139">
        <v>422124</v>
      </c>
      <c r="H3" s="140">
        <v>100</v>
      </c>
      <c r="I3" s="138">
        <v>42374</v>
      </c>
    </row>
    <row r="4" spans="1:16" ht="14.25" customHeight="1">
      <c r="A4" s="138">
        <v>42377</v>
      </c>
      <c r="B4" s="72" t="s">
        <v>138</v>
      </c>
      <c r="C4" s="72" t="s">
        <v>139</v>
      </c>
      <c r="D4" s="72" t="s">
        <v>140</v>
      </c>
      <c r="E4" s="72" t="s">
        <v>141</v>
      </c>
      <c r="F4" s="72" t="s">
        <v>142</v>
      </c>
      <c r="G4" s="139">
        <v>440431</v>
      </c>
      <c r="H4" s="140">
        <v>200</v>
      </c>
      <c r="I4" s="138">
        <v>42378</v>
      </c>
      <c r="L4" s="138">
        <v>42379</v>
      </c>
    </row>
    <row r="5" spans="1:16" ht="14.25" customHeight="1">
      <c r="A5" s="138">
        <v>42378</v>
      </c>
      <c r="B5" s="72" t="s">
        <v>143</v>
      </c>
      <c r="C5" s="72" t="s">
        <v>144</v>
      </c>
      <c r="D5" s="72" t="s">
        <v>135</v>
      </c>
      <c r="E5" s="72" t="s">
        <v>145</v>
      </c>
      <c r="F5" s="72" t="s">
        <v>146</v>
      </c>
      <c r="G5" s="139">
        <v>237001</v>
      </c>
      <c r="H5" s="140">
        <v>300</v>
      </c>
      <c r="I5" s="138">
        <v>42379</v>
      </c>
    </row>
    <row r="6" spans="1:16" ht="14.25" customHeight="1">
      <c r="A6" s="138">
        <v>42391</v>
      </c>
      <c r="B6" s="72" t="s">
        <v>147</v>
      </c>
      <c r="C6" s="72" t="s">
        <v>148</v>
      </c>
      <c r="D6" s="72" t="s">
        <v>140</v>
      </c>
      <c r="E6" s="72" t="s">
        <v>149</v>
      </c>
      <c r="F6" s="72" t="s">
        <v>150</v>
      </c>
      <c r="G6" s="139">
        <v>168949</v>
      </c>
      <c r="H6" s="140">
        <v>400</v>
      </c>
      <c r="I6" s="138">
        <v>42392</v>
      </c>
      <c r="L6" s="138">
        <v>42393</v>
      </c>
    </row>
    <row r="7" spans="1:16" ht="14.25" customHeight="1">
      <c r="A7" s="138">
        <v>42392</v>
      </c>
      <c r="B7" s="72" t="s">
        <v>151</v>
      </c>
      <c r="C7" s="72" t="s">
        <v>152</v>
      </c>
      <c r="D7" s="72" t="s">
        <v>135</v>
      </c>
      <c r="E7" s="72" t="s">
        <v>153</v>
      </c>
      <c r="F7" s="72" t="s">
        <v>154</v>
      </c>
      <c r="G7" s="139">
        <v>117632</v>
      </c>
      <c r="H7" s="140">
        <v>500</v>
      </c>
      <c r="I7" s="138">
        <v>42393</v>
      </c>
    </row>
    <row r="8" spans="1:16" ht="14.25" customHeight="1">
      <c r="A8" s="138">
        <v>42393</v>
      </c>
      <c r="B8" s="72" t="s">
        <v>155</v>
      </c>
      <c r="C8" s="72" t="s">
        <v>156</v>
      </c>
      <c r="D8" s="72" t="s">
        <v>157</v>
      </c>
      <c r="E8" s="72" t="s">
        <v>158</v>
      </c>
      <c r="F8" s="72" t="s">
        <v>159</v>
      </c>
      <c r="G8" s="139">
        <v>255058</v>
      </c>
      <c r="H8" s="140">
        <v>600</v>
      </c>
      <c r="I8" s="138">
        <v>42394</v>
      </c>
    </row>
    <row r="9" spans="1:16" ht="14.25" customHeight="1">
      <c r="A9" s="138">
        <v>42398</v>
      </c>
      <c r="B9" s="72" t="s">
        <v>160</v>
      </c>
      <c r="C9" s="72" t="s">
        <v>161</v>
      </c>
      <c r="D9" s="72" t="s">
        <v>157</v>
      </c>
      <c r="E9" s="72" t="s">
        <v>162</v>
      </c>
      <c r="F9" s="72" t="s">
        <v>163</v>
      </c>
      <c r="G9" s="139">
        <v>357464</v>
      </c>
      <c r="H9" s="140">
        <v>700</v>
      </c>
      <c r="I9" s="138">
        <v>42399</v>
      </c>
    </row>
    <row r="10" spans="1:16" ht="14.25" customHeight="1">
      <c r="A10" s="138">
        <v>42404</v>
      </c>
      <c r="B10" s="72" t="s">
        <v>164</v>
      </c>
      <c r="C10" s="72" t="s">
        <v>165</v>
      </c>
      <c r="D10" s="72" t="s">
        <v>140</v>
      </c>
      <c r="E10" s="72" t="s">
        <v>166</v>
      </c>
      <c r="F10" s="72" t="s">
        <v>167</v>
      </c>
      <c r="G10" s="139">
        <v>489585</v>
      </c>
      <c r="H10" s="140">
        <v>800</v>
      </c>
      <c r="I10" s="138">
        <v>42405</v>
      </c>
    </row>
    <row r="11" spans="1:16" ht="14.25" customHeight="1">
      <c r="A11" s="138">
        <v>42404</v>
      </c>
      <c r="B11" s="72" t="s">
        <v>168</v>
      </c>
      <c r="C11" s="72" t="s">
        <v>169</v>
      </c>
      <c r="D11" s="72" t="s">
        <v>170</v>
      </c>
      <c r="E11" s="72" t="s">
        <v>171</v>
      </c>
      <c r="F11" s="72" t="s">
        <v>172</v>
      </c>
      <c r="G11" s="139">
        <v>250923</v>
      </c>
      <c r="H11" s="140">
        <v>900</v>
      </c>
      <c r="I11" s="138">
        <v>42405</v>
      </c>
      <c r="L11" s="8" t="e">
        <f ca="1">sumoifs($H$3:$H$34,$I$3:$I$34,"&gt;=&amp;L4",$I$3:$I$34,"&lt;=L6")</f>
        <v>#NAME?</v>
      </c>
    </row>
    <row r="12" spans="1:16" ht="14.25" customHeight="1">
      <c r="A12" s="138">
        <v>42412</v>
      </c>
      <c r="B12" s="72" t="s">
        <v>173</v>
      </c>
      <c r="C12" s="72" t="s">
        <v>174</v>
      </c>
      <c r="D12" s="72" t="s">
        <v>175</v>
      </c>
      <c r="E12" s="72" t="s">
        <v>176</v>
      </c>
      <c r="F12" s="72" t="s">
        <v>177</v>
      </c>
      <c r="G12" s="139">
        <v>429953</v>
      </c>
      <c r="H12" s="140">
        <v>1000</v>
      </c>
      <c r="I12" s="138">
        <v>42413</v>
      </c>
      <c r="J12" s="8" t="e">
        <f>SUMIFS(H3:H34,A12:A34,"&gt;=12-01-2016",A12:A34,"&lt;=19-02-2017")</f>
        <v>#VALUE!</v>
      </c>
    </row>
    <row r="13" spans="1:16" ht="14.25" customHeight="1">
      <c r="A13" s="138">
        <v>42423</v>
      </c>
      <c r="B13" s="72" t="s">
        <v>178</v>
      </c>
      <c r="C13" s="72" t="s">
        <v>179</v>
      </c>
      <c r="D13" s="72" t="s">
        <v>140</v>
      </c>
      <c r="E13" s="72" t="s">
        <v>180</v>
      </c>
      <c r="F13" s="72" t="s">
        <v>181</v>
      </c>
      <c r="G13" s="139">
        <v>326401</v>
      </c>
      <c r="H13" s="140">
        <v>1100</v>
      </c>
      <c r="I13" s="138">
        <v>42424</v>
      </c>
    </row>
    <row r="14" spans="1:16" ht="14.25" customHeight="1">
      <c r="A14" s="138">
        <v>42436</v>
      </c>
      <c r="B14" s="72" t="s">
        <v>182</v>
      </c>
      <c r="C14" s="72" t="s">
        <v>183</v>
      </c>
      <c r="D14" s="72" t="s">
        <v>140</v>
      </c>
      <c r="E14" s="72" t="s">
        <v>184</v>
      </c>
      <c r="F14" s="72" t="s">
        <v>185</v>
      </c>
      <c r="G14" s="139">
        <v>215961</v>
      </c>
      <c r="H14" s="140">
        <v>1200</v>
      </c>
      <c r="I14" s="138">
        <v>42437</v>
      </c>
    </row>
    <row r="15" spans="1:16" ht="14.25" customHeight="1">
      <c r="A15" s="138">
        <v>42442</v>
      </c>
      <c r="B15" s="72" t="s">
        <v>186</v>
      </c>
      <c r="C15" s="72" t="s">
        <v>187</v>
      </c>
      <c r="D15" s="72" t="s">
        <v>157</v>
      </c>
      <c r="E15" s="72" t="s">
        <v>188</v>
      </c>
      <c r="F15" s="72" t="s">
        <v>189</v>
      </c>
      <c r="G15" s="139">
        <v>330095</v>
      </c>
      <c r="H15" s="140">
        <v>1300</v>
      </c>
      <c r="I15" s="138">
        <v>42443</v>
      </c>
    </row>
    <row r="16" spans="1:16" ht="14.25" customHeight="1">
      <c r="A16" s="138">
        <v>42450</v>
      </c>
      <c r="B16" s="72" t="s">
        <v>190</v>
      </c>
      <c r="C16" s="72" t="s">
        <v>191</v>
      </c>
      <c r="D16" s="72" t="s">
        <v>140</v>
      </c>
      <c r="E16" s="72" t="s">
        <v>192</v>
      </c>
      <c r="F16" s="72" t="s">
        <v>193</v>
      </c>
      <c r="G16" s="139">
        <v>307729</v>
      </c>
      <c r="H16" s="140">
        <v>1400</v>
      </c>
      <c r="I16" s="138">
        <v>42451</v>
      </c>
    </row>
    <row r="17" spans="1:9" ht="14.25" customHeight="1">
      <c r="A17" s="138">
        <v>42464</v>
      </c>
      <c r="B17" s="72" t="s">
        <v>194</v>
      </c>
      <c r="C17" s="72" t="s">
        <v>195</v>
      </c>
      <c r="D17" s="72" t="s">
        <v>135</v>
      </c>
      <c r="E17" s="72" t="s">
        <v>196</v>
      </c>
      <c r="F17" s="72" t="s">
        <v>197</v>
      </c>
      <c r="G17" s="139">
        <v>356508</v>
      </c>
      <c r="H17" s="140">
        <v>1500</v>
      </c>
      <c r="I17" s="138">
        <v>42465</v>
      </c>
    </row>
    <row r="18" spans="1:9" ht="14.25" customHeight="1">
      <c r="A18" s="138">
        <v>42466</v>
      </c>
      <c r="B18" s="72" t="s">
        <v>198</v>
      </c>
      <c r="C18" s="72" t="s">
        <v>199</v>
      </c>
      <c r="D18" s="72" t="s">
        <v>170</v>
      </c>
      <c r="E18" s="72" t="s">
        <v>200</v>
      </c>
      <c r="F18" s="72" t="s">
        <v>201</v>
      </c>
      <c r="G18" s="139">
        <v>310803</v>
      </c>
      <c r="H18" s="140">
        <v>1600</v>
      </c>
      <c r="I18" s="138">
        <v>42467</v>
      </c>
    </row>
    <row r="19" spans="1:9" ht="14.25" customHeight="1">
      <c r="A19" s="138">
        <v>42473</v>
      </c>
      <c r="B19" s="72" t="s">
        <v>202</v>
      </c>
      <c r="C19" s="72" t="s">
        <v>203</v>
      </c>
      <c r="D19" s="72" t="s">
        <v>135</v>
      </c>
      <c r="E19" s="72" t="s">
        <v>204</v>
      </c>
      <c r="F19" s="72" t="s">
        <v>205</v>
      </c>
      <c r="G19" s="139">
        <v>449805</v>
      </c>
      <c r="H19" s="140">
        <v>1700</v>
      </c>
      <c r="I19" s="138">
        <v>42474</v>
      </c>
    </row>
    <row r="20" spans="1:9" ht="14.25" customHeight="1">
      <c r="A20" s="138">
        <v>42475</v>
      </c>
      <c r="B20" s="72" t="s">
        <v>206</v>
      </c>
      <c r="C20" s="72" t="s">
        <v>207</v>
      </c>
      <c r="D20" s="72" t="s">
        <v>157</v>
      </c>
      <c r="E20" s="72" t="s">
        <v>208</v>
      </c>
      <c r="F20" s="72" t="s">
        <v>209</v>
      </c>
      <c r="G20" s="139">
        <v>345757</v>
      </c>
      <c r="H20" s="140">
        <v>1800</v>
      </c>
      <c r="I20" s="138">
        <v>42476</v>
      </c>
    </row>
    <row r="21" spans="1:9" ht="14.25" customHeight="1">
      <c r="A21" s="138">
        <v>42486</v>
      </c>
      <c r="B21" s="72" t="s">
        <v>210</v>
      </c>
      <c r="C21" s="72" t="s">
        <v>211</v>
      </c>
      <c r="D21" s="72" t="s">
        <v>175</v>
      </c>
      <c r="E21" s="72" t="s">
        <v>212</v>
      </c>
      <c r="F21" s="72" t="s">
        <v>213</v>
      </c>
      <c r="G21" s="139">
        <v>304142</v>
      </c>
      <c r="H21" s="140">
        <v>1900</v>
      </c>
      <c r="I21" s="138">
        <v>42487</v>
      </c>
    </row>
    <row r="22" spans="1:9" ht="14.25" customHeight="1">
      <c r="A22" s="138">
        <v>42493</v>
      </c>
      <c r="B22" s="72" t="s">
        <v>214</v>
      </c>
      <c r="C22" s="72" t="s">
        <v>215</v>
      </c>
      <c r="D22" s="72" t="s">
        <v>140</v>
      </c>
      <c r="E22" s="72" t="s">
        <v>216</v>
      </c>
      <c r="F22" s="72" t="s">
        <v>217</v>
      </c>
      <c r="G22" s="139">
        <v>391819</v>
      </c>
      <c r="H22" s="140">
        <v>2000</v>
      </c>
      <c r="I22" s="138">
        <v>42494</v>
      </c>
    </row>
    <row r="23" spans="1:9" ht="14.25" customHeight="1">
      <c r="A23" s="138">
        <v>42865</v>
      </c>
      <c r="B23" s="72" t="s">
        <v>218</v>
      </c>
      <c r="C23" s="72" t="s">
        <v>219</v>
      </c>
      <c r="D23" s="72" t="s">
        <v>135</v>
      </c>
      <c r="E23" s="72" t="s">
        <v>220</v>
      </c>
      <c r="F23" s="72" t="s">
        <v>221</v>
      </c>
      <c r="G23" s="139">
        <v>100866</v>
      </c>
      <c r="H23" s="140">
        <v>2100</v>
      </c>
      <c r="I23" s="138">
        <v>42866</v>
      </c>
    </row>
    <row r="24" spans="1:9" ht="14.25" customHeight="1">
      <c r="A24" s="138">
        <v>42503</v>
      </c>
      <c r="B24" s="72" t="s">
        <v>222</v>
      </c>
      <c r="C24" s="72" t="s">
        <v>223</v>
      </c>
      <c r="D24" s="72" t="s">
        <v>175</v>
      </c>
      <c r="E24" s="72" t="s">
        <v>224</v>
      </c>
      <c r="F24" s="72" t="s">
        <v>225</v>
      </c>
      <c r="G24" s="139">
        <v>204941</v>
      </c>
      <c r="H24" s="140">
        <v>2200</v>
      </c>
      <c r="I24" s="138">
        <v>42504</v>
      </c>
    </row>
    <row r="25" spans="1:9" ht="14.25" customHeight="1">
      <c r="A25" s="138">
        <v>42503</v>
      </c>
      <c r="B25" s="72" t="s">
        <v>226</v>
      </c>
      <c r="C25" s="72" t="s">
        <v>227</v>
      </c>
      <c r="D25" s="72" t="s">
        <v>140</v>
      </c>
      <c r="E25" s="72" t="s">
        <v>228</v>
      </c>
      <c r="F25" s="72" t="s">
        <v>229</v>
      </c>
      <c r="G25" s="139">
        <v>261966</v>
      </c>
      <c r="H25" s="140">
        <v>2300</v>
      </c>
      <c r="I25" s="138">
        <v>42504</v>
      </c>
    </row>
    <row r="26" spans="1:9" ht="14.25" customHeight="1">
      <c r="A26" s="138">
        <v>42506</v>
      </c>
      <c r="B26" s="72" t="s">
        <v>230</v>
      </c>
      <c r="C26" s="72" t="s">
        <v>231</v>
      </c>
      <c r="D26" s="72" t="s">
        <v>135</v>
      </c>
      <c r="E26" s="72" t="s">
        <v>232</v>
      </c>
      <c r="F26" s="72" t="s">
        <v>233</v>
      </c>
      <c r="G26" s="139">
        <v>466378</v>
      </c>
      <c r="H26" s="140">
        <v>2400</v>
      </c>
      <c r="I26" s="138">
        <v>42507</v>
      </c>
    </row>
    <row r="27" spans="1:9" ht="14.25" customHeight="1">
      <c r="A27" s="138">
        <v>42882</v>
      </c>
      <c r="B27" s="72" t="s">
        <v>234</v>
      </c>
      <c r="C27" s="72" t="s">
        <v>235</v>
      </c>
      <c r="D27" s="72" t="s">
        <v>157</v>
      </c>
      <c r="E27" s="72" t="s">
        <v>236</v>
      </c>
      <c r="F27" s="72" t="s">
        <v>237</v>
      </c>
      <c r="G27" s="139">
        <v>281958</v>
      </c>
      <c r="H27" s="140">
        <v>2500</v>
      </c>
      <c r="I27" s="138">
        <v>42883</v>
      </c>
    </row>
    <row r="28" spans="1:9" ht="14.25" customHeight="1">
      <c r="A28" s="138">
        <v>42519</v>
      </c>
      <c r="B28" s="72" t="s">
        <v>238</v>
      </c>
      <c r="C28" s="72" t="s">
        <v>239</v>
      </c>
      <c r="D28" s="72" t="s">
        <v>157</v>
      </c>
      <c r="E28" s="72" t="s">
        <v>240</v>
      </c>
      <c r="F28" s="72" t="s">
        <v>241</v>
      </c>
      <c r="G28" s="139">
        <v>313321</v>
      </c>
      <c r="H28" s="140">
        <v>2600</v>
      </c>
      <c r="I28" s="138">
        <v>42520</v>
      </c>
    </row>
    <row r="29" spans="1:9" ht="14.25" customHeight="1">
      <c r="A29" s="138">
        <v>42529</v>
      </c>
      <c r="B29" s="72" t="s">
        <v>242</v>
      </c>
      <c r="C29" s="72" t="s">
        <v>243</v>
      </c>
      <c r="D29" s="72" t="s">
        <v>140</v>
      </c>
      <c r="E29" s="72" t="s">
        <v>244</v>
      </c>
      <c r="F29" s="72" t="s">
        <v>245</v>
      </c>
      <c r="G29" s="139">
        <v>253749</v>
      </c>
      <c r="H29" s="140">
        <v>2700</v>
      </c>
      <c r="I29" s="138">
        <v>42530</v>
      </c>
    </row>
    <row r="30" spans="1:9" ht="14.25" customHeight="1">
      <c r="A30" s="138">
        <v>42536</v>
      </c>
      <c r="B30" s="72" t="s">
        <v>246</v>
      </c>
      <c r="C30" s="72" t="s">
        <v>247</v>
      </c>
      <c r="D30" s="72" t="s">
        <v>135</v>
      </c>
      <c r="E30" s="72" t="s">
        <v>248</v>
      </c>
      <c r="F30" s="72" t="s">
        <v>249</v>
      </c>
      <c r="G30" s="139">
        <v>476337</v>
      </c>
      <c r="H30" s="140">
        <v>2800</v>
      </c>
      <c r="I30" s="138">
        <v>42537</v>
      </c>
    </row>
    <row r="31" spans="1:9" ht="14.25" customHeight="1">
      <c r="A31" s="138">
        <v>42545</v>
      </c>
      <c r="B31" s="72" t="s">
        <v>250</v>
      </c>
      <c r="C31" s="72" t="s">
        <v>251</v>
      </c>
      <c r="D31" s="72" t="s">
        <v>140</v>
      </c>
      <c r="E31" s="72" t="s">
        <v>252</v>
      </c>
      <c r="F31" s="72" t="s">
        <v>253</v>
      </c>
      <c r="G31" s="139">
        <v>249431</v>
      </c>
      <c r="H31" s="140">
        <v>2900</v>
      </c>
      <c r="I31" s="138">
        <v>42546</v>
      </c>
    </row>
    <row r="32" spans="1:9" ht="14.25" customHeight="1">
      <c r="A32" s="138">
        <v>42549</v>
      </c>
      <c r="B32" s="72" t="s">
        <v>254</v>
      </c>
      <c r="C32" s="72" t="s">
        <v>255</v>
      </c>
      <c r="D32" s="72" t="s">
        <v>140</v>
      </c>
      <c r="E32" s="72" t="s">
        <v>256</v>
      </c>
      <c r="F32" s="72" t="s">
        <v>257</v>
      </c>
      <c r="G32" s="139">
        <v>199468</v>
      </c>
      <c r="H32" s="140">
        <v>3000</v>
      </c>
      <c r="I32" s="138">
        <v>42550</v>
      </c>
    </row>
    <row r="33" spans="1:9" ht="14.25" customHeight="1">
      <c r="A33" s="138">
        <v>42918</v>
      </c>
      <c r="B33" s="72" t="s">
        <v>258</v>
      </c>
      <c r="C33" s="72" t="s">
        <v>259</v>
      </c>
      <c r="D33" s="72" t="s">
        <v>157</v>
      </c>
      <c r="E33" s="72" t="s">
        <v>260</v>
      </c>
      <c r="F33" s="72" t="s">
        <v>261</v>
      </c>
      <c r="G33" s="139">
        <v>322745</v>
      </c>
      <c r="H33" s="140">
        <v>3100</v>
      </c>
      <c r="I33" s="138">
        <v>42919</v>
      </c>
    </row>
    <row r="34" spans="1:9" ht="14.25" customHeight="1">
      <c r="A34" s="138">
        <v>42554</v>
      </c>
      <c r="B34" s="72" t="s">
        <v>262</v>
      </c>
      <c r="C34" s="72" t="s">
        <v>263</v>
      </c>
      <c r="D34" s="72" t="s">
        <v>135</v>
      </c>
      <c r="E34" s="72" t="s">
        <v>264</v>
      </c>
      <c r="F34" s="72" t="s">
        <v>265</v>
      </c>
      <c r="G34" s="139">
        <v>380076</v>
      </c>
      <c r="H34" s="140">
        <v>3200</v>
      </c>
      <c r="I34" s="138">
        <v>42555</v>
      </c>
    </row>
    <row r="35" spans="1:9" ht="14.25" customHeight="1"/>
    <row r="36" spans="1:9" ht="14.25" customHeight="1"/>
    <row r="37" spans="1:9" ht="14.25" customHeight="1"/>
    <row r="38" spans="1:9" ht="14.25" customHeight="1"/>
    <row r="39" spans="1:9" ht="14.25" customHeight="1"/>
    <row r="40" spans="1:9" ht="14.25" customHeight="1"/>
    <row r="41" spans="1:9" ht="14.25" customHeight="1"/>
    <row r="42" spans="1:9" ht="14.25" customHeight="1"/>
    <row r="43" spans="1:9" ht="14.25" customHeight="1"/>
    <row r="44" spans="1:9" ht="14.25" customHeight="1"/>
    <row r="45" spans="1:9" ht="14.25" customHeight="1"/>
    <row r="46" spans="1:9" ht="14.25" customHeight="1"/>
    <row r="47" spans="1:9" ht="14.25" customHeight="1"/>
    <row r="48" spans="1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H1"/>
    <mergeCell ref="I1:P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showGridLines="0" workbookViewId="0"/>
  </sheetViews>
  <sheetFormatPr defaultColWidth="14.42578125" defaultRowHeight="15" customHeight="1"/>
  <sheetData>
    <row r="1" spans="1:2">
      <c r="A1" s="8"/>
      <c r="B1" s="8" t="s">
        <v>266</v>
      </c>
    </row>
    <row r="2" spans="1:2">
      <c r="A2" s="8" t="s">
        <v>157</v>
      </c>
      <c r="B2" s="141">
        <v>2206398</v>
      </c>
    </row>
    <row r="3" spans="1:2">
      <c r="A3" s="8" t="s">
        <v>135</v>
      </c>
      <c r="B3" s="141">
        <v>3006727</v>
      </c>
    </row>
    <row r="4" spans="1:2">
      <c r="A4" s="8" t="s">
        <v>140</v>
      </c>
      <c r="B4" s="141">
        <v>3305489</v>
      </c>
    </row>
    <row r="5" spans="1:2">
      <c r="A5" s="8" t="s">
        <v>175</v>
      </c>
      <c r="B5" s="141">
        <v>939036</v>
      </c>
    </row>
    <row r="6" spans="1:2">
      <c r="A6" s="8" t="s">
        <v>170</v>
      </c>
      <c r="B6" s="141">
        <v>561726</v>
      </c>
    </row>
    <row r="7" spans="1:2">
      <c r="A7" s="8" t="s">
        <v>128</v>
      </c>
      <c r="B7" s="141">
        <v>0</v>
      </c>
    </row>
    <row r="8" spans="1:2">
      <c r="A8" s="8" t="s">
        <v>267</v>
      </c>
      <c r="B8" s="141">
        <v>10019376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showGridLines="0" tabSelected="1" workbookViewId="0">
      <selection activeCell="F15" sqref="F15"/>
    </sheetView>
  </sheetViews>
  <sheetFormatPr defaultColWidth="14.42578125" defaultRowHeight="15" customHeight="1"/>
  <cols>
    <col min="1" max="1" width="38.85546875" customWidth="1"/>
    <col min="2" max="2" width="12.5703125" customWidth="1"/>
  </cols>
  <sheetData>
    <row r="1" spans="1:4">
      <c r="A1" s="8"/>
      <c r="B1" s="8"/>
      <c r="C1" s="8"/>
      <c r="D1" s="8"/>
    </row>
    <row r="2" spans="1:4">
      <c r="A2" s="8" t="s">
        <v>168</v>
      </c>
      <c r="B2" s="141">
        <v>250923</v>
      </c>
      <c r="C2" s="8" t="s">
        <v>170</v>
      </c>
      <c r="D2" s="8"/>
    </row>
    <row r="3" spans="1:4">
      <c r="A3" s="8"/>
      <c r="B3" s="8" t="s">
        <v>268</v>
      </c>
      <c r="C3" s="8"/>
      <c r="D3" s="8"/>
    </row>
    <row r="4" spans="1:4">
      <c r="A4" s="8" t="s">
        <v>269</v>
      </c>
      <c r="B4" s="8"/>
      <c r="C4" s="8"/>
      <c r="D4" s="8"/>
    </row>
    <row r="5" spans="1:4">
      <c r="A5" s="8" t="s">
        <v>234</v>
      </c>
      <c r="B5" s="8" t="s">
        <v>270</v>
      </c>
      <c r="C5" s="8"/>
      <c r="D5" s="8"/>
    </row>
    <row r="6" spans="1:4">
      <c r="A6" s="8" t="s">
        <v>271</v>
      </c>
      <c r="B6" s="8"/>
      <c r="C6" s="8"/>
      <c r="D6" s="8"/>
    </row>
    <row r="7" spans="1:4">
      <c r="A7" s="8" t="s">
        <v>160</v>
      </c>
      <c r="B7" s="141">
        <v>357464</v>
      </c>
      <c r="C7" s="8" t="s">
        <v>157</v>
      </c>
      <c r="D7" s="8"/>
    </row>
    <row r="8" spans="1:4">
      <c r="A8" s="8"/>
      <c r="B8" s="8" t="s">
        <v>272</v>
      </c>
      <c r="C8" s="8"/>
      <c r="D8" s="8"/>
    </row>
    <row r="9" spans="1:4">
      <c r="A9" s="8" t="s">
        <v>273</v>
      </c>
      <c r="B9" s="8"/>
      <c r="C9" s="8"/>
      <c r="D9" s="8"/>
    </row>
    <row r="10" spans="1:4">
      <c r="A10" s="8" t="s">
        <v>190</v>
      </c>
      <c r="B10" s="141">
        <v>307729</v>
      </c>
      <c r="C10" s="8" t="s">
        <v>140</v>
      </c>
      <c r="D10" s="8"/>
    </row>
    <row r="11" spans="1:4">
      <c r="A11" s="8"/>
      <c r="B11" s="8" t="s">
        <v>274</v>
      </c>
      <c r="C11" s="8"/>
      <c r="D11" s="8"/>
    </row>
    <row r="12" spans="1:4">
      <c r="A12" s="8" t="s">
        <v>275</v>
      </c>
      <c r="B12" s="8"/>
      <c r="C12" s="8"/>
      <c r="D12" s="8"/>
    </row>
    <row r="13" spans="1:4">
      <c r="A13" s="8" t="s">
        <v>194</v>
      </c>
      <c r="B13" s="141">
        <v>356508</v>
      </c>
      <c r="C13" s="8" t="s">
        <v>135</v>
      </c>
      <c r="D13" s="8"/>
    </row>
    <row r="14" spans="1:4">
      <c r="A14" s="8"/>
      <c r="B14" s="8" t="s">
        <v>276</v>
      </c>
      <c r="C14" s="8"/>
      <c r="D14" s="8"/>
    </row>
    <row r="15" spans="1:4">
      <c r="A15" s="8" t="s">
        <v>277</v>
      </c>
      <c r="B15" s="8"/>
      <c r="C15" s="8"/>
      <c r="D15" s="8"/>
    </row>
    <row r="16" spans="1:4">
      <c r="A16" s="8" t="s">
        <v>258</v>
      </c>
      <c r="B16" s="141">
        <v>322745</v>
      </c>
      <c r="C16" s="8" t="s">
        <v>157</v>
      </c>
      <c r="D16" s="8"/>
    </row>
    <row r="17" spans="1:4">
      <c r="A17" s="8"/>
      <c r="B17" s="8" t="s">
        <v>278</v>
      </c>
      <c r="C17" s="8"/>
      <c r="D17" s="8"/>
    </row>
    <row r="18" spans="1:4">
      <c r="A18" s="8" t="s">
        <v>279</v>
      </c>
      <c r="B18" s="8"/>
      <c r="C18" s="8"/>
      <c r="D18" s="8"/>
    </row>
    <row r="19" spans="1:4">
      <c r="A19" s="8" t="s">
        <v>254</v>
      </c>
      <c r="B19" s="141">
        <v>199468</v>
      </c>
      <c r="C19" s="8" t="s">
        <v>140</v>
      </c>
      <c r="D19" s="8"/>
    </row>
    <row r="20" spans="1:4">
      <c r="A20" s="8"/>
      <c r="B20" s="8" t="s">
        <v>280</v>
      </c>
      <c r="C20" s="8"/>
      <c r="D20" s="8"/>
    </row>
    <row r="21" spans="1:4">
      <c r="A21" s="8" t="s">
        <v>281</v>
      </c>
      <c r="B21" s="8"/>
      <c r="C21" s="8"/>
      <c r="D21" s="8"/>
    </row>
    <row r="22" spans="1:4">
      <c r="A22" s="8" t="s">
        <v>214</v>
      </c>
      <c r="B22" s="141">
        <v>391819</v>
      </c>
      <c r="C22" s="8" t="s">
        <v>140</v>
      </c>
      <c r="D22" s="8"/>
    </row>
    <row r="23" spans="1:4">
      <c r="A23" s="8"/>
      <c r="B23" s="8" t="s">
        <v>282</v>
      </c>
      <c r="C23" s="8"/>
      <c r="D23" s="8"/>
    </row>
    <row r="24" spans="1:4">
      <c r="A24" s="8" t="s">
        <v>283</v>
      </c>
      <c r="B24" s="8"/>
      <c r="C24" s="8"/>
      <c r="D24" s="8"/>
    </row>
    <row r="25" spans="1:4">
      <c r="A25" s="8" t="s">
        <v>147</v>
      </c>
      <c r="B25" s="141">
        <v>168949</v>
      </c>
      <c r="C25" s="8" t="s">
        <v>140</v>
      </c>
      <c r="D25" s="8"/>
    </row>
    <row r="26" spans="1:4">
      <c r="A26" s="8"/>
      <c r="B26" s="8" t="s">
        <v>284</v>
      </c>
      <c r="C26" s="8"/>
      <c r="D26" s="8"/>
    </row>
    <row r="27" spans="1:4">
      <c r="A27" s="8" t="s">
        <v>285</v>
      </c>
      <c r="B27" s="8"/>
      <c r="C27" s="8"/>
      <c r="D27" s="8"/>
    </row>
    <row r="28" spans="1:4">
      <c r="A28" s="8" t="s">
        <v>138</v>
      </c>
      <c r="B28" s="141">
        <v>440431</v>
      </c>
      <c r="C28" s="8" t="s">
        <v>140</v>
      </c>
      <c r="D28" s="8"/>
    </row>
    <row r="29" spans="1:4">
      <c r="A29" s="8"/>
      <c r="B29" s="8" t="s">
        <v>286</v>
      </c>
      <c r="C29" s="8"/>
      <c r="D29" s="8"/>
    </row>
    <row r="30" spans="1:4">
      <c r="A30" s="8" t="s">
        <v>287</v>
      </c>
      <c r="B30" s="8"/>
      <c r="C30" s="8"/>
      <c r="D30" s="8"/>
    </row>
    <row r="31" spans="1:4">
      <c r="A31" s="8" t="s">
        <v>143</v>
      </c>
      <c r="B31" s="141">
        <v>237001</v>
      </c>
      <c r="C31" s="8" t="s">
        <v>135</v>
      </c>
      <c r="D31" s="8"/>
    </row>
    <row r="32" spans="1:4">
      <c r="A32" s="8"/>
      <c r="B32" s="8" t="s">
        <v>288</v>
      </c>
      <c r="C32" s="8"/>
      <c r="D32" s="8"/>
    </row>
    <row r="33" spans="1:4">
      <c r="A33" s="8" t="s">
        <v>289</v>
      </c>
      <c r="B33" s="8"/>
      <c r="C33" s="8"/>
      <c r="D33" s="8"/>
    </row>
    <row r="34" spans="1:4">
      <c r="A34" s="8" t="s">
        <v>206</v>
      </c>
      <c r="B34" s="141">
        <v>345757</v>
      </c>
      <c r="C34" s="8" t="s">
        <v>157</v>
      </c>
      <c r="D34" s="8"/>
    </row>
    <row r="35" spans="1:4">
      <c r="A35" s="8"/>
      <c r="B35" s="8" t="s">
        <v>290</v>
      </c>
      <c r="C35" s="8"/>
      <c r="D35" s="8"/>
    </row>
    <row r="36" spans="1:4">
      <c r="A36" s="8" t="s">
        <v>291</v>
      </c>
      <c r="B36" s="8"/>
      <c r="C36" s="8"/>
      <c r="D36" s="8"/>
    </row>
    <row r="37" spans="1:4">
      <c r="A37" s="8" t="s">
        <v>262</v>
      </c>
      <c r="B37" s="141">
        <v>380076</v>
      </c>
      <c r="C37" s="8" t="s">
        <v>135</v>
      </c>
      <c r="D37" s="8"/>
    </row>
    <row r="38" spans="1:4">
      <c r="A38" s="8"/>
      <c r="B38" s="8" t="s">
        <v>292</v>
      </c>
      <c r="C38" s="8"/>
      <c r="D38" s="8"/>
    </row>
    <row r="39" spans="1:4">
      <c r="A39" s="8" t="s">
        <v>293</v>
      </c>
      <c r="B39" s="8"/>
      <c r="C39" s="8"/>
      <c r="D39" s="8"/>
    </row>
    <row r="40" spans="1:4">
      <c r="A40" s="8" t="s">
        <v>182</v>
      </c>
      <c r="B40" s="141">
        <v>215961</v>
      </c>
      <c r="C40" s="8" t="s">
        <v>140</v>
      </c>
      <c r="D40" s="8"/>
    </row>
    <row r="41" spans="1:4">
      <c r="A41" s="8"/>
      <c r="B41" s="8" t="s">
        <v>294</v>
      </c>
      <c r="C41" s="8"/>
      <c r="D41" s="8"/>
    </row>
    <row r="42" spans="1:4">
      <c r="A42" s="8" t="s">
        <v>295</v>
      </c>
      <c r="B42" s="8"/>
      <c r="C42" s="8"/>
      <c r="D42" s="8"/>
    </row>
    <row r="43" spans="1:4">
      <c r="A43" s="8" t="s">
        <v>202</v>
      </c>
      <c r="B43" s="141">
        <v>449805</v>
      </c>
      <c r="C43" s="8" t="s">
        <v>135</v>
      </c>
      <c r="D43" s="8"/>
    </row>
    <row r="44" spans="1:4">
      <c r="A44" s="8"/>
      <c r="B44" s="8" t="s">
        <v>296</v>
      </c>
      <c r="C44" s="8"/>
      <c r="D44" s="8"/>
    </row>
    <row r="45" spans="1:4">
      <c r="A45" s="8" t="s">
        <v>297</v>
      </c>
      <c r="B45" s="8"/>
      <c r="C45" s="8"/>
      <c r="D45" s="8"/>
    </row>
    <row r="46" spans="1:4">
      <c r="A46" s="8" t="s">
        <v>186</v>
      </c>
      <c r="B46" s="141">
        <v>330095</v>
      </c>
      <c r="C46" s="8" t="s">
        <v>157</v>
      </c>
      <c r="D46" s="8"/>
    </row>
    <row r="47" spans="1:4">
      <c r="A47" s="8"/>
      <c r="B47" s="8" t="s">
        <v>298</v>
      </c>
      <c r="C47" s="8"/>
      <c r="D47" s="8"/>
    </row>
    <row r="48" spans="1:4">
      <c r="A48" s="8" t="s">
        <v>299</v>
      </c>
      <c r="B48" s="8"/>
      <c r="C48" s="8"/>
      <c r="D48" s="8"/>
    </row>
    <row r="49" spans="1:4">
      <c r="A49" s="8" t="s">
        <v>242</v>
      </c>
      <c r="B49" s="141">
        <v>253749</v>
      </c>
      <c r="C49" s="8" t="s">
        <v>140</v>
      </c>
      <c r="D49" s="8"/>
    </row>
    <row r="50" spans="1:4">
      <c r="A50" s="8"/>
      <c r="B50" s="8" t="s">
        <v>300</v>
      </c>
      <c r="C50" s="8"/>
      <c r="D50" s="8"/>
    </row>
    <row r="51" spans="1:4">
      <c r="A51" s="8" t="s">
        <v>301</v>
      </c>
      <c r="B51" s="8"/>
      <c r="C51" s="8"/>
      <c r="D51" s="8"/>
    </row>
    <row r="52" spans="1:4">
      <c r="A52" s="8" t="s">
        <v>173</v>
      </c>
      <c r="B52" s="141">
        <v>429953</v>
      </c>
      <c r="C52" s="8" t="s">
        <v>175</v>
      </c>
      <c r="D52" s="8"/>
    </row>
    <row r="53" spans="1:4">
      <c r="A53" s="8"/>
      <c r="B53" s="8" t="s">
        <v>302</v>
      </c>
      <c r="C53" s="8"/>
      <c r="D53" s="8"/>
    </row>
    <row r="54" spans="1:4">
      <c r="A54" s="8" t="s">
        <v>303</v>
      </c>
      <c r="B54" s="8"/>
      <c r="C54" s="8"/>
      <c r="D54" s="8"/>
    </row>
    <row r="55" spans="1:4">
      <c r="A55" s="8" t="s">
        <v>178</v>
      </c>
      <c r="B55" s="141">
        <v>326401</v>
      </c>
      <c r="C55" s="8" t="s">
        <v>140</v>
      </c>
      <c r="D55" s="8"/>
    </row>
    <row r="56" spans="1:4">
      <c r="A56" s="8"/>
      <c r="B56" s="8" t="s">
        <v>304</v>
      </c>
      <c r="C56" s="8"/>
      <c r="D56" s="8"/>
    </row>
    <row r="57" spans="1:4">
      <c r="A57" s="8" t="s">
        <v>305</v>
      </c>
      <c r="B57" s="8"/>
      <c r="C57" s="8"/>
      <c r="D57" s="8"/>
    </row>
    <row r="58" spans="1:4">
      <c r="A58" s="8" t="s">
        <v>133</v>
      </c>
      <c r="B58" s="141">
        <v>422124</v>
      </c>
      <c r="C58" s="8" t="s">
        <v>135</v>
      </c>
      <c r="D58" s="8"/>
    </row>
    <row r="59" spans="1:4">
      <c r="A59" s="8"/>
      <c r="B59" s="8" t="s">
        <v>306</v>
      </c>
      <c r="C59" s="8"/>
      <c r="D59" s="8"/>
    </row>
    <row r="60" spans="1:4">
      <c r="A60" s="8" t="s">
        <v>307</v>
      </c>
      <c r="B60" s="8"/>
      <c r="C60" s="8"/>
      <c r="D60" s="8"/>
    </row>
    <row r="61" spans="1:4">
      <c r="A61" s="8" t="s">
        <v>246</v>
      </c>
      <c r="B61" s="141">
        <v>476337</v>
      </c>
      <c r="C61" s="8" t="s">
        <v>135</v>
      </c>
      <c r="D61" s="8"/>
    </row>
    <row r="62" spans="1:4">
      <c r="A62" s="8"/>
      <c r="B62" s="8" t="s">
        <v>308</v>
      </c>
      <c r="C62" s="8"/>
      <c r="D62" s="8"/>
    </row>
    <row r="63" spans="1:4">
      <c r="A63" s="8" t="s">
        <v>309</v>
      </c>
      <c r="B63" s="8"/>
      <c r="C63" s="8"/>
      <c r="D63" s="8"/>
    </row>
    <row r="64" spans="1:4">
      <c r="A64" s="8" t="s">
        <v>210</v>
      </c>
      <c r="B64" s="141">
        <v>304142</v>
      </c>
      <c r="C64" s="8" t="s">
        <v>175</v>
      </c>
      <c r="D64" s="8"/>
    </row>
    <row r="65" spans="1:4">
      <c r="A65" s="8"/>
      <c r="B65" s="8" t="s">
        <v>310</v>
      </c>
      <c r="C65" s="8"/>
      <c r="D65" s="8"/>
    </row>
    <row r="66" spans="1:4">
      <c r="A66" s="8" t="s">
        <v>311</v>
      </c>
      <c r="B66" s="8"/>
      <c r="C66" s="8"/>
      <c r="D66" s="8"/>
    </row>
    <row r="67" spans="1:4">
      <c r="A67" s="8" t="s">
        <v>198</v>
      </c>
      <c r="B67" s="141">
        <v>310803</v>
      </c>
      <c r="C67" s="8" t="s">
        <v>170</v>
      </c>
      <c r="D67" s="8"/>
    </row>
    <row r="68" spans="1:4">
      <c r="A68" s="8"/>
      <c r="B68" s="8" t="s">
        <v>312</v>
      </c>
      <c r="C68" s="8"/>
      <c r="D68" s="8"/>
    </row>
    <row r="69" spans="1:4">
      <c r="A69" s="8" t="s">
        <v>313</v>
      </c>
      <c r="B69" s="8"/>
      <c r="C69" s="8"/>
      <c r="D69" s="8"/>
    </row>
    <row r="70" spans="1:4">
      <c r="A70" s="8" t="s">
        <v>238</v>
      </c>
      <c r="B70" s="141">
        <v>313321</v>
      </c>
      <c r="C70" s="8" t="s">
        <v>157</v>
      </c>
      <c r="D70" s="8"/>
    </row>
    <row r="71" spans="1:4">
      <c r="A71" s="8"/>
      <c r="B71" s="8" t="s">
        <v>314</v>
      </c>
      <c r="C71" s="8"/>
      <c r="D71" s="8"/>
    </row>
    <row r="72" spans="1:4">
      <c r="A72" s="8" t="s">
        <v>315</v>
      </c>
      <c r="B72" s="8"/>
      <c r="C72" s="8"/>
      <c r="D72" s="8"/>
    </row>
    <row r="73" spans="1:4">
      <c r="A73" s="8" t="s">
        <v>226</v>
      </c>
      <c r="B73" s="141">
        <v>261966</v>
      </c>
      <c r="C73" s="8" t="s">
        <v>140</v>
      </c>
      <c r="D73" s="8"/>
    </row>
    <row r="74" spans="1:4">
      <c r="A74" s="8"/>
      <c r="B74" s="8" t="s">
        <v>316</v>
      </c>
      <c r="C74" s="8"/>
      <c r="D74" s="8"/>
    </row>
    <row r="75" spans="1:4">
      <c r="A75" s="8" t="s">
        <v>317</v>
      </c>
      <c r="B75" s="8"/>
      <c r="C75" s="8"/>
      <c r="D75" s="8"/>
    </row>
    <row r="76" spans="1:4">
      <c r="A76" s="8" t="s">
        <v>222</v>
      </c>
      <c r="B76" s="141">
        <v>204941</v>
      </c>
      <c r="C76" s="8" t="s">
        <v>175</v>
      </c>
      <c r="D76" s="8"/>
    </row>
    <row r="77" spans="1:4">
      <c r="A77" s="8"/>
      <c r="B77" s="8" t="s">
        <v>318</v>
      </c>
      <c r="C77" s="8"/>
      <c r="D77" s="8"/>
    </row>
    <row r="78" spans="1:4">
      <c r="A78" s="8" t="s">
        <v>319</v>
      </c>
      <c r="B78" s="8"/>
      <c r="C78" s="8"/>
      <c r="D78" s="8"/>
    </row>
    <row r="79" spans="1:4">
      <c r="A79" s="8" t="s">
        <v>126</v>
      </c>
      <c r="B79" s="141" t="s">
        <v>131</v>
      </c>
      <c r="C79" s="8" t="s">
        <v>128</v>
      </c>
      <c r="D79" s="8"/>
    </row>
    <row r="80" spans="1:4">
      <c r="A80" s="8"/>
      <c r="B80" s="8" t="s">
        <v>320</v>
      </c>
      <c r="C80" s="8"/>
      <c r="D80" s="8"/>
    </row>
    <row r="81" spans="1:4">
      <c r="A81" s="8" t="s">
        <v>321</v>
      </c>
      <c r="B81" s="8"/>
      <c r="C81" s="8"/>
      <c r="D81" s="8"/>
    </row>
    <row r="82" spans="1:4">
      <c r="A82" s="8" t="s">
        <v>164</v>
      </c>
      <c r="B82" s="141">
        <v>489585</v>
      </c>
      <c r="C82" s="8" t="s">
        <v>140</v>
      </c>
      <c r="D82" s="8"/>
    </row>
    <row r="83" spans="1:4">
      <c r="A83" s="8"/>
      <c r="B83" s="8" t="s">
        <v>322</v>
      </c>
      <c r="C83" s="8"/>
      <c r="D83" s="8"/>
    </row>
    <row r="84" spans="1:4">
      <c r="A84" s="8" t="s">
        <v>323</v>
      </c>
      <c r="B84" s="8"/>
      <c r="C84" s="8"/>
      <c r="D84" s="8"/>
    </row>
    <row r="85" spans="1:4">
      <c r="A85" s="8" t="s">
        <v>250</v>
      </c>
      <c r="B85" s="141">
        <v>249431</v>
      </c>
      <c r="C85" s="8" t="s">
        <v>140</v>
      </c>
      <c r="D85" s="8"/>
    </row>
    <row r="86" spans="1:4">
      <c r="A86" s="8"/>
      <c r="B86" s="8" t="s">
        <v>324</v>
      </c>
      <c r="C86" s="8"/>
      <c r="D86" s="8"/>
    </row>
    <row r="87" spans="1:4">
      <c r="A87" s="8" t="s">
        <v>325</v>
      </c>
      <c r="B87" s="8"/>
      <c r="C87" s="8"/>
      <c r="D87" s="8"/>
    </row>
    <row r="88" spans="1:4">
      <c r="A88" s="8" t="s">
        <v>230</v>
      </c>
      <c r="B88" s="141">
        <v>466378</v>
      </c>
      <c r="C88" s="8" t="s">
        <v>135</v>
      </c>
      <c r="D88" s="8"/>
    </row>
    <row r="89" spans="1:4">
      <c r="A89" s="8"/>
      <c r="B89" s="8" t="s">
        <v>326</v>
      </c>
      <c r="C89" s="8"/>
      <c r="D89" s="8"/>
    </row>
    <row r="90" spans="1:4">
      <c r="A90" s="8" t="s">
        <v>327</v>
      </c>
      <c r="B90" s="8"/>
      <c r="C90" s="8"/>
      <c r="D90" s="8"/>
    </row>
    <row r="91" spans="1:4">
      <c r="A91" s="8" t="s">
        <v>218</v>
      </c>
      <c r="B91" s="141">
        <v>100866</v>
      </c>
      <c r="C91" s="8" t="s">
        <v>135</v>
      </c>
      <c r="D91" s="8"/>
    </row>
    <row r="92" spans="1:4">
      <c r="A92" s="8"/>
      <c r="B92" s="8" t="s">
        <v>328</v>
      </c>
      <c r="C92" s="8"/>
      <c r="D92" s="8"/>
    </row>
    <row r="93" spans="1:4">
      <c r="A93" s="8" t="s">
        <v>329</v>
      </c>
      <c r="B93" s="8"/>
      <c r="C93" s="8"/>
      <c r="D93" s="8"/>
    </row>
    <row r="94" spans="1:4">
      <c r="A94" s="8" t="s">
        <v>155</v>
      </c>
      <c r="B94" s="141">
        <v>255058</v>
      </c>
      <c r="C94" s="8" t="s">
        <v>157</v>
      </c>
      <c r="D94" s="8"/>
    </row>
    <row r="95" spans="1:4">
      <c r="A95" s="8"/>
      <c r="B95" s="8" t="s">
        <v>330</v>
      </c>
      <c r="C95" s="8"/>
      <c r="D95" s="8"/>
    </row>
    <row r="96" spans="1:4">
      <c r="A96" s="8" t="s">
        <v>331</v>
      </c>
      <c r="B96" s="8"/>
      <c r="C96" s="8"/>
      <c r="D96" s="8"/>
    </row>
    <row r="97" spans="1:4">
      <c r="A97" s="8" t="s">
        <v>151</v>
      </c>
      <c r="B97" s="141">
        <v>117632</v>
      </c>
      <c r="C97" s="8" t="s">
        <v>135</v>
      </c>
      <c r="D97" s="8"/>
    </row>
    <row r="98" spans="1:4">
      <c r="A98" s="8"/>
      <c r="B98" s="8" t="s">
        <v>332</v>
      </c>
      <c r="C98" s="8"/>
      <c r="D98" s="8"/>
    </row>
    <row r="99" spans="1:4">
      <c r="A99" s="8" t="s">
        <v>333</v>
      </c>
      <c r="B99" s="8"/>
      <c r="C99" s="8"/>
      <c r="D99" s="8"/>
    </row>
    <row r="100" spans="1:4">
      <c r="A100" s="8" t="s">
        <v>267</v>
      </c>
      <c r="B100" s="8"/>
      <c r="C100" s="8"/>
      <c r="D10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9"/>
  <sheetViews>
    <sheetView showGridLines="0" workbookViewId="0"/>
  </sheetViews>
  <sheetFormatPr defaultColWidth="14.42578125" defaultRowHeight="15" customHeight="1"/>
  <sheetData>
    <row r="1" spans="1:65">
      <c r="A1" s="159" t="s">
        <v>334</v>
      </c>
      <c r="B1" s="159" t="s">
        <v>130</v>
      </c>
      <c r="C1" s="160" t="s">
        <v>126</v>
      </c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2"/>
    </row>
    <row r="2" spans="1:65">
      <c r="A2" s="163"/>
      <c r="B2" s="164" t="s">
        <v>193</v>
      </c>
      <c r="C2" s="164" t="s">
        <v>335</v>
      </c>
      <c r="D2" s="164" t="s">
        <v>229</v>
      </c>
      <c r="E2" s="164" t="s">
        <v>336</v>
      </c>
      <c r="F2" s="164" t="s">
        <v>249</v>
      </c>
      <c r="G2" s="164" t="s">
        <v>159</v>
      </c>
      <c r="H2" s="164" t="s">
        <v>337</v>
      </c>
      <c r="I2" s="164" t="s">
        <v>154</v>
      </c>
      <c r="J2" s="164" t="s">
        <v>338</v>
      </c>
      <c r="K2" s="164" t="s">
        <v>189</v>
      </c>
      <c r="L2" s="164" t="s">
        <v>339</v>
      </c>
      <c r="M2" s="164" t="s">
        <v>225</v>
      </c>
      <c r="N2" s="164" t="s">
        <v>340</v>
      </c>
      <c r="O2" s="164" t="s">
        <v>205</v>
      </c>
      <c r="P2" s="164" t="s">
        <v>341</v>
      </c>
      <c r="Q2" s="164" t="s">
        <v>213</v>
      </c>
      <c r="R2" s="164" t="s">
        <v>342</v>
      </c>
      <c r="S2" s="164" t="s">
        <v>172</v>
      </c>
      <c r="T2" s="164" t="s">
        <v>343</v>
      </c>
      <c r="U2" s="164" t="s">
        <v>261</v>
      </c>
      <c r="V2" s="164" t="s">
        <v>344</v>
      </c>
      <c r="W2" s="164" t="s">
        <v>217</v>
      </c>
      <c r="X2" s="164" t="s">
        <v>345</v>
      </c>
      <c r="Y2" s="164" t="s">
        <v>221</v>
      </c>
      <c r="Z2" s="164" t="s">
        <v>346</v>
      </c>
      <c r="AA2" s="164" t="s">
        <v>150</v>
      </c>
      <c r="AB2" s="164" t="s">
        <v>347</v>
      </c>
      <c r="AC2" s="164" t="s">
        <v>253</v>
      </c>
      <c r="AD2" s="164" t="s">
        <v>348</v>
      </c>
      <c r="AE2" s="164" t="s">
        <v>201</v>
      </c>
      <c r="AF2" s="164" t="s">
        <v>349</v>
      </c>
      <c r="AG2" s="164" t="s">
        <v>233</v>
      </c>
      <c r="AH2" s="164" t="s">
        <v>350</v>
      </c>
      <c r="AI2" s="164" t="s">
        <v>265</v>
      </c>
      <c r="AJ2" s="164" t="s">
        <v>351</v>
      </c>
      <c r="AK2" s="164" t="s">
        <v>197</v>
      </c>
      <c r="AL2" s="164" t="s">
        <v>352</v>
      </c>
      <c r="AM2" s="164" t="s">
        <v>237</v>
      </c>
      <c r="AN2" s="164" t="s">
        <v>353</v>
      </c>
      <c r="AO2" s="164" t="s">
        <v>177</v>
      </c>
      <c r="AP2" s="164" t="s">
        <v>354</v>
      </c>
      <c r="AQ2" s="164" t="s">
        <v>181</v>
      </c>
      <c r="AR2" s="164" t="s">
        <v>355</v>
      </c>
      <c r="AS2" s="164" t="s">
        <v>146</v>
      </c>
      <c r="AT2" s="164" t="s">
        <v>356</v>
      </c>
      <c r="AU2" s="164" t="s">
        <v>185</v>
      </c>
      <c r="AV2" s="164" t="s">
        <v>357</v>
      </c>
      <c r="AW2" s="164" t="s">
        <v>163</v>
      </c>
      <c r="AX2" s="164" t="s">
        <v>358</v>
      </c>
      <c r="AY2" s="164" t="s">
        <v>209</v>
      </c>
      <c r="AZ2" s="164" t="s">
        <v>359</v>
      </c>
      <c r="BA2" s="164" t="s">
        <v>257</v>
      </c>
      <c r="BB2" s="164" t="s">
        <v>360</v>
      </c>
      <c r="BC2" s="164" t="s">
        <v>241</v>
      </c>
      <c r="BD2" s="164" t="s">
        <v>361</v>
      </c>
      <c r="BE2" s="164" t="s">
        <v>137</v>
      </c>
      <c r="BF2" s="164" t="s">
        <v>362</v>
      </c>
      <c r="BG2" s="164" t="s">
        <v>142</v>
      </c>
      <c r="BH2" s="164" t="s">
        <v>363</v>
      </c>
      <c r="BI2" s="164" t="s">
        <v>245</v>
      </c>
      <c r="BJ2" s="164" t="s">
        <v>364</v>
      </c>
      <c r="BK2" s="164" t="s">
        <v>167</v>
      </c>
      <c r="BL2" s="164" t="s">
        <v>365</v>
      </c>
      <c r="BM2" s="165" t="s">
        <v>267</v>
      </c>
    </row>
    <row r="3" spans="1:65">
      <c r="A3" s="159" t="s">
        <v>128</v>
      </c>
      <c r="B3" s="164" t="s">
        <v>190</v>
      </c>
      <c r="C3" s="163"/>
      <c r="D3" s="164" t="s">
        <v>226</v>
      </c>
      <c r="E3" s="163"/>
      <c r="F3" s="163"/>
      <c r="G3" s="164" t="s">
        <v>155</v>
      </c>
      <c r="H3" s="163"/>
      <c r="I3" s="164" t="s">
        <v>151</v>
      </c>
      <c r="J3" s="163"/>
      <c r="K3" s="164" t="s">
        <v>186</v>
      </c>
      <c r="L3" s="163"/>
      <c r="M3" s="164" t="s">
        <v>222</v>
      </c>
      <c r="N3" s="163"/>
      <c r="O3" s="164" t="s">
        <v>202</v>
      </c>
      <c r="P3" s="163"/>
      <c r="Q3" s="164" t="s">
        <v>210</v>
      </c>
      <c r="R3" s="163"/>
      <c r="S3" s="164" t="s">
        <v>168</v>
      </c>
      <c r="T3" s="163"/>
      <c r="U3" s="164" t="s">
        <v>258</v>
      </c>
      <c r="V3" s="163"/>
      <c r="W3" s="164" t="s">
        <v>214</v>
      </c>
      <c r="X3" s="163"/>
      <c r="Y3" s="164" t="s">
        <v>218</v>
      </c>
      <c r="Z3" s="163"/>
      <c r="AA3" s="164" t="s">
        <v>147</v>
      </c>
      <c r="AB3" s="163"/>
      <c r="AC3" s="164" t="s">
        <v>250</v>
      </c>
      <c r="AD3" s="163"/>
      <c r="AE3" s="164" t="s">
        <v>198</v>
      </c>
      <c r="AF3" s="163"/>
      <c r="AG3" s="164" t="s">
        <v>230</v>
      </c>
      <c r="AH3" s="163"/>
      <c r="AI3" s="164" t="s">
        <v>262</v>
      </c>
      <c r="AJ3" s="163"/>
      <c r="AK3" s="164" t="s">
        <v>194</v>
      </c>
      <c r="AL3" s="163"/>
      <c r="AM3" s="164" t="s">
        <v>234</v>
      </c>
      <c r="AN3" s="163"/>
      <c r="AO3" s="164" t="s">
        <v>173</v>
      </c>
      <c r="AP3" s="163"/>
      <c r="AQ3" s="164" t="s">
        <v>178</v>
      </c>
      <c r="AR3" s="163"/>
      <c r="AS3" s="164" t="s">
        <v>143</v>
      </c>
      <c r="AT3" s="163"/>
      <c r="AU3" s="164" t="s">
        <v>182</v>
      </c>
      <c r="AV3" s="163"/>
      <c r="AW3" s="164" t="s">
        <v>160</v>
      </c>
      <c r="AX3" s="163"/>
      <c r="AY3" s="164" t="s">
        <v>206</v>
      </c>
      <c r="AZ3" s="163"/>
      <c r="BA3" s="164" t="s">
        <v>254</v>
      </c>
      <c r="BB3" s="163"/>
      <c r="BC3" s="164" t="s">
        <v>238</v>
      </c>
      <c r="BD3" s="163"/>
      <c r="BE3" s="164" t="s">
        <v>133</v>
      </c>
      <c r="BF3" s="163"/>
      <c r="BG3" s="164" t="s">
        <v>138</v>
      </c>
      <c r="BH3" s="163"/>
      <c r="BI3" s="164" t="s">
        <v>242</v>
      </c>
      <c r="BJ3" s="163"/>
      <c r="BK3" s="164" t="s">
        <v>164</v>
      </c>
      <c r="BL3" s="163"/>
      <c r="BM3" s="166"/>
    </row>
    <row r="4" spans="1:65">
      <c r="A4" s="164" t="s">
        <v>157</v>
      </c>
      <c r="B4" s="167"/>
      <c r="C4" s="167"/>
      <c r="D4" s="167"/>
      <c r="E4" s="167"/>
      <c r="F4" s="167"/>
      <c r="G4" s="167">
        <v>255058</v>
      </c>
      <c r="H4" s="167">
        <v>255058</v>
      </c>
      <c r="I4" s="167"/>
      <c r="J4" s="167"/>
      <c r="K4" s="167">
        <v>330095</v>
      </c>
      <c r="L4" s="167">
        <v>330095</v>
      </c>
      <c r="M4" s="167"/>
      <c r="N4" s="167"/>
      <c r="O4" s="167"/>
      <c r="P4" s="167"/>
      <c r="Q4" s="167"/>
      <c r="R4" s="167"/>
      <c r="S4" s="167"/>
      <c r="T4" s="167"/>
      <c r="U4" s="167">
        <v>322745</v>
      </c>
      <c r="V4" s="167">
        <v>322745</v>
      </c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>
        <v>281958</v>
      </c>
      <c r="AN4" s="167">
        <v>281958</v>
      </c>
      <c r="AO4" s="167"/>
      <c r="AP4" s="167"/>
      <c r="AQ4" s="167"/>
      <c r="AR4" s="167"/>
      <c r="AS4" s="167"/>
      <c r="AT4" s="167"/>
      <c r="AU4" s="167"/>
      <c r="AV4" s="167"/>
      <c r="AW4" s="167">
        <v>357464</v>
      </c>
      <c r="AX4" s="167">
        <v>357464</v>
      </c>
      <c r="AY4" s="167">
        <v>345757</v>
      </c>
      <c r="AZ4" s="167">
        <v>345757</v>
      </c>
      <c r="BA4" s="167"/>
      <c r="BB4" s="167"/>
      <c r="BC4" s="167">
        <v>313321</v>
      </c>
      <c r="BD4" s="167">
        <v>313321</v>
      </c>
      <c r="BE4" s="167"/>
      <c r="BF4" s="167"/>
      <c r="BG4" s="167"/>
      <c r="BH4" s="167"/>
      <c r="BI4" s="167"/>
      <c r="BJ4" s="167"/>
      <c r="BK4" s="167"/>
      <c r="BL4" s="167"/>
      <c r="BM4" s="168">
        <v>2206398</v>
      </c>
    </row>
    <row r="5" spans="1:65">
      <c r="A5" s="169" t="s">
        <v>135</v>
      </c>
      <c r="B5" s="170"/>
      <c r="C5" s="170"/>
      <c r="D5" s="170"/>
      <c r="E5" s="170"/>
      <c r="F5" s="170">
        <v>476337</v>
      </c>
      <c r="G5" s="170"/>
      <c r="H5" s="170"/>
      <c r="I5" s="170">
        <v>117632</v>
      </c>
      <c r="J5" s="170">
        <v>117632</v>
      </c>
      <c r="K5" s="170"/>
      <c r="L5" s="170"/>
      <c r="M5" s="170"/>
      <c r="N5" s="170"/>
      <c r="O5" s="170">
        <v>449805</v>
      </c>
      <c r="P5" s="170">
        <v>449805</v>
      </c>
      <c r="Q5" s="170"/>
      <c r="R5" s="170"/>
      <c r="S5" s="170"/>
      <c r="T5" s="170"/>
      <c r="U5" s="170"/>
      <c r="V5" s="170"/>
      <c r="W5" s="170"/>
      <c r="X5" s="170"/>
      <c r="Y5" s="170">
        <v>100866</v>
      </c>
      <c r="Z5" s="170">
        <v>100866</v>
      </c>
      <c r="AA5" s="170"/>
      <c r="AB5" s="170"/>
      <c r="AC5" s="170"/>
      <c r="AD5" s="170"/>
      <c r="AE5" s="170"/>
      <c r="AF5" s="170"/>
      <c r="AG5" s="170">
        <v>466378</v>
      </c>
      <c r="AH5" s="170">
        <v>466378</v>
      </c>
      <c r="AI5" s="170">
        <v>380076</v>
      </c>
      <c r="AJ5" s="170">
        <v>380076</v>
      </c>
      <c r="AK5" s="170">
        <v>356508</v>
      </c>
      <c r="AL5" s="170">
        <v>356508</v>
      </c>
      <c r="AM5" s="170"/>
      <c r="AN5" s="170"/>
      <c r="AO5" s="170"/>
      <c r="AP5" s="170"/>
      <c r="AQ5" s="170"/>
      <c r="AR5" s="170"/>
      <c r="AS5" s="170">
        <v>237001</v>
      </c>
      <c r="AT5" s="170">
        <v>237001</v>
      </c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>
        <v>422124</v>
      </c>
      <c r="BF5" s="170">
        <v>422124</v>
      </c>
      <c r="BG5" s="170"/>
      <c r="BH5" s="170"/>
      <c r="BI5" s="170"/>
      <c r="BJ5" s="170"/>
      <c r="BK5" s="170"/>
      <c r="BL5" s="170"/>
      <c r="BM5" s="171">
        <v>3006727</v>
      </c>
    </row>
    <row r="6" spans="1:65">
      <c r="A6" s="169" t="s">
        <v>140</v>
      </c>
      <c r="B6" s="170">
        <v>307729</v>
      </c>
      <c r="C6" s="170">
        <v>307729</v>
      </c>
      <c r="D6" s="170">
        <v>261966</v>
      </c>
      <c r="E6" s="170">
        <v>261966</v>
      </c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>
        <v>391819</v>
      </c>
      <c r="X6" s="170">
        <v>391819</v>
      </c>
      <c r="Y6" s="170"/>
      <c r="Z6" s="170"/>
      <c r="AA6" s="170">
        <v>168949</v>
      </c>
      <c r="AB6" s="170">
        <v>168949</v>
      </c>
      <c r="AC6" s="170">
        <v>249431</v>
      </c>
      <c r="AD6" s="170">
        <v>249431</v>
      </c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>
        <v>326401</v>
      </c>
      <c r="AR6" s="170">
        <v>326401</v>
      </c>
      <c r="AS6" s="170"/>
      <c r="AT6" s="170"/>
      <c r="AU6" s="170">
        <v>215961</v>
      </c>
      <c r="AV6" s="170">
        <v>215961</v>
      </c>
      <c r="AW6" s="170"/>
      <c r="AX6" s="170"/>
      <c r="AY6" s="170"/>
      <c r="AZ6" s="170"/>
      <c r="BA6" s="170">
        <v>199468</v>
      </c>
      <c r="BB6" s="170">
        <v>199468</v>
      </c>
      <c r="BC6" s="170"/>
      <c r="BD6" s="170"/>
      <c r="BE6" s="170"/>
      <c r="BF6" s="170"/>
      <c r="BG6" s="170">
        <v>440431</v>
      </c>
      <c r="BH6" s="170">
        <v>440431</v>
      </c>
      <c r="BI6" s="170">
        <v>253749</v>
      </c>
      <c r="BJ6" s="170">
        <v>253749</v>
      </c>
      <c r="BK6" s="170">
        <v>489585</v>
      </c>
      <c r="BL6" s="170">
        <v>489585</v>
      </c>
      <c r="BM6" s="171">
        <v>3305489</v>
      </c>
    </row>
    <row r="7" spans="1:65">
      <c r="A7" s="169" t="s">
        <v>175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>
        <v>204941</v>
      </c>
      <c r="N7" s="170">
        <v>204941</v>
      </c>
      <c r="O7" s="170"/>
      <c r="P7" s="170"/>
      <c r="Q7" s="170">
        <v>304142</v>
      </c>
      <c r="R7" s="170">
        <v>304142</v>
      </c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>
        <v>429953</v>
      </c>
      <c r="AP7" s="170">
        <v>429953</v>
      </c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1">
        <v>939036</v>
      </c>
    </row>
    <row r="8" spans="1:65">
      <c r="A8" s="169" t="s">
        <v>170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>
        <v>250923</v>
      </c>
      <c r="T8" s="170">
        <v>250923</v>
      </c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>
        <v>310803</v>
      </c>
      <c r="AF8" s="170">
        <v>310803</v>
      </c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1">
        <v>561726</v>
      </c>
    </row>
    <row r="9" spans="1:65">
      <c r="A9" s="172" t="s">
        <v>267</v>
      </c>
      <c r="B9" s="173">
        <v>307729</v>
      </c>
      <c r="C9" s="173">
        <v>307729</v>
      </c>
      <c r="D9" s="173">
        <v>261966</v>
      </c>
      <c r="E9" s="173">
        <v>261966</v>
      </c>
      <c r="F9" s="173">
        <v>476337</v>
      </c>
      <c r="G9" s="173">
        <v>255058</v>
      </c>
      <c r="H9" s="173">
        <v>255058</v>
      </c>
      <c r="I9" s="173">
        <v>117632</v>
      </c>
      <c r="J9" s="173">
        <v>117632</v>
      </c>
      <c r="K9" s="173">
        <v>330095</v>
      </c>
      <c r="L9" s="173">
        <v>330095</v>
      </c>
      <c r="M9" s="173">
        <v>204941</v>
      </c>
      <c r="N9" s="173">
        <v>204941</v>
      </c>
      <c r="O9" s="173">
        <v>449805</v>
      </c>
      <c r="P9" s="173">
        <v>449805</v>
      </c>
      <c r="Q9" s="173">
        <v>304142</v>
      </c>
      <c r="R9" s="173">
        <v>304142</v>
      </c>
      <c r="S9" s="173">
        <v>250923</v>
      </c>
      <c r="T9" s="173">
        <v>250923</v>
      </c>
      <c r="U9" s="173">
        <v>322745</v>
      </c>
      <c r="V9" s="173">
        <v>322745</v>
      </c>
      <c r="W9" s="173">
        <v>391819</v>
      </c>
      <c r="X9" s="173">
        <v>391819</v>
      </c>
      <c r="Y9" s="173">
        <v>100866</v>
      </c>
      <c r="Z9" s="173">
        <v>100866</v>
      </c>
      <c r="AA9" s="173">
        <v>168949</v>
      </c>
      <c r="AB9" s="173">
        <v>168949</v>
      </c>
      <c r="AC9" s="173">
        <v>249431</v>
      </c>
      <c r="AD9" s="173">
        <v>249431</v>
      </c>
      <c r="AE9" s="173">
        <v>310803</v>
      </c>
      <c r="AF9" s="173">
        <v>310803</v>
      </c>
      <c r="AG9" s="173">
        <v>466378</v>
      </c>
      <c r="AH9" s="173">
        <v>466378</v>
      </c>
      <c r="AI9" s="173">
        <v>380076</v>
      </c>
      <c r="AJ9" s="173">
        <v>380076</v>
      </c>
      <c r="AK9" s="173">
        <v>356508</v>
      </c>
      <c r="AL9" s="173">
        <v>356508</v>
      </c>
      <c r="AM9" s="173">
        <v>281958</v>
      </c>
      <c r="AN9" s="173">
        <v>281958</v>
      </c>
      <c r="AO9" s="173">
        <v>429953</v>
      </c>
      <c r="AP9" s="173">
        <v>429953</v>
      </c>
      <c r="AQ9" s="173">
        <v>326401</v>
      </c>
      <c r="AR9" s="173">
        <v>326401</v>
      </c>
      <c r="AS9" s="173">
        <v>237001</v>
      </c>
      <c r="AT9" s="173">
        <v>237001</v>
      </c>
      <c r="AU9" s="173">
        <v>215961</v>
      </c>
      <c r="AV9" s="173">
        <v>215961</v>
      </c>
      <c r="AW9" s="173">
        <v>357464</v>
      </c>
      <c r="AX9" s="173">
        <v>357464</v>
      </c>
      <c r="AY9" s="173">
        <v>345757</v>
      </c>
      <c r="AZ9" s="173">
        <v>345757</v>
      </c>
      <c r="BA9" s="173">
        <v>199468</v>
      </c>
      <c r="BB9" s="173">
        <v>199468</v>
      </c>
      <c r="BC9" s="173">
        <v>313321</v>
      </c>
      <c r="BD9" s="173">
        <v>313321</v>
      </c>
      <c r="BE9" s="173">
        <v>422124</v>
      </c>
      <c r="BF9" s="173">
        <v>422124</v>
      </c>
      <c r="BG9" s="173">
        <v>440431</v>
      </c>
      <c r="BH9" s="173">
        <v>440431</v>
      </c>
      <c r="BI9" s="173">
        <v>253749</v>
      </c>
      <c r="BJ9" s="173">
        <v>253749</v>
      </c>
      <c r="BK9" s="173">
        <v>489585</v>
      </c>
      <c r="BL9" s="173">
        <v>489585</v>
      </c>
      <c r="BM9" s="174">
        <v>10019376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workbookViewId="0"/>
  </sheetViews>
  <sheetFormatPr defaultColWidth="14.42578125" defaultRowHeight="15" customHeight="1"/>
  <cols>
    <col min="2" max="2" width="33.7109375" customWidth="1"/>
    <col min="3" max="3" width="22.85546875" customWidth="1"/>
    <col min="4" max="4" width="23.140625" customWidth="1"/>
  </cols>
  <sheetData>
    <row r="1" spans="1:5">
      <c r="A1" s="159" t="s">
        <v>128</v>
      </c>
      <c r="B1" s="159" t="s">
        <v>126</v>
      </c>
      <c r="C1" s="165" t="s">
        <v>334</v>
      </c>
      <c r="D1" s="11" t="s">
        <v>366</v>
      </c>
      <c r="E1" s="11" t="s">
        <v>267</v>
      </c>
    </row>
    <row r="2" spans="1:5">
      <c r="A2" s="164" t="s">
        <v>157</v>
      </c>
      <c r="B2" s="164" t="s">
        <v>234</v>
      </c>
      <c r="C2" s="168">
        <v>281958</v>
      </c>
      <c r="D2" s="8">
        <f t="shared" ref="D2:D39" si="0">C2*18%</f>
        <v>50752.439999999995</v>
      </c>
      <c r="E2" s="141">
        <f t="shared" ref="E2:E39" si="1">C2+D2</f>
        <v>332710.44</v>
      </c>
    </row>
    <row r="3" spans="1:5">
      <c r="A3" s="163"/>
      <c r="B3" s="169" t="s">
        <v>160</v>
      </c>
      <c r="C3" s="171">
        <v>357464</v>
      </c>
      <c r="D3" s="8">
        <f t="shared" si="0"/>
        <v>64343.519999999997</v>
      </c>
      <c r="E3" s="141">
        <f t="shared" si="1"/>
        <v>421807.52</v>
      </c>
    </row>
    <row r="4" spans="1:5">
      <c r="A4" s="163"/>
      <c r="B4" s="169" t="s">
        <v>258</v>
      </c>
      <c r="C4" s="171">
        <v>322745</v>
      </c>
      <c r="D4" s="8">
        <f t="shared" si="0"/>
        <v>58094.1</v>
      </c>
      <c r="E4" s="141">
        <f t="shared" si="1"/>
        <v>380839.1</v>
      </c>
    </row>
    <row r="5" spans="1:5">
      <c r="A5" s="163"/>
      <c r="B5" s="169" t="s">
        <v>206</v>
      </c>
      <c r="C5" s="171">
        <v>345757</v>
      </c>
      <c r="D5" s="8">
        <f t="shared" si="0"/>
        <v>62236.259999999995</v>
      </c>
      <c r="E5" s="141">
        <f t="shared" si="1"/>
        <v>407993.26</v>
      </c>
    </row>
    <row r="6" spans="1:5">
      <c r="A6" s="163"/>
      <c r="B6" s="169" t="s">
        <v>186</v>
      </c>
      <c r="C6" s="171">
        <v>330095</v>
      </c>
      <c r="D6" s="8">
        <f t="shared" si="0"/>
        <v>59417.1</v>
      </c>
      <c r="E6" s="141">
        <f t="shared" si="1"/>
        <v>389512.1</v>
      </c>
    </row>
    <row r="7" spans="1:5">
      <c r="A7" s="163"/>
      <c r="B7" s="169" t="s">
        <v>238</v>
      </c>
      <c r="C7" s="171">
        <v>313321</v>
      </c>
      <c r="D7" s="8">
        <f t="shared" si="0"/>
        <v>56397.78</v>
      </c>
      <c r="E7" s="141">
        <f t="shared" si="1"/>
        <v>369718.78</v>
      </c>
    </row>
    <row r="8" spans="1:5">
      <c r="A8" s="163"/>
      <c r="B8" s="169" t="s">
        <v>155</v>
      </c>
      <c r="C8" s="171">
        <v>255058</v>
      </c>
      <c r="D8" s="8">
        <f t="shared" si="0"/>
        <v>45910.439999999995</v>
      </c>
      <c r="E8" s="141">
        <f t="shared" si="1"/>
        <v>300968.44</v>
      </c>
    </row>
    <row r="9" spans="1:5">
      <c r="A9" s="164" t="s">
        <v>367</v>
      </c>
      <c r="B9" s="161"/>
      <c r="C9" s="168">
        <v>2206398</v>
      </c>
      <c r="D9" s="8">
        <f t="shared" si="0"/>
        <v>397151.64</v>
      </c>
      <c r="E9" s="141">
        <f t="shared" si="1"/>
        <v>2603549.64</v>
      </c>
    </row>
    <row r="10" spans="1:5">
      <c r="A10" s="164" t="s">
        <v>135</v>
      </c>
      <c r="B10" s="164" t="s">
        <v>194</v>
      </c>
      <c r="C10" s="168">
        <v>356508</v>
      </c>
      <c r="D10" s="8">
        <f t="shared" si="0"/>
        <v>64171.439999999995</v>
      </c>
      <c r="E10" s="141">
        <f t="shared" si="1"/>
        <v>420679.44</v>
      </c>
    </row>
    <row r="11" spans="1:5">
      <c r="A11" s="163"/>
      <c r="B11" s="169" t="s">
        <v>143</v>
      </c>
      <c r="C11" s="171">
        <v>237001</v>
      </c>
      <c r="D11" s="8">
        <f t="shared" si="0"/>
        <v>42660.18</v>
      </c>
      <c r="E11" s="141">
        <f t="shared" si="1"/>
        <v>279661.18</v>
      </c>
    </row>
    <row r="12" spans="1:5">
      <c r="A12" s="163"/>
      <c r="B12" s="169" t="s">
        <v>262</v>
      </c>
      <c r="C12" s="171">
        <v>380076</v>
      </c>
      <c r="D12" s="8">
        <f t="shared" si="0"/>
        <v>68413.679999999993</v>
      </c>
      <c r="E12" s="141">
        <f t="shared" si="1"/>
        <v>448489.68</v>
      </c>
    </row>
    <row r="13" spans="1:5">
      <c r="A13" s="163"/>
      <c r="B13" s="169" t="s">
        <v>202</v>
      </c>
      <c r="C13" s="171">
        <v>449805</v>
      </c>
      <c r="D13" s="8">
        <f t="shared" si="0"/>
        <v>80964.899999999994</v>
      </c>
      <c r="E13" s="141">
        <f t="shared" si="1"/>
        <v>530769.9</v>
      </c>
    </row>
    <row r="14" spans="1:5">
      <c r="A14" s="163"/>
      <c r="B14" s="169" t="s">
        <v>133</v>
      </c>
      <c r="C14" s="171">
        <v>422124</v>
      </c>
      <c r="D14" s="8">
        <f t="shared" si="0"/>
        <v>75982.319999999992</v>
      </c>
      <c r="E14" s="141">
        <f t="shared" si="1"/>
        <v>498106.32</v>
      </c>
    </row>
    <row r="15" spans="1:5">
      <c r="A15" s="163"/>
      <c r="B15" s="169" t="s">
        <v>246</v>
      </c>
      <c r="C15" s="171">
        <v>476337</v>
      </c>
      <c r="D15" s="8">
        <f t="shared" si="0"/>
        <v>85740.66</v>
      </c>
      <c r="E15" s="141">
        <f t="shared" si="1"/>
        <v>562077.66</v>
      </c>
    </row>
    <row r="16" spans="1:5">
      <c r="A16" s="163"/>
      <c r="B16" s="169" t="s">
        <v>230</v>
      </c>
      <c r="C16" s="171">
        <v>466378</v>
      </c>
      <c r="D16" s="8">
        <f t="shared" si="0"/>
        <v>83948.04</v>
      </c>
      <c r="E16" s="141">
        <f t="shared" si="1"/>
        <v>550326.04</v>
      </c>
    </row>
    <row r="17" spans="1:5">
      <c r="A17" s="163"/>
      <c r="B17" s="169" t="s">
        <v>218</v>
      </c>
      <c r="C17" s="171">
        <v>100866</v>
      </c>
      <c r="D17" s="8">
        <f t="shared" si="0"/>
        <v>18155.88</v>
      </c>
      <c r="E17" s="141">
        <f t="shared" si="1"/>
        <v>119021.88</v>
      </c>
    </row>
    <row r="18" spans="1:5">
      <c r="A18" s="163"/>
      <c r="B18" s="169" t="s">
        <v>151</v>
      </c>
      <c r="C18" s="171">
        <v>117632</v>
      </c>
      <c r="D18" s="8">
        <f t="shared" si="0"/>
        <v>21173.759999999998</v>
      </c>
      <c r="E18" s="141">
        <f t="shared" si="1"/>
        <v>138805.76000000001</v>
      </c>
    </row>
    <row r="19" spans="1:5">
      <c r="A19" s="164" t="s">
        <v>368</v>
      </c>
      <c r="B19" s="161"/>
      <c r="C19" s="168">
        <v>3006727</v>
      </c>
      <c r="D19" s="8">
        <f t="shared" si="0"/>
        <v>541210.86</v>
      </c>
      <c r="E19" s="141">
        <f t="shared" si="1"/>
        <v>3547937.86</v>
      </c>
    </row>
    <row r="20" spans="1:5">
      <c r="A20" s="164" t="s">
        <v>140</v>
      </c>
      <c r="B20" s="164" t="s">
        <v>190</v>
      </c>
      <c r="C20" s="168">
        <v>307729</v>
      </c>
      <c r="D20" s="8">
        <f t="shared" si="0"/>
        <v>55391.22</v>
      </c>
      <c r="E20" s="141">
        <f t="shared" si="1"/>
        <v>363120.22</v>
      </c>
    </row>
    <row r="21" spans="1:5">
      <c r="A21" s="163"/>
      <c r="B21" s="169" t="s">
        <v>254</v>
      </c>
      <c r="C21" s="171">
        <v>199468</v>
      </c>
      <c r="D21" s="8">
        <f t="shared" si="0"/>
        <v>35904.239999999998</v>
      </c>
      <c r="E21" s="141">
        <f t="shared" si="1"/>
        <v>235372.24</v>
      </c>
    </row>
    <row r="22" spans="1:5">
      <c r="A22" s="163"/>
      <c r="B22" s="169" t="s">
        <v>214</v>
      </c>
      <c r="C22" s="171">
        <v>391819</v>
      </c>
      <c r="D22" s="8">
        <f t="shared" si="0"/>
        <v>70527.42</v>
      </c>
      <c r="E22" s="141">
        <f t="shared" si="1"/>
        <v>462346.42</v>
      </c>
    </row>
    <row r="23" spans="1:5">
      <c r="A23" s="163"/>
      <c r="B23" s="169" t="s">
        <v>147</v>
      </c>
      <c r="C23" s="171">
        <v>168949</v>
      </c>
      <c r="D23" s="8">
        <f t="shared" si="0"/>
        <v>30410.82</v>
      </c>
      <c r="E23" s="141">
        <f t="shared" si="1"/>
        <v>199359.82</v>
      </c>
    </row>
    <row r="24" spans="1:5">
      <c r="A24" s="163"/>
      <c r="B24" s="169" t="s">
        <v>138</v>
      </c>
      <c r="C24" s="171">
        <v>440431</v>
      </c>
      <c r="D24" s="8">
        <f t="shared" si="0"/>
        <v>79277.58</v>
      </c>
      <c r="E24" s="141">
        <f t="shared" si="1"/>
        <v>519708.58</v>
      </c>
    </row>
    <row r="25" spans="1:5">
      <c r="A25" s="163"/>
      <c r="B25" s="169" t="s">
        <v>182</v>
      </c>
      <c r="C25" s="171">
        <v>215961</v>
      </c>
      <c r="D25" s="8">
        <f t="shared" si="0"/>
        <v>38872.979999999996</v>
      </c>
      <c r="E25" s="141">
        <f t="shared" si="1"/>
        <v>254833.97999999998</v>
      </c>
    </row>
    <row r="26" spans="1:5">
      <c r="A26" s="163"/>
      <c r="B26" s="169" t="s">
        <v>242</v>
      </c>
      <c r="C26" s="171">
        <v>253749</v>
      </c>
      <c r="D26" s="8">
        <f t="shared" si="0"/>
        <v>45674.82</v>
      </c>
      <c r="E26" s="141">
        <f t="shared" si="1"/>
        <v>299423.82</v>
      </c>
    </row>
    <row r="27" spans="1:5">
      <c r="A27" s="163"/>
      <c r="B27" s="169" t="s">
        <v>178</v>
      </c>
      <c r="C27" s="171">
        <v>326401</v>
      </c>
      <c r="D27" s="8">
        <f t="shared" si="0"/>
        <v>58752.18</v>
      </c>
      <c r="E27" s="141">
        <f t="shared" si="1"/>
        <v>385153.18</v>
      </c>
    </row>
    <row r="28" spans="1:5">
      <c r="A28" s="163"/>
      <c r="B28" s="169" t="s">
        <v>226</v>
      </c>
      <c r="C28" s="171">
        <v>261966</v>
      </c>
      <c r="D28" s="8">
        <f t="shared" si="0"/>
        <v>47153.88</v>
      </c>
      <c r="E28" s="141">
        <f t="shared" si="1"/>
        <v>309119.88</v>
      </c>
    </row>
    <row r="29" spans="1:5">
      <c r="A29" s="163"/>
      <c r="B29" s="169" t="s">
        <v>164</v>
      </c>
      <c r="C29" s="171">
        <v>489585</v>
      </c>
      <c r="D29" s="8">
        <f t="shared" si="0"/>
        <v>88125.3</v>
      </c>
      <c r="E29" s="141">
        <f t="shared" si="1"/>
        <v>577710.30000000005</v>
      </c>
    </row>
    <row r="30" spans="1:5">
      <c r="A30" s="163"/>
      <c r="B30" s="169" t="s">
        <v>250</v>
      </c>
      <c r="C30" s="171">
        <v>249431</v>
      </c>
      <c r="D30" s="8">
        <f t="shared" si="0"/>
        <v>44897.58</v>
      </c>
      <c r="E30" s="141">
        <f t="shared" si="1"/>
        <v>294328.58</v>
      </c>
    </row>
    <row r="31" spans="1:5">
      <c r="A31" s="164" t="s">
        <v>369</v>
      </c>
      <c r="B31" s="161"/>
      <c r="C31" s="168">
        <v>3305489</v>
      </c>
      <c r="D31" s="8">
        <f t="shared" si="0"/>
        <v>594988.02</v>
      </c>
      <c r="E31" s="141">
        <f t="shared" si="1"/>
        <v>3900477.02</v>
      </c>
    </row>
    <row r="32" spans="1:5">
      <c r="A32" s="164" t="s">
        <v>175</v>
      </c>
      <c r="B32" s="164" t="s">
        <v>173</v>
      </c>
      <c r="C32" s="168">
        <v>429953</v>
      </c>
      <c r="D32" s="8">
        <f t="shared" si="0"/>
        <v>77391.539999999994</v>
      </c>
      <c r="E32" s="141">
        <f t="shared" si="1"/>
        <v>507344.54</v>
      </c>
    </row>
    <row r="33" spans="1:5">
      <c r="A33" s="163"/>
      <c r="B33" s="169" t="s">
        <v>210</v>
      </c>
      <c r="C33" s="171">
        <v>304142</v>
      </c>
      <c r="D33" s="8">
        <f t="shared" si="0"/>
        <v>54745.56</v>
      </c>
      <c r="E33" s="141">
        <f t="shared" si="1"/>
        <v>358887.56</v>
      </c>
    </row>
    <row r="34" spans="1:5">
      <c r="A34" s="163"/>
      <c r="B34" s="169" t="s">
        <v>222</v>
      </c>
      <c r="C34" s="171">
        <v>204941</v>
      </c>
      <c r="D34" s="8">
        <f t="shared" si="0"/>
        <v>36889.379999999997</v>
      </c>
      <c r="E34" s="141">
        <f t="shared" si="1"/>
        <v>241830.38</v>
      </c>
    </row>
    <row r="35" spans="1:5">
      <c r="A35" s="164" t="s">
        <v>370</v>
      </c>
      <c r="B35" s="161"/>
      <c r="C35" s="168">
        <v>939036</v>
      </c>
      <c r="D35" s="8">
        <f t="shared" si="0"/>
        <v>169026.47999999998</v>
      </c>
      <c r="E35" s="141">
        <f t="shared" si="1"/>
        <v>1108062.48</v>
      </c>
    </row>
    <row r="36" spans="1:5">
      <c r="A36" s="164" t="s">
        <v>170</v>
      </c>
      <c r="B36" s="164" t="s">
        <v>168</v>
      </c>
      <c r="C36" s="168">
        <v>250923</v>
      </c>
      <c r="D36" s="8">
        <f t="shared" si="0"/>
        <v>45166.14</v>
      </c>
      <c r="E36" s="141">
        <f t="shared" si="1"/>
        <v>296089.14</v>
      </c>
    </row>
    <row r="37" spans="1:5">
      <c r="A37" s="163"/>
      <c r="B37" s="169" t="s">
        <v>198</v>
      </c>
      <c r="C37" s="171">
        <v>310803</v>
      </c>
      <c r="D37" s="8">
        <f t="shared" si="0"/>
        <v>55944.54</v>
      </c>
      <c r="E37" s="141">
        <f t="shared" si="1"/>
        <v>366747.54</v>
      </c>
    </row>
    <row r="38" spans="1:5">
      <c r="A38" s="164" t="s">
        <v>371</v>
      </c>
      <c r="B38" s="161"/>
      <c r="C38" s="168">
        <v>561726</v>
      </c>
      <c r="D38" s="8">
        <f t="shared" si="0"/>
        <v>101110.68</v>
      </c>
      <c r="E38" s="141">
        <f t="shared" si="1"/>
        <v>662836.67999999993</v>
      </c>
    </row>
    <row r="39" spans="1:5">
      <c r="A39" s="172" t="s">
        <v>267</v>
      </c>
      <c r="B39" s="175"/>
      <c r="C39" s="174">
        <v>10019376</v>
      </c>
      <c r="D39" s="8">
        <f t="shared" si="0"/>
        <v>1803487.68</v>
      </c>
      <c r="E39" s="141">
        <f t="shared" si="1"/>
        <v>11822863.68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6"/>
  <sheetViews>
    <sheetView showGridLines="0" workbookViewId="0"/>
  </sheetViews>
  <sheetFormatPr defaultColWidth="14.42578125" defaultRowHeight="15" customHeight="1"/>
  <sheetData>
    <row r="1" spans="1:4" ht="15" customHeight="1">
      <c r="A1" s="159" t="s">
        <v>267</v>
      </c>
      <c r="B1" s="159" t="s">
        <v>128</v>
      </c>
      <c r="C1" s="159" t="s">
        <v>126</v>
      </c>
      <c r="D1" s="165" t="s">
        <v>421</v>
      </c>
    </row>
    <row r="2" spans="1:4" ht="15" customHeight="1">
      <c r="A2" s="176">
        <v>119021.88</v>
      </c>
      <c r="B2" s="164" t="s">
        <v>422</v>
      </c>
      <c r="C2" s="164" t="s">
        <v>218</v>
      </c>
      <c r="D2" s="168">
        <v>100866</v>
      </c>
    </row>
    <row r="3" spans="1:4" ht="15" customHeight="1">
      <c r="A3" s="163"/>
      <c r="B3" s="164" t="s">
        <v>423</v>
      </c>
      <c r="C3" s="161"/>
      <c r="D3" s="168">
        <v>100866</v>
      </c>
    </row>
    <row r="4" spans="1:4" ht="15" customHeight="1">
      <c r="A4" s="176" t="s">
        <v>424</v>
      </c>
      <c r="B4" s="161"/>
      <c r="C4" s="161"/>
      <c r="D4" s="168">
        <v>100866</v>
      </c>
    </row>
    <row r="5" spans="1:4" ht="15" customHeight="1">
      <c r="A5" s="176">
        <v>138805.76000000001</v>
      </c>
      <c r="B5" s="164" t="s">
        <v>422</v>
      </c>
      <c r="C5" s="164" t="s">
        <v>151</v>
      </c>
      <c r="D5" s="168">
        <v>117632</v>
      </c>
    </row>
    <row r="6" spans="1:4" ht="15" customHeight="1">
      <c r="A6" s="163"/>
      <c r="B6" s="164" t="s">
        <v>423</v>
      </c>
      <c r="C6" s="161"/>
      <c r="D6" s="168">
        <v>117632</v>
      </c>
    </row>
    <row r="7" spans="1:4" ht="15" customHeight="1">
      <c r="A7" s="176" t="s">
        <v>425</v>
      </c>
      <c r="B7" s="161"/>
      <c r="C7" s="161"/>
      <c r="D7" s="168">
        <v>117632</v>
      </c>
    </row>
    <row r="8" spans="1:4" ht="15" customHeight="1">
      <c r="A8" s="176">
        <v>199359.82</v>
      </c>
      <c r="B8" s="164" t="s">
        <v>422</v>
      </c>
      <c r="C8" s="164" t="s">
        <v>147</v>
      </c>
      <c r="D8" s="168">
        <v>168949</v>
      </c>
    </row>
    <row r="9" spans="1:4" ht="15" customHeight="1">
      <c r="A9" s="163"/>
      <c r="B9" s="164" t="s">
        <v>423</v>
      </c>
      <c r="C9" s="161"/>
      <c r="D9" s="168">
        <v>168949</v>
      </c>
    </row>
    <row r="10" spans="1:4" ht="15" customHeight="1">
      <c r="A10" s="176" t="s">
        <v>426</v>
      </c>
      <c r="B10" s="161"/>
      <c r="C10" s="161"/>
      <c r="D10" s="168">
        <v>168949</v>
      </c>
    </row>
    <row r="11" spans="1:4" ht="15" customHeight="1">
      <c r="A11" s="176">
        <v>235372.24</v>
      </c>
      <c r="B11" s="164" t="s">
        <v>422</v>
      </c>
      <c r="C11" s="164" t="s">
        <v>254</v>
      </c>
      <c r="D11" s="168">
        <v>199468</v>
      </c>
    </row>
    <row r="12" spans="1:4" ht="15" customHeight="1">
      <c r="A12" s="163"/>
      <c r="B12" s="164" t="s">
        <v>423</v>
      </c>
      <c r="C12" s="161"/>
      <c r="D12" s="168">
        <v>199468</v>
      </c>
    </row>
    <row r="13" spans="1:4" ht="15" customHeight="1">
      <c r="A13" s="176" t="s">
        <v>427</v>
      </c>
      <c r="B13" s="161"/>
      <c r="C13" s="161"/>
      <c r="D13" s="168">
        <v>199468</v>
      </c>
    </row>
    <row r="14" spans="1:4" ht="15" customHeight="1">
      <c r="A14" s="176">
        <v>241830.38</v>
      </c>
      <c r="B14" s="164" t="s">
        <v>422</v>
      </c>
      <c r="C14" s="164" t="s">
        <v>222</v>
      </c>
      <c r="D14" s="168">
        <v>204941</v>
      </c>
    </row>
    <row r="15" spans="1:4" ht="15" customHeight="1">
      <c r="A15" s="163"/>
      <c r="B15" s="164" t="s">
        <v>423</v>
      </c>
      <c r="C15" s="161"/>
      <c r="D15" s="168">
        <v>204941</v>
      </c>
    </row>
    <row r="16" spans="1:4" ht="15" customHeight="1">
      <c r="A16" s="176" t="s">
        <v>428</v>
      </c>
      <c r="B16" s="161"/>
      <c r="C16" s="161"/>
      <c r="D16" s="168">
        <v>204941</v>
      </c>
    </row>
    <row r="17" spans="1:4" ht="15" customHeight="1">
      <c r="A17" s="176">
        <v>254833.97999999998</v>
      </c>
      <c r="B17" s="164" t="s">
        <v>422</v>
      </c>
      <c r="C17" s="164" t="s">
        <v>182</v>
      </c>
      <c r="D17" s="168">
        <v>215961</v>
      </c>
    </row>
    <row r="18" spans="1:4" ht="15" customHeight="1">
      <c r="A18" s="163"/>
      <c r="B18" s="164" t="s">
        <v>423</v>
      </c>
      <c r="C18" s="161"/>
      <c r="D18" s="168">
        <v>215961</v>
      </c>
    </row>
    <row r="19" spans="1:4" ht="15" customHeight="1">
      <c r="A19" s="176" t="s">
        <v>429</v>
      </c>
      <c r="B19" s="161"/>
      <c r="C19" s="161"/>
      <c r="D19" s="168">
        <v>215961</v>
      </c>
    </row>
    <row r="20" spans="1:4" ht="15" customHeight="1">
      <c r="A20" s="176">
        <v>279661.18</v>
      </c>
      <c r="B20" s="164" t="s">
        <v>422</v>
      </c>
      <c r="C20" s="164" t="s">
        <v>143</v>
      </c>
      <c r="D20" s="168">
        <v>237001</v>
      </c>
    </row>
    <row r="21" spans="1:4" ht="15" customHeight="1">
      <c r="A21" s="163"/>
      <c r="B21" s="164" t="s">
        <v>423</v>
      </c>
      <c r="C21" s="161"/>
      <c r="D21" s="168">
        <v>237001</v>
      </c>
    </row>
    <row r="22" spans="1:4" ht="15" customHeight="1">
      <c r="A22" s="176" t="s">
        <v>430</v>
      </c>
      <c r="B22" s="161"/>
      <c r="C22" s="161"/>
      <c r="D22" s="168">
        <v>237001</v>
      </c>
    </row>
    <row r="23" spans="1:4" ht="15" customHeight="1">
      <c r="A23" s="176">
        <v>294328.58</v>
      </c>
      <c r="B23" s="164" t="s">
        <v>422</v>
      </c>
      <c r="C23" s="164" t="s">
        <v>250</v>
      </c>
      <c r="D23" s="168">
        <v>249431</v>
      </c>
    </row>
    <row r="24" spans="1:4" ht="15" customHeight="1">
      <c r="A24" s="163"/>
      <c r="B24" s="164" t="s">
        <v>423</v>
      </c>
      <c r="C24" s="161"/>
      <c r="D24" s="168">
        <v>249431</v>
      </c>
    </row>
    <row r="25" spans="1:4" ht="15" customHeight="1">
      <c r="A25" s="176" t="s">
        <v>431</v>
      </c>
      <c r="B25" s="161"/>
      <c r="C25" s="161"/>
      <c r="D25" s="168">
        <v>249431</v>
      </c>
    </row>
    <row r="26" spans="1:4" ht="15" customHeight="1">
      <c r="A26" s="176">
        <v>296089.14</v>
      </c>
      <c r="B26" s="164" t="s">
        <v>170</v>
      </c>
      <c r="C26" s="164" t="s">
        <v>168</v>
      </c>
      <c r="D26" s="168">
        <v>250923</v>
      </c>
    </row>
    <row r="27" spans="1:4" ht="15" customHeight="1">
      <c r="A27" s="163"/>
      <c r="B27" s="164" t="s">
        <v>371</v>
      </c>
      <c r="C27" s="161"/>
      <c r="D27" s="168">
        <v>250923</v>
      </c>
    </row>
    <row r="28" spans="1:4" ht="15" customHeight="1">
      <c r="A28" s="176" t="s">
        <v>432</v>
      </c>
      <c r="B28" s="161"/>
      <c r="C28" s="161"/>
      <c r="D28" s="168">
        <v>250923</v>
      </c>
    </row>
    <row r="29" spans="1:4" ht="15" customHeight="1">
      <c r="A29" s="176">
        <v>299423.82</v>
      </c>
      <c r="B29" s="164" t="s">
        <v>422</v>
      </c>
      <c r="C29" s="164" t="s">
        <v>242</v>
      </c>
      <c r="D29" s="168">
        <v>253749</v>
      </c>
    </row>
    <row r="30" spans="1:4" ht="15" customHeight="1">
      <c r="A30" s="163"/>
      <c r="B30" s="164" t="s">
        <v>423</v>
      </c>
      <c r="C30" s="161"/>
      <c r="D30" s="168">
        <v>253749</v>
      </c>
    </row>
    <row r="31" spans="1:4" ht="15" customHeight="1">
      <c r="A31" s="176" t="s">
        <v>433</v>
      </c>
      <c r="B31" s="161"/>
      <c r="C31" s="161"/>
      <c r="D31" s="168">
        <v>253749</v>
      </c>
    </row>
    <row r="32" spans="1:4" ht="15" customHeight="1">
      <c r="A32" s="176">
        <v>300968.44</v>
      </c>
      <c r="B32" s="164" t="s">
        <v>422</v>
      </c>
      <c r="C32" s="164" t="s">
        <v>155</v>
      </c>
      <c r="D32" s="168">
        <v>255058</v>
      </c>
    </row>
    <row r="33" spans="1:4" ht="15" customHeight="1">
      <c r="A33" s="163"/>
      <c r="B33" s="164" t="s">
        <v>423</v>
      </c>
      <c r="C33" s="161"/>
      <c r="D33" s="168">
        <v>255058</v>
      </c>
    </row>
    <row r="34" spans="1:4" ht="15" customHeight="1">
      <c r="A34" s="176" t="s">
        <v>434</v>
      </c>
      <c r="B34" s="161"/>
      <c r="C34" s="161"/>
      <c r="D34" s="168">
        <v>255058</v>
      </c>
    </row>
    <row r="35" spans="1:4" ht="15" customHeight="1">
      <c r="A35" s="176">
        <v>309119.88</v>
      </c>
      <c r="B35" s="164" t="s">
        <v>422</v>
      </c>
      <c r="C35" s="164" t="s">
        <v>226</v>
      </c>
      <c r="D35" s="168">
        <v>261966</v>
      </c>
    </row>
    <row r="36" spans="1:4" ht="15" customHeight="1">
      <c r="A36" s="163"/>
      <c r="B36" s="164" t="s">
        <v>423</v>
      </c>
      <c r="C36" s="161"/>
      <c r="D36" s="168">
        <v>261966</v>
      </c>
    </row>
    <row r="37" spans="1:4" ht="15" customHeight="1">
      <c r="A37" s="176" t="s">
        <v>435</v>
      </c>
      <c r="B37" s="161"/>
      <c r="C37" s="161"/>
      <c r="D37" s="168">
        <v>261966</v>
      </c>
    </row>
    <row r="38" spans="1:4" ht="15" customHeight="1">
      <c r="A38" s="176">
        <v>332710.44</v>
      </c>
      <c r="B38" s="164" t="s">
        <v>157</v>
      </c>
      <c r="C38" s="164" t="s">
        <v>234</v>
      </c>
      <c r="D38" s="168">
        <v>281958</v>
      </c>
    </row>
    <row r="39" spans="1:4" ht="15" customHeight="1">
      <c r="A39" s="163"/>
      <c r="B39" s="164" t="s">
        <v>367</v>
      </c>
      <c r="C39" s="161"/>
      <c r="D39" s="168">
        <v>281958</v>
      </c>
    </row>
    <row r="40" spans="1:4" ht="15" customHeight="1">
      <c r="A40" s="176" t="s">
        <v>436</v>
      </c>
      <c r="B40" s="161"/>
      <c r="C40" s="161"/>
      <c r="D40" s="168">
        <v>281958</v>
      </c>
    </row>
    <row r="41" spans="1:4" ht="15" customHeight="1">
      <c r="A41" s="176">
        <v>358887.56</v>
      </c>
      <c r="B41" s="164" t="s">
        <v>422</v>
      </c>
      <c r="C41" s="164" t="s">
        <v>210</v>
      </c>
      <c r="D41" s="168">
        <v>304142</v>
      </c>
    </row>
    <row r="42" spans="1:4" ht="15" customHeight="1">
      <c r="A42" s="163"/>
      <c r="B42" s="164" t="s">
        <v>423</v>
      </c>
      <c r="C42" s="161"/>
      <c r="D42" s="168">
        <v>304142</v>
      </c>
    </row>
    <row r="43" spans="1:4" ht="15" customHeight="1">
      <c r="A43" s="176" t="s">
        <v>437</v>
      </c>
      <c r="B43" s="161"/>
      <c r="C43" s="161"/>
      <c r="D43" s="168">
        <v>304142</v>
      </c>
    </row>
    <row r="44" spans="1:4" ht="15" customHeight="1">
      <c r="A44" s="176">
        <v>363120.22</v>
      </c>
      <c r="B44" s="164" t="s">
        <v>140</v>
      </c>
      <c r="C44" s="164" t="s">
        <v>190</v>
      </c>
      <c r="D44" s="168">
        <v>307729</v>
      </c>
    </row>
    <row r="45" spans="1:4" ht="15" customHeight="1">
      <c r="A45" s="163"/>
      <c r="B45" s="164" t="s">
        <v>369</v>
      </c>
      <c r="C45" s="161"/>
      <c r="D45" s="168">
        <v>307729</v>
      </c>
    </row>
    <row r="46" spans="1:4" ht="15" customHeight="1">
      <c r="A46" s="176" t="s">
        <v>438</v>
      </c>
      <c r="B46" s="161"/>
      <c r="C46" s="161"/>
      <c r="D46" s="168">
        <v>307729</v>
      </c>
    </row>
    <row r="47" spans="1:4" ht="15" customHeight="1">
      <c r="A47" s="176">
        <v>366747.54</v>
      </c>
      <c r="B47" s="164" t="s">
        <v>422</v>
      </c>
      <c r="C47" s="164" t="s">
        <v>198</v>
      </c>
      <c r="D47" s="168">
        <v>310803</v>
      </c>
    </row>
    <row r="48" spans="1:4" ht="15" customHeight="1">
      <c r="A48" s="163"/>
      <c r="B48" s="164" t="s">
        <v>423</v>
      </c>
      <c r="C48" s="161"/>
      <c r="D48" s="168">
        <v>310803</v>
      </c>
    </row>
    <row r="49" spans="1:4" ht="15" customHeight="1">
      <c r="A49" s="176" t="s">
        <v>439</v>
      </c>
      <c r="B49" s="161"/>
      <c r="C49" s="161"/>
      <c r="D49" s="168">
        <v>310803</v>
      </c>
    </row>
    <row r="50" spans="1:4" ht="15" customHeight="1">
      <c r="A50" s="176">
        <v>369718.78</v>
      </c>
      <c r="B50" s="164" t="s">
        <v>422</v>
      </c>
      <c r="C50" s="164" t="s">
        <v>238</v>
      </c>
      <c r="D50" s="168">
        <v>313321</v>
      </c>
    </row>
    <row r="51" spans="1:4" ht="15" customHeight="1">
      <c r="A51" s="163"/>
      <c r="B51" s="164" t="s">
        <v>423</v>
      </c>
      <c r="C51" s="161"/>
      <c r="D51" s="168">
        <v>313321</v>
      </c>
    </row>
    <row r="52" spans="1:4" ht="15" customHeight="1">
      <c r="A52" s="176" t="s">
        <v>440</v>
      </c>
      <c r="B52" s="161"/>
      <c r="C52" s="161"/>
      <c r="D52" s="168">
        <v>313321</v>
      </c>
    </row>
    <row r="53" spans="1:4" ht="15" customHeight="1">
      <c r="A53" s="176">
        <v>380839.1</v>
      </c>
      <c r="B53" s="164" t="s">
        <v>422</v>
      </c>
      <c r="C53" s="164" t="s">
        <v>258</v>
      </c>
      <c r="D53" s="168">
        <v>322745</v>
      </c>
    </row>
    <row r="54" spans="1:4" ht="15" customHeight="1">
      <c r="A54" s="163"/>
      <c r="B54" s="164" t="s">
        <v>423</v>
      </c>
      <c r="C54" s="161"/>
      <c r="D54" s="168">
        <v>322745</v>
      </c>
    </row>
    <row r="55" spans="1:4" ht="15" customHeight="1">
      <c r="A55" s="176" t="s">
        <v>441</v>
      </c>
      <c r="B55" s="161"/>
      <c r="C55" s="161"/>
      <c r="D55" s="168">
        <v>322745</v>
      </c>
    </row>
    <row r="56" spans="1:4" ht="15" customHeight="1">
      <c r="A56" s="176">
        <v>385153.18</v>
      </c>
      <c r="B56" s="164" t="s">
        <v>422</v>
      </c>
      <c r="C56" s="164" t="s">
        <v>178</v>
      </c>
      <c r="D56" s="168">
        <v>326401</v>
      </c>
    </row>
    <row r="57" spans="1:4" ht="15" customHeight="1">
      <c r="A57" s="163"/>
      <c r="B57" s="164" t="s">
        <v>423</v>
      </c>
      <c r="C57" s="161"/>
      <c r="D57" s="168">
        <v>326401</v>
      </c>
    </row>
    <row r="58" spans="1:4" ht="15" customHeight="1">
      <c r="A58" s="176" t="s">
        <v>442</v>
      </c>
      <c r="B58" s="161"/>
      <c r="C58" s="161"/>
      <c r="D58" s="168">
        <v>326401</v>
      </c>
    </row>
    <row r="59" spans="1:4" ht="15" customHeight="1">
      <c r="A59" s="176">
        <v>389512.1</v>
      </c>
      <c r="B59" s="164" t="s">
        <v>422</v>
      </c>
      <c r="C59" s="164" t="s">
        <v>186</v>
      </c>
      <c r="D59" s="168">
        <v>330095</v>
      </c>
    </row>
    <row r="60" spans="1:4" ht="15" customHeight="1">
      <c r="A60" s="163"/>
      <c r="B60" s="164" t="s">
        <v>423</v>
      </c>
      <c r="C60" s="161"/>
      <c r="D60" s="168">
        <v>330095</v>
      </c>
    </row>
    <row r="61" spans="1:4" ht="15" customHeight="1">
      <c r="A61" s="176" t="s">
        <v>443</v>
      </c>
      <c r="B61" s="161"/>
      <c r="C61" s="161"/>
      <c r="D61" s="168">
        <v>330095</v>
      </c>
    </row>
    <row r="62" spans="1:4" ht="15" customHeight="1">
      <c r="A62" s="176">
        <v>407993.26</v>
      </c>
      <c r="B62" s="164" t="s">
        <v>422</v>
      </c>
      <c r="C62" s="164" t="s">
        <v>206</v>
      </c>
      <c r="D62" s="168">
        <v>345757</v>
      </c>
    </row>
    <row r="63" spans="1:4" ht="15" customHeight="1">
      <c r="A63" s="163"/>
      <c r="B63" s="164" t="s">
        <v>423</v>
      </c>
      <c r="C63" s="161"/>
      <c r="D63" s="168">
        <v>345757</v>
      </c>
    </row>
    <row r="64" spans="1:4" ht="15" customHeight="1">
      <c r="A64" s="176" t="s">
        <v>444</v>
      </c>
      <c r="B64" s="161"/>
      <c r="C64" s="161"/>
      <c r="D64" s="168">
        <v>345757</v>
      </c>
    </row>
    <row r="65" spans="1:4" ht="15" customHeight="1">
      <c r="A65" s="176">
        <v>420679.44</v>
      </c>
      <c r="B65" s="164" t="s">
        <v>135</v>
      </c>
      <c r="C65" s="164" t="s">
        <v>194</v>
      </c>
      <c r="D65" s="168">
        <v>356508</v>
      </c>
    </row>
    <row r="66" spans="1:4" ht="15" customHeight="1">
      <c r="A66" s="163"/>
      <c r="B66" s="164" t="s">
        <v>368</v>
      </c>
      <c r="C66" s="161"/>
      <c r="D66" s="168">
        <v>356508</v>
      </c>
    </row>
    <row r="67" spans="1:4" ht="15" customHeight="1">
      <c r="A67" s="176" t="s">
        <v>445</v>
      </c>
      <c r="B67" s="161"/>
      <c r="C67" s="161"/>
      <c r="D67" s="168">
        <v>356508</v>
      </c>
    </row>
    <row r="68" spans="1:4" ht="15" customHeight="1">
      <c r="A68" s="176">
        <v>421807.52</v>
      </c>
      <c r="B68" s="164" t="s">
        <v>422</v>
      </c>
      <c r="C68" s="164" t="s">
        <v>160</v>
      </c>
      <c r="D68" s="168">
        <v>357464</v>
      </c>
    </row>
    <row r="69" spans="1:4" ht="15" customHeight="1">
      <c r="A69" s="163"/>
      <c r="B69" s="164" t="s">
        <v>423</v>
      </c>
      <c r="C69" s="161"/>
      <c r="D69" s="168">
        <v>357464</v>
      </c>
    </row>
    <row r="70" spans="1:4" ht="15" customHeight="1">
      <c r="A70" s="176" t="s">
        <v>446</v>
      </c>
      <c r="B70" s="161"/>
      <c r="C70" s="161"/>
      <c r="D70" s="168">
        <v>357464</v>
      </c>
    </row>
    <row r="71" spans="1:4" ht="15" customHeight="1">
      <c r="A71" s="176">
        <v>448489.68</v>
      </c>
      <c r="B71" s="164" t="s">
        <v>422</v>
      </c>
      <c r="C71" s="164" t="s">
        <v>262</v>
      </c>
      <c r="D71" s="168">
        <v>380076</v>
      </c>
    </row>
    <row r="72" spans="1:4" ht="15" customHeight="1">
      <c r="A72" s="163"/>
      <c r="B72" s="164" t="s">
        <v>423</v>
      </c>
      <c r="C72" s="161"/>
      <c r="D72" s="168">
        <v>380076</v>
      </c>
    </row>
    <row r="73" spans="1:4" ht="15" customHeight="1">
      <c r="A73" s="176" t="s">
        <v>447</v>
      </c>
      <c r="B73" s="161"/>
      <c r="C73" s="161"/>
      <c r="D73" s="168">
        <v>380076</v>
      </c>
    </row>
    <row r="74" spans="1:4" ht="15" customHeight="1">
      <c r="A74" s="176">
        <v>462346.42</v>
      </c>
      <c r="B74" s="164" t="s">
        <v>422</v>
      </c>
      <c r="C74" s="164" t="s">
        <v>214</v>
      </c>
      <c r="D74" s="168">
        <v>391819</v>
      </c>
    </row>
    <row r="75" spans="1:4" ht="15" customHeight="1">
      <c r="A75" s="163"/>
      <c r="B75" s="164" t="s">
        <v>423</v>
      </c>
      <c r="C75" s="161"/>
      <c r="D75" s="168">
        <v>391819</v>
      </c>
    </row>
    <row r="76" spans="1:4" ht="15" customHeight="1">
      <c r="A76" s="176" t="s">
        <v>448</v>
      </c>
      <c r="B76" s="161"/>
      <c r="C76" s="161"/>
      <c r="D76" s="168">
        <v>391819</v>
      </c>
    </row>
    <row r="77" spans="1:4" ht="15" customHeight="1">
      <c r="A77" s="176">
        <v>498106.32</v>
      </c>
      <c r="B77" s="164" t="s">
        <v>422</v>
      </c>
      <c r="C77" s="164" t="s">
        <v>133</v>
      </c>
      <c r="D77" s="168">
        <v>422124</v>
      </c>
    </row>
    <row r="78" spans="1:4" ht="15" customHeight="1">
      <c r="A78" s="163"/>
      <c r="B78" s="164" t="s">
        <v>423</v>
      </c>
      <c r="C78" s="161"/>
      <c r="D78" s="168">
        <v>422124</v>
      </c>
    </row>
    <row r="79" spans="1:4" ht="15" customHeight="1">
      <c r="A79" s="176" t="s">
        <v>449</v>
      </c>
      <c r="B79" s="161"/>
      <c r="C79" s="161"/>
      <c r="D79" s="168">
        <v>422124</v>
      </c>
    </row>
    <row r="80" spans="1:4" ht="15" customHeight="1">
      <c r="A80" s="176">
        <v>507344.54</v>
      </c>
      <c r="B80" s="164" t="s">
        <v>175</v>
      </c>
      <c r="C80" s="164" t="s">
        <v>173</v>
      </c>
      <c r="D80" s="168">
        <v>429953</v>
      </c>
    </row>
    <row r="81" spans="1:4" ht="15" customHeight="1">
      <c r="A81" s="163"/>
      <c r="B81" s="164" t="s">
        <v>370</v>
      </c>
      <c r="C81" s="161"/>
      <c r="D81" s="168">
        <v>429953</v>
      </c>
    </row>
    <row r="82" spans="1:4" ht="15" customHeight="1">
      <c r="A82" s="176" t="s">
        <v>450</v>
      </c>
      <c r="B82" s="161"/>
      <c r="C82" s="161"/>
      <c r="D82" s="168">
        <v>429953</v>
      </c>
    </row>
    <row r="83" spans="1:4" ht="15" customHeight="1">
      <c r="A83" s="176">
        <v>519708.58</v>
      </c>
      <c r="B83" s="164" t="s">
        <v>422</v>
      </c>
      <c r="C83" s="164" t="s">
        <v>138</v>
      </c>
      <c r="D83" s="168">
        <v>440431</v>
      </c>
    </row>
    <row r="84" spans="1:4" ht="15" customHeight="1">
      <c r="A84" s="163"/>
      <c r="B84" s="164" t="s">
        <v>423</v>
      </c>
      <c r="C84" s="161"/>
      <c r="D84" s="168">
        <v>440431</v>
      </c>
    </row>
    <row r="85" spans="1:4" ht="15" customHeight="1">
      <c r="A85" s="176" t="s">
        <v>451</v>
      </c>
      <c r="B85" s="161"/>
      <c r="C85" s="161"/>
      <c r="D85" s="168">
        <v>440431</v>
      </c>
    </row>
    <row r="86" spans="1:4" ht="15" customHeight="1">
      <c r="A86" s="176">
        <v>530769.9</v>
      </c>
      <c r="B86" s="164" t="s">
        <v>422</v>
      </c>
      <c r="C86" s="164" t="s">
        <v>202</v>
      </c>
      <c r="D86" s="168">
        <v>449805</v>
      </c>
    </row>
    <row r="87" spans="1:4" ht="15" customHeight="1">
      <c r="A87" s="163"/>
      <c r="B87" s="164" t="s">
        <v>423</v>
      </c>
      <c r="C87" s="161"/>
      <c r="D87" s="168">
        <v>449805</v>
      </c>
    </row>
    <row r="88" spans="1:4" ht="15" customHeight="1">
      <c r="A88" s="176" t="s">
        <v>452</v>
      </c>
      <c r="B88" s="161"/>
      <c r="C88" s="161"/>
      <c r="D88" s="168">
        <v>449805</v>
      </c>
    </row>
    <row r="89" spans="1:4" ht="15" customHeight="1">
      <c r="A89" s="176">
        <v>550326.04</v>
      </c>
      <c r="B89" s="164" t="s">
        <v>422</v>
      </c>
      <c r="C89" s="164" t="s">
        <v>230</v>
      </c>
      <c r="D89" s="168">
        <v>466378</v>
      </c>
    </row>
    <row r="90" spans="1:4" ht="15" customHeight="1">
      <c r="A90" s="163"/>
      <c r="B90" s="164" t="s">
        <v>423</v>
      </c>
      <c r="C90" s="161"/>
      <c r="D90" s="168">
        <v>466378</v>
      </c>
    </row>
    <row r="91" spans="1:4" ht="15" customHeight="1">
      <c r="A91" s="176" t="s">
        <v>453</v>
      </c>
      <c r="B91" s="161"/>
      <c r="C91" s="161"/>
      <c r="D91" s="168">
        <v>466378</v>
      </c>
    </row>
    <row r="92" spans="1:4" ht="15" customHeight="1">
      <c r="A92" s="176">
        <v>562077.66</v>
      </c>
      <c r="B92" s="164" t="s">
        <v>422</v>
      </c>
      <c r="C92" s="164" t="s">
        <v>246</v>
      </c>
      <c r="D92" s="168">
        <v>476337</v>
      </c>
    </row>
    <row r="93" spans="1:4" ht="15" customHeight="1">
      <c r="A93" s="163"/>
      <c r="B93" s="164" t="s">
        <v>423</v>
      </c>
      <c r="C93" s="161"/>
      <c r="D93" s="168">
        <v>476337</v>
      </c>
    </row>
    <row r="94" spans="1:4" ht="15" customHeight="1">
      <c r="A94" s="176" t="s">
        <v>454</v>
      </c>
      <c r="B94" s="161"/>
      <c r="C94" s="161"/>
      <c r="D94" s="168">
        <v>476337</v>
      </c>
    </row>
    <row r="95" spans="1:4" ht="15" customHeight="1">
      <c r="A95" s="176">
        <v>577710.30000000005</v>
      </c>
      <c r="B95" s="164" t="s">
        <v>422</v>
      </c>
      <c r="C95" s="164" t="s">
        <v>164</v>
      </c>
      <c r="D95" s="168">
        <v>489585</v>
      </c>
    </row>
    <row r="96" spans="1:4" ht="15" customHeight="1">
      <c r="A96" s="163"/>
      <c r="B96" s="164" t="s">
        <v>423</v>
      </c>
      <c r="C96" s="161"/>
      <c r="D96" s="168">
        <v>489585</v>
      </c>
    </row>
    <row r="97" spans="1:4" ht="15" customHeight="1">
      <c r="A97" s="176" t="s">
        <v>455</v>
      </c>
      <c r="B97" s="161"/>
      <c r="C97" s="161"/>
      <c r="D97" s="168">
        <v>489585</v>
      </c>
    </row>
    <row r="98" spans="1:4" ht="15" customHeight="1">
      <c r="A98" s="176">
        <v>662836.67999999993</v>
      </c>
      <c r="B98" s="164" t="s">
        <v>371</v>
      </c>
      <c r="C98" s="164" t="s">
        <v>422</v>
      </c>
      <c r="D98" s="168">
        <v>561726</v>
      </c>
    </row>
    <row r="99" spans="1:4" ht="15" customHeight="1">
      <c r="A99" s="163"/>
      <c r="B99" s="164" t="s">
        <v>456</v>
      </c>
      <c r="C99" s="161"/>
      <c r="D99" s="168">
        <v>561726</v>
      </c>
    </row>
    <row r="100" spans="1:4" ht="15" customHeight="1">
      <c r="A100" s="176" t="s">
        <v>457</v>
      </c>
      <c r="B100" s="161"/>
      <c r="C100" s="161"/>
      <c r="D100" s="168">
        <v>561726</v>
      </c>
    </row>
    <row r="101" spans="1:4" ht="15" customHeight="1">
      <c r="A101" s="176">
        <v>1108062.48</v>
      </c>
      <c r="B101" s="164" t="s">
        <v>370</v>
      </c>
      <c r="C101" s="164" t="s">
        <v>422</v>
      </c>
      <c r="D101" s="168">
        <v>939036</v>
      </c>
    </row>
    <row r="102" spans="1:4" ht="15" customHeight="1">
      <c r="A102" s="163"/>
      <c r="B102" s="164" t="s">
        <v>458</v>
      </c>
      <c r="C102" s="161"/>
      <c r="D102" s="168">
        <v>939036</v>
      </c>
    </row>
    <row r="103" spans="1:4" ht="15" customHeight="1">
      <c r="A103" s="176" t="s">
        <v>459</v>
      </c>
      <c r="B103" s="161"/>
      <c r="C103" s="161"/>
      <c r="D103" s="168">
        <v>939036</v>
      </c>
    </row>
    <row r="104" spans="1:4" ht="15" customHeight="1">
      <c r="A104" s="176">
        <v>2603549.64</v>
      </c>
      <c r="B104" s="164" t="s">
        <v>367</v>
      </c>
      <c r="C104" s="164" t="s">
        <v>422</v>
      </c>
      <c r="D104" s="168">
        <v>2206398</v>
      </c>
    </row>
    <row r="105" spans="1:4" ht="15" customHeight="1">
      <c r="A105" s="163"/>
      <c r="B105" s="164" t="s">
        <v>460</v>
      </c>
      <c r="C105" s="161"/>
      <c r="D105" s="168">
        <v>2206398</v>
      </c>
    </row>
    <row r="106" spans="1:4" ht="15" customHeight="1">
      <c r="A106" s="176" t="s">
        <v>461</v>
      </c>
      <c r="B106" s="161"/>
      <c r="C106" s="161"/>
      <c r="D106" s="168">
        <v>2206398</v>
      </c>
    </row>
    <row r="107" spans="1:4" ht="15" customHeight="1">
      <c r="A107" s="176">
        <v>3547937.86</v>
      </c>
      <c r="B107" s="164" t="s">
        <v>368</v>
      </c>
      <c r="C107" s="164" t="s">
        <v>422</v>
      </c>
      <c r="D107" s="168">
        <v>3006727</v>
      </c>
    </row>
    <row r="108" spans="1:4" ht="15" customHeight="1">
      <c r="A108" s="163"/>
      <c r="B108" s="164" t="s">
        <v>462</v>
      </c>
      <c r="C108" s="161"/>
      <c r="D108" s="168">
        <v>3006727</v>
      </c>
    </row>
    <row r="109" spans="1:4" ht="15" customHeight="1">
      <c r="A109" s="176" t="s">
        <v>463</v>
      </c>
      <c r="B109" s="161"/>
      <c r="C109" s="161"/>
      <c r="D109" s="168">
        <v>3006727</v>
      </c>
    </row>
    <row r="110" spans="1:4" ht="15" customHeight="1">
      <c r="A110" s="176">
        <v>3900477.02</v>
      </c>
      <c r="B110" s="164" t="s">
        <v>369</v>
      </c>
      <c r="C110" s="164" t="s">
        <v>422</v>
      </c>
      <c r="D110" s="168">
        <v>3305489</v>
      </c>
    </row>
    <row r="111" spans="1:4" ht="15" customHeight="1">
      <c r="A111" s="163"/>
      <c r="B111" s="164" t="s">
        <v>464</v>
      </c>
      <c r="C111" s="161"/>
      <c r="D111" s="168">
        <v>3305489</v>
      </c>
    </row>
    <row r="112" spans="1:4" ht="15" customHeight="1">
      <c r="A112" s="176" t="s">
        <v>465</v>
      </c>
      <c r="B112" s="161"/>
      <c r="C112" s="161"/>
      <c r="D112" s="168">
        <v>3305489</v>
      </c>
    </row>
    <row r="113" spans="1:4" ht="15" customHeight="1">
      <c r="A113" s="176">
        <v>11822863.68</v>
      </c>
      <c r="B113" s="164" t="s">
        <v>267</v>
      </c>
      <c r="C113" s="164" t="s">
        <v>422</v>
      </c>
      <c r="D113" s="168">
        <v>10019376</v>
      </c>
    </row>
    <row r="114" spans="1:4" ht="15" customHeight="1">
      <c r="A114" s="163"/>
      <c r="B114" s="164" t="s">
        <v>466</v>
      </c>
      <c r="C114" s="161"/>
      <c r="D114" s="168">
        <v>10019376</v>
      </c>
    </row>
    <row r="115" spans="1:4" ht="15" customHeight="1">
      <c r="A115" s="176" t="s">
        <v>467</v>
      </c>
      <c r="B115" s="161"/>
      <c r="C115" s="161"/>
      <c r="D115" s="168">
        <v>10019376</v>
      </c>
    </row>
    <row r="116" spans="1:4" ht="15" customHeight="1">
      <c r="A116" s="177" t="s">
        <v>267</v>
      </c>
      <c r="B116" s="175"/>
      <c r="C116" s="175"/>
      <c r="D116" s="174">
        <v>30058128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0"/>
  <sheetViews>
    <sheetView workbookViewId="0"/>
  </sheetViews>
  <sheetFormatPr defaultColWidth="14.42578125" defaultRowHeight="15" customHeight="1"/>
  <cols>
    <col min="2" max="2" width="34.28515625" customWidth="1"/>
    <col min="7" max="7" width="34.28515625" customWidth="1"/>
  </cols>
  <sheetData>
    <row r="1" spans="1:8">
      <c r="A1" s="103" t="s">
        <v>372</v>
      </c>
      <c r="B1" s="104" t="s">
        <v>40</v>
      </c>
      <c r="C1" s="104" t="s">
        <v>41</v>
      </c>
      <c r="D1" s="104"/>
      <c r="E1" s="104" t="s">
        <v>43</v>
      </c>
      <c r="F1" s="105"/>
      <c r="G1" s="105" t="s">
        <v>44</v>
      </c>
      <c r="H1" s="106" t="s">
        <v>85</v>
      </c>
    </row>
    <row r="2" spans="1:8">
      <c r="A2" s="107">
        <v>1</v>
      </c>
      <c r="B2" s="7">
        <f>VLOOKUP($A2,'Question 6'!$A$16:$G$64,COLUMNS($I$1:J1),0)</f>
        <v>0</v>
      </c>
      <c r="C2" s="8">
        <f>VLOOKUP($A2,'Question 6'!$A$16:$G$64,COLUMNS($I$1:K1),0)</f>
        <v>21108</v>
      </c>
      <c r="D2" s="8">
        <f>VLOOKUP($A2,'Question 6'!$A$16:$G$64,COLUMNS($I$1:L1),0)</f>
        <v>0</v>
      </c>
      <c r="E2" s="8">
        <f>VLOOKUP($A2,'Question 6'!$A$16:$G$64,COLUMNS($I$1:M1),0)</f>
        <v>0</v>
      </c>
      <c r="F2" s="8" t="str">
        <f>VLOOKUP($A2,'Question 6'!$A$16:$G$64,COLUMNS($I$1:N1),0)</f>
        <v xml:space="preserve">HARI OM </v>
      </c>
      <c r="G2" s="142">
        <f>VLOOKUP($A2,'Question 6'!$A$16:$G$64,COLUMNS($I$1:O1),0)</f>
        <v>1</v>
      </c>
      <c r="H2" s="8" t="e">
        <f>VLOOKUP($A2,'Question 6'!$A$16:$G$64,COLUMNS($I$1:P1),0)</f>
        <v>#REF!</v>
      </c>
    </row>
    <row r="3" spans="1:8">
      <c r="A3" s="107">
        <v>1</v>
      </c>
      <c r="B3" s="8">
        <f>VLOOKUP($A3,'Question 6'!$A$16:$G$64,COLUMNS($I$1:J2),0)</f>
        <v>0</v>
      </c>
      <c r="C3" s="8">
        <f>VLOOKUP($A3,'Question 6'!$A$16:$G$64,COLUMNS($I$1:K2),0)</f>
        <v>21108</v>
      </c>
      <c r="D3" s="8">
        <f>VLOOKUP($A3,'Question 6'!$A$16:$G$64,COLUMNS($I$1:L2),0)</f>
        <v>0</v>
      </c>
      <c r="E3" s="8">
        <f>VLOOKUP($A3,'Question 6'!$A$16:$G$64,COLUMNS($I$1:M2),0)</f>
        <v>0</v>
      </c>
      <c r="F3" s="8" t="str">
        <f>VLOOKUP($A3,'Question 6'!$A$16:$G$64,COLUMNS($I$1:N2),0)</f>
        <v xml:space="preserve">HARI OM </v>
      </c>
      <c r="G3" s="142">
        <f>VLOOKUP($A3,'Question 6'!$A$16:$G$64,COLUMNS($I$1:O2),0)</f>
        <v>1</v>
      </c>
      <c r="H3" s="8" t="e">
        <f>VLOOKUP($A3,'Question 6'!$A$16:$G$64,COLUMNS($I$1:P2),0)</f>
        <v>#REF!</v>
      </c>
    </row>
    <row r="4" spans="1:8">
      <c r="A4" s="107">
        <v>3</v>
      </c>
      <c r="B4" s="8">
        <f>VLOOKUP($A4,'Question 6'!$A$16:$G$64,COLUMNS($I$1:J3),0)</f>
        <v>0</v>
      </c>
      <c r="C4" s="8">
        <f>VLOOKUP($A4,'Question 6'!$A$16:$G$64,COLUMNS($I$1:K3),0)</f>
        <v>21107</v>
      </c>
      <c r="D4" s="8">
        <f>VLOOKUP($A4,'Question 6'!$A$16:$G$64,COLUMNS($I$1:L3),0)</f>
        <v>0</v>
      </c>
      <c r="E4" s="8">
        <f>VLOOKUP($A4,'Question 6'!$A$16:$G$64,COLUMNS($I$1:M3),0)</f>
        <v>0</v>
      </c>
      <c r="F4" s="8" t="str">
        <f>VLOOKUP($A4,'Question 6'!$A$16:$G$64,COLUMNS($I$1:N3),0)</f>
        <v>INDRA DEV</v>
      </c>
      <c r="G4" s="142">
        <f>VLOOKUP($A4,'Question 6'!$A$16:$G$64,COLUMNS($I$1:O3),0)</f>
        <v>3</v>
      </c>
      <c r="H4" s="8" t="e">
        <f>VLOOKUP($A4,'Question 6'!$A$16:$G$64,COLUMNS($I$1:P3),0)</f>
        <v>#REF!</v>
      </c>
    </row>
    <row r="5" spans="1:8">
      <c r="A5" s="107">
        <v>4</v>
      </c>
      <c r="B5" s="8">
        <f>VLOOKUP($A5,'Question 6'!$A$16:$G$64,COLUMNS($I$1:J4),0)</f>
        <v>0</v>
      </c>
      <c r="C5" s="8">
        <f>VLOOKUP($A5,'Question 6'!$A$16:$G$64,COLUMNS($I$1:K4),0)</f>
        <v>21102</v>
      </c>
      <c r="D5" s="8">
        <f>VLOOKUP($A5,'Question 6'!$A$16:$G$64,COLUMNS($I$1:L4),0)</f>
        <v>0</v>
      </c>
      <c r="E5" s="8">
        <f>VLOOKUP($A5,'Question 6'!$A$16:$G$64,COLUMNS($I$1:M4),0)</f>
        <v>0</v>
      </c>
      <c r="F5" s="8" t="str">
        <f>VLOOKUP($A5,'Question 6'!$A$16:$G$64,COLUMNS($I$1:N4),0)</f>
        <v>NAGARJUN</v>
      </c>
      <c r="G5" s="142">
        <f>VLOOKUP($A5,'Question 6'!$A$16:$G$64,COLUMNS($I$1:O4),0)</f>
        <v>4</v>
      </c>
      <c r="H5" s="8" t="e">
        <f>VLOOKUP($A5,'Question 6'!$A$16:$G$64,COLUMNS($I$1:P4),0)</f>
        <v>#REF!</v>
      </c>
    </row>
    <row r="6" spans="1:8">
      <c r="A6" s="107">
        <v>5</v>
      </c>
      <c r="B6" s="8">
        <f>VLOOKUP($A6,'Question 6'!$A$16:$G$64,COLUMNS($I$1:J5),0)</f>
        <v>0</v>
      </c>
      <c r="C6" s="8">
        <f>VLOOKUP($A6,'Question 6'!$A$16:$G$64,COLUMNS($I$1:K5),0)</f>
        <v>21109</v>
      </c>
      <c r="D6" s="8">
        <f>VLOOKUP($A6,'Question 6'!$A$16:$G$64,COLUMNS($I$1:L5),0)</f>
        <v>0</v>
      </c>
      <c r="E6" s="8">
        <f>VLOOKUP($A6,'Question 6'!$A$16:$G$64,COLUMNS($I$1:M5),0)</f>
        <v>0</v>
      </c>
      <c r="F6" s="8" t="str">
        <f>VLOOKUP($A6,'Question 6'!$A$16:$G$64,COLUMNS($I$1:N5),0)</f>
        <v>GANESH PATHKA</v>
      </c>
      <c r="G6" s="142">
        <f>VLOOKUP($A6,'Question 6'!$A$16:$G$64,COLUMNS($I$1:O5),0)</f>
        <v>5</v>
      </c>
      <c r="H6" s="8" t="e">
        <f>VLOOKUP($A6,'Question 6'!$A$16:$G$64,COLUMNS($I$1:P5),0)</f>
        <v>#REF!</v>
      </c>
    </row>
    <row r="7" spans="1:8">
      <c r="A7" s="107">
        <v>6</v>
      </c>
      <c r="B7" s="8">
        <f>VLOOKUP($A7,'Question 6'!$A$16:$G$64,COLUMNS($I$1:J6),0)</f>
        <v>0</v>
      </c>
      <c r="C7" s="8">
        <f>VLOOKUP($A7,'Question 6'!$A$16:$G$64,COLUMNS($I$1:K6),0)</f>
        <v>21110</v>
      </c>
      <c r="D7" s="8">
        <f>VLOOKUP($A7,'Question 6'!$A$16:$G$64,COLUMNS($I$1:L6),0)</f>
        <v>0</v>
      </c>
      <c r="E7" s="8">
        <f>VLOOKUP($A7,'Question 6'!$A$16:$G$64,COLUMNS($I$1:M6),0)</f>
        <v>0</v>
      </c>
      <c r="F7" s="8" t="str">
        <f>VLOOKUP($A7,'Question 6'!$A$16:$G$64,COLUMNS($I$1:N6),0)</f>
        <v>RAJNISH SHUKLA</v>
      </c>
      <c r="G7" s="142">
        <f>VLOOKUP($A7,'Question 6'!$A$16:$G$64,COLUMNS($I$1:O6),0)</f>
        <v>6</v>
      </c>
      <c r="H7" s="8" t="e">
        <f>VLOOKUP($A7,'Question 6'!$A$16:$G$64,COLUMNS($I$1:P6),0)</f>
        <v>#REF!</v>
      </c>
    </row>
    <row r="8" spans="1:8">
      <c r="A8" s="107">
        <v>7</v>
      </c>
      <c r="B8" s="8">
        <f>VLOOKUP($A8,'Question 6'!$A$16:$G$64,COLUMNS($I$1:J7),0)</f>
        <v>0</v>
      </c>
      <c r="C8" s="8">
        <f>VLOOKUP($A8,'Question 6'!$A$16:$G$64,COLUMNS($I$1:K7),0)</f>
        <v>21111</v>
      </c>
      <c r="D8" s="8">
        <f>VLOOKUP($A8,'Question 6'!$A$16:$G$64,COLUMNS($I$1:L7),0)</f>
        <v>0</v>
      </c>
      <c r="E8" s="8">
        <f>VLOOKUP($A8,'Question 6'!$A$16:$G$64,COLUMNS($I$1:M7),0)</f>
        <v>0</v>
      </c>
      <c r="F8" s="8" t="str">
        <f>VLOOKUP($A8,'Question 6'!$A$16:$G$64,COLUMNS($I$1:N7),0)</f>
        <v>MAHENDRA KUMAR</v>
      </c>
      <c r="G8" s="142">
        <f>VLOOKUP($A8,'Question 6'!$A$16:$G$64,COLUMNS($I$1:O7),0)</f>
        <v>7</v>
      </c>
      <c r="H8" s="8" t="e">
        <f>VLOOKUP($A8,'Question 6'!$A$16:$G$64,COLUMNS($I$1:P7),0)</f>
        <v>#REF!</v>
      </c>
    </row>
    <row r="9" spans="1:8">
      <c r="A9" s="107">
        <v>8</v>
      </c>
      <c r="B9" s="8">
        <f>VLOOKUP($A9,'Question 6'!$A$16:$G$64,COLUMNS($I$1:J8),0)</f>
        <v>0</v>
      </c>
      <c r="C9" s="8">
        <f>VLOOKUP($A9,'Question 6'!$A$16:$G$64,COLUMNS($I$1:K8),0)</f>
        <v>21112</v>
      </c>
      <c r="D9" s="8">
        <f>VLOOKUP($A9,'Question 6'!$A$16:$G$64,COLUMNS($I$1:L8),0)</f>
        <v>0</v>
      </c>
      <c r="E9" s="8">
        <f>VLOOKUP($A9,'Question 6'!$A$16:$G$64,COLUMNS($I$1:M8),0)</f>
        <v>0</v>
      </c>
      <c r="F9" s="8" t="str">
        <f>VLOOKUP($A9,'Question 6'!$A$16:$G$64,COLUMNS($I$1:N8),0)</f>
        <v>NILKANTH YADAV</v>
      </c>
      <c r="G9" s="142">
        <f>VLOOKUP($A9,'Question 6'!$A$16:$G$64,COLUMNS($I$1:O8),0)</f>
        <v>8</v>
      </c>
      <c r="H9" s="8" t="e">
        <f>VLOOKUP($A9,'Question 6'!$A$16:$G$64,COLUMNS($I$1:P8),0)</f>
        <v>#REF!</v>
      </c>
    </row>
    <row r="10" spans="1:8">
      <c r="A10" s="107">
        <v>9</v>
      </c>
      <c r="B10" s="8">
        <f>VLOOKUP($A10,'Question 6'!$A$16:$G$64,COLUMNS($I$1:J9),0)</f>
        <v>0</v>
      </c>
      <c r="C10" s="8">
        <f>VLOOKUP($A10,'Question 6'!$A$16:$G$64,COLUMNS($I$1:K9),0)</f>
        <v>21104</v>
      </c>
      <c r="D10" s="8">
        <f>VLOOKUP($A10,'Question 6'!$A$16:$G$64,COLUMNS($I$1:L9),0)</f>
        <v>0</v>
      </c>
      <c r="E10" s="8">
        <f>VLOOKUP($A10,'Question 6'!$A$16:$G$64,COLUMNS($I$1:M9),0)</f>
        <v>0</v>
      </c>
      <c r="F10" s="8" t="str">
        <f>VLOOKUP($A10,'Question 6'!$A$16:$G$64,COLUMNS($I$1:N9),0)</f>
        <v>ROHAN TRIAPTHI</v>
      </c>
      <c r="G10" s="142">
        <f>VLOOKUP($A10,'Question 6'!$A$16:$G$64,COLUMNS($I$1:O9),0)</f>
        <v>1</v>
      </c>
      <c r="H10" s="8" t="e">
        <f>VLOOKUP($A10,'Question 6'!$A$16:$G$64,COLUMNS($I$1:P9),0)</f>
        <v>#REF!</v>
      </c>
    </row>
    <row r="11" spans="1:8">
      <c r="A11" s="107">
        <v>5</v>
      </c>
      <c r="B11" s="8">
        <f>VLOOKUP($A11,'Question 6'!$A$16:$G$64,COLUMNS($I$1:J10),0)</f>
        <v>0</v>
      </c>
      <c r="C11" s="8">
        <f>VLOOKUP($A11,'Question 6'!$A$16:$G$64,COLUMNS($I$1:K10),0)</f>
        <v>21109</v>
      </c>
      <c r="D11" s="8">
        <f>VLOOKUP($A11,'Question 6'!$A$16:$G$64,COLUMNS($I$1:L10),0)</f>
        <v>0</v>
      </c>
      <c r="E11" s="8">
        <f>VLOOKUP($A11,'Question 6'!$A$16:$G$64,COLUMNS($I$1:M10),0)</f>
        <v>0</v>
      </c>
      <c r="F11" s="8" t="str">
        <f>VLOOKUP($A11,'Question 6'!$A$16:$G$64,COLUMNS($I$1:N10),0)</f>
        <v>GANESH PATHKA</v>
      </c>
      <c r="G11" s="142">
        <f>VLOOKUP($A11,'Question 6'!$A$16:$G$64,COLUMNS($I$1:O10),0)</f>
        <v>5</v>
      </c>
      <c r="H11" s="8" t="e">
        <f>VLOOKUP($A11,'Question 6'!$A$16:$G$64,COLUMNS($I$1:P10),0)</f>
        <v>#REF!</v>
      </c>
    </row>
    <row r="12" spans="1:8">
      <c r="A12" s="107">
        <v>8</v>
      </c>
      <c r="B12" s="8">
        <f>VLOOKUP($A12,'Question 6'!$A$16:$G$64,COLUMNS($I$1:J11),0)</f>
        <v>0</v>
      </c>
      <c r="C12" s="8">
        <f>VLOOKUP($A12,'Question 6'!$A$16:$G$64,COLUMNS($I$1:K11),0)</f>
        <v>21112</v>
      </c>
      <c r="D12" s="8">
        <f>VLOOKUP($A12,'Question 6'!$A$16:$G$64,COLUMNS($I$1:L11),0)</f>
        <v>0</v>
      </c>
      <c r="E12" s="8">
        <f>VLOOKUP($A12,'Question 6'!$A$16:$G$64,COLUMNS($I$1:M11),0)</f>
        <v>0</v>
      </c>
      <c r="F12" s="8" t="str">
        <f>VLOOKUP($A12,'Question 6'!$A$16:$G$64,COLUMNS($I$1:N11),0)</f>
        <v>NILKANTH YADAV</v>
      </c>
      <c r="G12" s="142">
        <f>VLOOKUP($A12,'Question 6'!$A$16:$G$64,COLUMNS($I$1:O11),0)</f>
        <v>8</v>
      </c>
      <c r="H12" s="8" t="e">
        <f>VLOOKUP($A12,'Question 6'!$A$16:$G$64,COLUMNS($I$1:P11),0)</f>
        <v>#REF!</v>
      </c>
    </row>
    <row r="13" spans="1:8">
      <c r="A13" s="107">
        <v>6</v>
      </c>
      <c r="B13" s="8">
        <f>VLOOKUP($A13,'Question 6'!$A$16:$G$64,COLUMNS($I$1:J12),0)</f>
        <v>0</v>
      </c>
      <c r="C13" s="8">
        <f>VLOOKUP($A13,'Question 6'!$A$16:$G$64,COLUMNS($I$1:K12),0)</f>
        <v>21110</v>
      </c>
      <c r="D13" s="8">
        <f>VLOOKUP($A13,'Question 6'!$A$16:$G$64,COLUMNS($I$1:L12),0)</f>
        <v>0</v>
      </c>
      <c r="E13" s="8">
        <f>VLOOKUP($A13,'Question 6'!$A$16:$G$64,COLUMNS($I$1:M12),0)</f>
        <v>0</v>
      </c>
      <c r="F13" s="8" t="str">
        <f>VLOOKUP($A13,'Question 6'!$A$16:$G$64,COLUMNS($I$1:N12),0)</f>
        <v>RAJNISH SHUKLA</v>
      </c>
      <c r="G13" s="142">
        <f>VLOOKUP($A13,'Question 6'!$A$16:$G$64,COLUMNS($I$1:O12),0)</f>
        <v>6</v>
      </c>
      <c r="H13" s="8" t="e">
        <f>VLOOKUP($A13,'Question 6'!$A$16:$G$64,COLUMNS($I$1:P12),0)</f>
        <v>#REF!</v>
      </c>
    </row>
    <row r="14" spans="1:8">
      <c r="A14" s="107">
        <v>2</v>
      </c>
      <c r="B14" s="8">
        <f>VLOOKUP($A14,'Question 6'!$A$16:$G$64,COLUMNS($I$1:J13),0)</f>
        <v>0</v>
      </c>
      <c r="C14" s="8">
        <f>VLOOKUP($A14,'Question 6'!$A$16:$G$64,COLUMNS($I$1:K13),0)</f>
        <v>21103</v>
      </c>
      <c r="D14" s="8">
        <f>VLOOKUP($A14,'Question 6'!$A$16:$G$64,COLUMNS($I$1:L13),0)</f>
        <v>0</v>
      </c>
      <c r="E14" s="8">
        <f>VLOOKUP($A14,'Question 6'!$A$16:$G$64,COLUMNS($I$1:M13),0)</f>
        <v>0</v>
      </c>
      <c r="F14" s="8" t="str">
        <f>VLOOKUP($A14,'Question 6'!$A$16:$G$64,COLUMNS($I$1:N13),0)</f>
        <v>MOHAN KUMAR</v>
      </c>
      <c r="G14" s="142">
        <f>VLOOKUP($A14,'Question 6'!$A$16:$G$64,COLUMNS($I$1:O13),0)</f>
        <v>321</v>
      </c>
      <c r="H14" s="8" t="e">
        <f>VLOOKUP($A14,'Question 6'!$A$16:$G$64,COLUMNS($I$1:P13),0)</f>
        <v>#REF!</v>
      </c>
    </row>
    <row r="15" spans="1:8">
      <c r="A15" s="107">
        <v>3</v>
      </c>
      <c r="B15" s="8">
        <f>VLOOKUP($A15,'Question 6'!$A$16:$G$64,COLUMNS($I$1:J14),0)</f>
        <v>0</v>
      </c>
      <c r="C15" s="8">
        <f>VLOOKUP($A15,'Question 6'!$A$16:$G$64,COLUMNS($I$1:K14),0)</f>
        <v>21107</v>
      </c>
      <c r="D15" s="8">
        <f>VLOOKUP($A15,'Question 6'!$A$16:$G$64,COLUMNS($I$1:L14),0)</f>
        <v>0</v>
      </c>
      <c r="E15" s="8">
        <f>VLOOKUP($A15,'Question 6'!$A$16:$G$64,COLUMNS($I$1:M14),0)</f>
        <v>0</v>
      </c>
      <c r="F15" s="8" t="str">
        <f>VLOOKUP($A15,'Question 6'!$A$16:$G$64,COLUMNS($I$1:N14),0)</f>
        <v>INDRA DEV</v>
      </c>
      <c r="G15" s="142">
        <f>VLOOKUP($A15,'Question 6'!$A$16:$G$64,COLUMNS($I$1:O14),0)</f>
        <v>3</v>
      </c>
      <c r="H15" s="8" t="e">
        <f>VLOOKUP($A15,'Question 6'!$A$16:$G$64,COLUMNS($I$1:P14),0)</f>
        <v>#REF!</v>
      </c>
    </row>
    <row r="16" spans="1:8">
      <c r="A16" s="107">
        <v>7</v>
      </c>
      <c r="B16" s="8">
        <f>VLOOKUP($A16,'Question 6'!$A$16:$G$64,COLUMNS($I$1:J15),0)</f>
        <v>0</v>
      </c>
      <c r="C16" s="8">
        <f>VLOOKUP($A16,'Question 6'!$A$16:$G$64,COLUMNS($I$1:K15),0)</f>
        <v>21111</v>
      </c>
      <c r="D16" s="8">
        <f>VLOOKUP($A16,'Question 6'!$A$16:$G$64,COLUMNS($I$1:L15),0)</f>
        <v>0</v>
      </c>
      <c r="E16" s="8">
        <f>VLOOKUP($A16,'Question 6'!$A$16:$G$64,COLUMNS($I$1:M15),0)</f>
        <v>0</v>
      </c>
      <c r="F16" s="8" t="str">
        <f>VLOOKUP($A16,'Question 6'!$A$16:$G$64,COLUMNS($I$1:N15),0)</f>
        <v>MAHENDRA KUMAR</v>
      </c>
      <c r="G16" s="142">
        <f>VLOOKUP($A16,'Question 6'!$A$16:$G$64,COLUMNS($I$1:O15),0)</f>
        <v>7</v>
      </c>
      <c r="H16" s="8" t="e">
        <f>VLOOKUP($A16,'Question 6'!$A$16:$G$64,COLUMNS($I$1:P15),0)</f>
        <v>#REF!</v>
      </c>
    </row>
    <row r="17" spans="1:8">
      <c r="A17" s="107">
        <v>2</v>
      </c>
      <c r="B17" s="8">
        <f>VLOOKUP($A17,'Question 6'!$A$16:$G$64,COLUMNS($I$1:J16),0)</f>
        <v>0</v>
      </c>
      <c r="C17" s="8">
        <f>VLOOKUP($A17,'Question 6'!$A$16:$G$64,COLUMNS($I$1:K16),0)</f>
        <v>21103</v>
      </c>
      <c r="D17" s="8">
        <f>VLOOKUP($A17,'Question 6'!$A$16:$G$64,COLUMNS($I$1:L16),0)</f>
        <v>0</v>
      </c>
      <c r="E17" s="8">
        <f>VLOOKUP($A17,'Question 6'!$A$16:$G$64,COLUMNS($I$1:M16),0)</f>
        <v>0</v>
      </c>
      <c r="F17" s="8" t="str">
        <f>VLOOKUP($A17,'Question 6'!$A$16:$G$64,COLUMNS($I$1:N16),0)</f>
        <v>MOHAN KUMAR</v>
      </c>
      <c r="G17" s="142">
        <f>VLOOKUP($A17,'Question 6'!$A$16:$G$64,COLUMNS($I$1:O16),0)</f>
        <v>321</v>
      </c>
      <c r="H17" s="8" t="e">
        <f>VLOOKUP($A17,'Question 6'!$A$16:$G$64,COLUMNS($I$1:P16),0)</f>
        <v>#REF!</v>
      </c>
    </row>
    <row r="18" spans="1:8">
      <c r="A18" s="107">
        <v>6</v>
      </c>
      <c r="B18" s="8">
        <f>VLOOKUP($A18,'Question 6'!$A$16:$G$64,COLUMNS($I$1:J17),0)</f>
        <v>0</v>
      </c>
      <c r="C18" s="8">
        <f>VLOOKUP($A18,'Question 6'!$A$16:$G$64,COLUMNS($I$1:K17),0)</f>
        <v>21110</v>
      </c>
      <c r="D18" s="8">
        <f>VLOOKUP($A18,'Question 6'!$A$16:$G$64,COLUMNS($I$1:L17),0)</f>
        <v>0</v>
      </c>
      <c r="E18" s="8">
        <f>VLOOKUP($A18,'Question 6'!$A$16:$G$64,COLUMNS($I$1:M17),0)</f>
        <v>0</v>
      </c>
      <c r="F18" s="8" t="str">
        <f>VLOOKUP($A18,'Question 6'!$A$16:$G$64,COLUMNS($I$1:N17),0)</f>
        <v>RAJNISH SHUKLA</v>
      </c>
      <c r="G18" s="142">
        <f>VLOOKUP($A18,'Question 6'!$A$16:$G$64,COLUMNS($I$1:O17),0)</f>
        <v>6</v>
      </c>
      <c r="H18" s="8" t="e">
        <f>VLOOKUP($A18,'Question 6'!$A$16:$G$64,COLUMNS($I$1:P17),0)</f>
        <v>#REF!</v>
      </c>
    </row>
    <row r="19" spans="1:8">
      <c r="A19" s="107">
        <v>4</v>
      </c>
      <c r="B19" s="8">
        <f>VLOOKUP($A19,'Question 6'!$A$16:$G$64,COLUMNS($I$1:J18),0)</f>
        <v>0</v>
      </c>
      <c r="C19" s="8">
        <f>VLOOKUP($A19,'Question 6'!$A$16:$G$64,COLUMNS($I$1:K18),0)</f>
        <v>21102</v>
      </c>
      <c r="D19" s="8">
        <f>VLOOKUP($A19,'Question 6'!$A$16:$G$64,COLUMNS($I$1:L18),0)</f>
        <v>0</v>
      </c>
      <c r="E19" s="8">
        <f>VLOOKUP($A19,'Question 6'!$A$16:$G$64,COLUMNS($I$1:M18),0)</f>
        <v>0</v>
      </c>
      <c r="F19" s="8" t="str">
        <f>VLOOKUP($A19,'Question 6'!$A$16:$G$64,COLUMNS($I$1:N18),0)</f>
        <v>NAGARJUN</v>
      </c>
      <c r="G19" s="142">
        <f>VLOOKUP($A19,'Question 6'!$A$16:$G$64,COLUMNS($I$1:O18),0)</f>
        <v>4</v>
      </c>
      <c r="H19" s="8" t="e">
        <f>VLOOKUP($A19,'Question 6'!$A$16:$G$64,COLUMNS($I$1:P18),0)</f>
        <v>#REF!</v>
      </c>
    </row>
    <row r="20" spans="1:8">
      <c r="A20" s="107">
        <v>6</v>
      </c>
      <c r="B20" s="8">
        <f>VLOOKUP($A20,'Question 6'!$A$16:$G$64,COLUMNS($I$1:J19),0)</f>
        <v>0</v>
      </c>
      <c r="C20" s="8">
        <f>VLOOKUP($A20,'Question 6'!$A$16:$G$64,COLUMNS($I$1:K19),0)</f>
        <v>21110</v>
      </c>
      <c r="D20" s="8">
        <f>VLOOKUP($A20,'Question 6'!$A$16:$G$64,COLUMNS($I$1:L19),0)</f>
        <v>0</v>
      </c>
      <c r="E20" s="8">
        <f>VLOOKUP($A20,'Question 6'!$A$16:$G$64,COLUMNS($I$1:M19),0)</f>
        <v>0</v>
      </c>
      <c r="F20" s="8" t="str">
        <f>VLOOKUP($A20,'Question 6'!$A$16:$G$64,COLUMNS($I$1:N19),0)</f>
        <v>RAJNISH SHUKLA</v>
      </c>
      <c r="G20" s="142">
        <f>VLOOKUP($A20,'Question 6'!$A$16:$G$64,COLUMNS($I$1:O19),0)</f>
        <v>6</v>
      </c>
      <c r="H20" s="8" t="e">
        <f>VLOOKUP($A20,'Question 6'!$A$16:$G$64,COLUMNS($I$1:P19),0)</f>
        <v>#REF!</v>
      </c>
    </row>
    <row r="21" spans="1:8">
      <c r="A21" s="107">
        <v>1</v>
      </c>
      <c r="B21" s="8">
        <f>VLOOKUP($A21,'Question 6'!$A$16:$G$64,COLUMNS($I$1:J20),0)</f>
        <v>0</v>
      </c>
      <c r="C21" s="8">
        <f>VLOOKUP($A21,'Question 6'!$A$16:$G$64,COLUMNS($I$1:K20),0)</f>
        <v>21108</v>
      </c>
      <c r="D21" s="8">
        <f>VLOOKUP($A21,'Question 6'!$A$16:$G$64,COLUMNS($I$1:L20),0)</f>
        <v>0</v>
      </c>
      <c r="E21" s="8">
        <f>VLOOKUP($A21,'Question 6'!$A$16:$G$64,COLUMNS($I$1:M20),0)</f>
        <v>0</v>
      </c>
      <c r="F21" s="8" t="str">
        <f>VLOOKUP($A21,'Question 6'!$A$16:$G$64,COLUMNS($I$1:N20),0)</f>
        <v xml:space="preserve">HARI OM </v>
      </c>
      <c r="G21" s="142">
        <f>VLOOKUP($A21,'Question 6'!$A$16:$G$64,COLUMNS($I$1:O20),0)</f>
        <v>1</v>
      </c>
      <c r="H21" s="8" t="e">
        <f>VLOOKUP($A21,'Question 6'!$A$16:$G$64,COLUMNS($I$1:P20),0)</f>
        <v>#REF!</v>
      </c>
    </row>
    <row r="22" spans="1:8">
      <c r="A22" s="107">
        <v>1</v>
      </c>
      <c r="B22" s="8">
        <f>VLOOKUP($A22,'Question 6'!$A$16:$G$64,COLUMNS($I$1:J21),0)</f>
        <v>0</v>
      </c>
      <c r="C22" s="8">
        <f>VLOOKUP($A22,'Question 6'!$A$16:$G$64,COLUMNS($I$1:K21),0)</f>
        <v>21108</v>
      </c>
      <c r="D22" s="8">
        <f>VLOOKUP($A22,'Question 6'!$A$16:$G$64,COLUMNS($I$1:L21),0)</f>
        <v>0</v>
      </c>
      <c r="E22" s="8">
        <f>VLOOKUP($A22,'Question 6'!$A$16:$G$64,COLUMNS($I$1:M21),0)</f>
        <v>0</v>
      </c>
      <c r="F22" s="8" t="str">
        <f>VLOOKUP($A22,'Question 6'!$A$16:$G$64,COLUMNS($I$1:N21),0)</f>
        <v xml:space="preserve">HARI OM </v>
      </c>
      <c r="G22" s="142">
        <f>VLOOKUP($A22,'Question 6'!$A$16:$G$64,COLUMNS($I$1:O21),0)</f>
        <v>1</v>
      </c>
      <c r="H22" s="8" t="e">
        <f>VLOOKUP($A22,'Question 6'!$A$16:$G$64,COLUMNS($I$1:P21),0)</f>
        <v>#REF!</v>
      </c>
    </row>
    <row r="23" spans="1:8">
      <c r="A23" s="107">
        <v>2</v>
      </c>
      <c r="B23" s="8">
        <f>VLOOKUP($A23,'Question 6'!$A$16:$G$64,COLUMNS($I$1:J22),0)</f>
        <v>0</v>
      </c>
      <c r="C23" s="8">
        <f>VLOOKUP($A23,'Question 6'!$A$16:$G$64,COLUMNS($I$1:K22),0)</f>
        <v>21103</v>
      </c>
      <c r="D23" s="8">
        <f>VLOOKUP($A23,'Question 6'!$A$16:$G$64,COLUMNS($I$1:L22),0)</f>
        <v>0</v>
      </c>
      <c r="E23" s="8">
        <f>VLOOKUP($A23,'Question 6'!$A$16:$G$64,COLUMNS($I$1:M22),0)</f>
        <v>0</v>
      </c>
      <c r="F23" s="8" t="str">
        <f>VLOOKUP($A23,'Question 6'!$A$16:$G$64,COLUMNS($I$1:N22),0)</f>
        <v>MOHAN KUMAR</v>
      </c>
      <c r="G23" s="142">
        <f>VLOOKUP($A23,'Question 6'!$A$16:$G$64,COLUMNS($I$1:O22),0)</f>
        <v>321</v>
      </c>
      <c r="H23" s="8" t="e">
        <f>VLOOKUP($A23,'Question 6'!$A$16:$G$64,COLUMNS($I$1:P22),0)</f>
        <v>#REF!</v>
      </c>
    </row>
    <row r="24" spans="1:8">
      <c r="A24" s="107">
        <v>3</v>
      </c>
      <c r="B24" s="8">
        <f>VLOOKUP($A24,'Question 6'!$A$16:$G$64,COLUMNS($I$1:J23),0)</f>
        <v>0</v>
      </c>
      <c r="C24" s="8">
        <f>VLOOKUP($A24,'Question 6'!$A$16:$G$64,COLUMNS($I$1:K23),0)</f>
        <v>21107</v>
      </c>
      <c r="D24" s="8">
        <f>VLOOKUP($A24,'Question 6'!$A$16:$G$64,COLUMNS($I$1:L23),0)</f>
        <v>0</v>
      </c>
      <c r="E24" s="8">
        <f>VLOOKUP($A24,'Question 6'!$A$16:$G$64,COLUMNS($I$1:M23),0)</f>
        <v>0</v>
      </c>
      <c r="F24" s="8" t="str">
        <f>VLOOKUP($A24,'Question 6'!$A$16:$G$64,COLUMNS($I$1:N23),0)</f>
        <v>INDRA DEV</v>
      </c>
      <c r="G24" s="142">
        <f>VLOOKUP($A24,'Question 6'!$A$16:$G$64,COLUMNS($I$1:O23),0)</f>
        <v>3</v>
      </c>
      <c r="H24" s="8" t="e">
        <f>VLOOKUP($A24,'Question 6'!$A$16:$G$64,COLUMNS($I$1:P23),0)</f>
        <v>#REF!</v>
      </c>
    </row>
    <row r="25" spans="1:8">
      <c r="A25" s="107">
        <v>4</v>
      </c>
      <c r="B25" s="8">
        <f>VLOOKUP($A25,'Question 6'!$A$16:$G$64,COLUMNS($I$1:J24),0)</f>
        <v>0</v>
      </c>
      <c r="C25" s="8">
        <f>VLOOKUP($A25,'Question 6'!$A$16:$G$64,COLUMNS($I$1:K24),0)</f>
        <v>21102</v>
      </c>
      <c r="D25" s="8">
        <f>VLOOKUP($A25,'Question 6'!$A$16:$G$64,COLUMNS($I$1:L24),0)</f>
        <v>0</v>
      </c>
      <c r="E25" s="8">
        <f>VLOOKUP($A25,'Question 6'!$A$16:$G$64,COLUMNS($I$1:M24),0)</f>
        <v>0</v>
      </c>
      <c r="F25" s="8" t="str">
        <f>VLOOKUP($A25,'Question 6'!$A$16:$G$64,COLUMNS($I$1:N24),0)</f>
        <v>NAGARJUN</v>
      </c>
      <c r="G25" s="142">
        <f>VLOOKUP($A25,'Question 6'!$A$16:$G$64,COLUMNS($I$1:O24),0)</f>
        <v>4</v>
      </c>
      <c r="H25" s="8" t="e">
        <f>VLOOKUP($A25,'Question 6'!$A$16:$G$64,COLUMNS($I$1:P24),0)</f>
        <v>#REF!</v>
      </c>
    </row>
    <row r="26" spans="1:8">
      <c r="A26" s="107">
        <v>5</v>
      </c>
      <c r="B26" s="8">
        <f>VLOOKUP($A26,'Question 6'!$A$16:$G$64,COLUMNS($I$1:J25),0)</f>
        <v>0</v>
      </c>
      <c r="C26" s="8">
        <f>VLOOKUP($A26,'Question 6'!$A$16:$G$64,COLUMNS($I$1:K25),0)</f>
        <v>21109</v>
      </c>
      <c r="D26" s="8">
        <f>VLOOKUP($A26,'Question 6'!$A$16:$G$64,COLUMNS($I$1:L25),0)</f>
        <v>0</v>
      </c>
      <c r="E26" s="8">
        <f>VLOOKUP($A26,'Question 6'!$A$16:$G$64,COLUMNS($I$1:M25),0)</f>
        <v>0</v>
      </c>
      <c r="F26" s="8" t="str">
        <f>VLOOKUP($A26,'Question 6'!$A$16:$G$64,COLUMNS($I$1:N25),0)</f>
        <v>GANESH PATHKA</v>
      </c>
      <c r="G26" s="142">
        <f>VLOOKUP($A26,'Question 6'!$A$16:$G$64,COLUMNS($I$1:O25),0)</f>
        <v>5</v>
      </c>
      <c r="H26" s="8" t="e">
        <f>VLOOKUP($A26,'Question 6'!$A$16:$G$64,COLUMNS($I$1:P25),0)</f>
        <v>#REF!</v>
      </c>
    </row>
    <row r="27" spans="1:8">
      <c r="A27" s="107">
        <v>6</v>
      </c>
      <c r="B27" s="8">
        <f>VLOOKUP($A27,'Question 6'!$A$16:$G$64,COLUMNS($I$1:J26),0)</f>
        <v>0</v>
      </c>
      <c r="C27" s="8">
        <f>VLOOKUP($A27,'Question 6'!$A$16:$G$64,COLUMNS($I$1:K26),0)</f>
        <v>21110</v>
      </c>
      <c r="D27" s="8">
        <f>VLOOKUP($A27,'Question 6'!$A$16:$G$64,COLUMNS($I$1:L26),0)</f>
        <v>0</v>
      </c>
      <c r="E27" s="8">
        <f>VLOOKUP($A27,'Question 6'!$A$16:$G$64,COLUMNS($I$1:M26),0)</f>
        <v>0</v>
      </c>
      <c r="F27" s="8" t="str">
        <f>VLOOKUP($A27,'Question 6'!$A$16:$G$64,COLUMNS($I$1:N26),0)</f>
        <v>RAJNISH SHUKLA</v>
      </c>
      <c r="G27" s="142">
        <f>VLOOKUP($A27,'Question 6'!$A$16:$G$64,COLUMNS($I$1:O26),0)</f>
        <v>6</v>
      </c>
      <c r="H27" s="8" t="e">
        <f>VLOOKUP($A27,'Question 6'!$A$16:$G$64,COLUMNS($I$1:P26),0)</f>
        <v>#REF!</v>
      </c>
    </row>
    <row r="28" spans="1:8">
      <c r="A28" s="107">
        <v>7</v>
      </c>
      <c r="B28" s="8">
        <f>VLOOKUP($A28,'Question 6'!$A$16:$G$64,COLUMNS($I$1:J27),0)</f>
        <v>0</v>
      </c>
      <c r="C28" s="8">
        <f>VLOOKUP($A28,'Question 6'!$A$16:$G$64,COLUMNS($I$1:K27),0)</f>
        <v>21111</v>
      </c>
      <c r="D28" s="8">
        <f>VLOOKUP($A28,'Question 6'!$A$16:$G$64,COLUMNS($I$1:L27),0)</f>
        <v>0</v>
      </c>
      <c r="E28" s="8">
        <f>VLOOKUP($A28,'Question 6'!$A$16:$G$64,COLUMNS($I$1:M27),0)</f>
        <v>0</v>
      </c>
      <c r="F28" s="8" t="str">
        <f>VLOOKUP($A28,'Question 6'!$A$16:$G$64,COLUMNS($I$1:N27),0)</f>
        <v>MAHENDRA KUMAR</v>
      </c>
      <c r="G28" s="142">
        <f>VLOOKUP($A28,'Question 6'!$A$16:$G$64,COLUMNS($I$1:O27),0)</f>
        <v>7</v>
      </c>
      <c r="H28" s="8" t="e">
        <f>VLOOKUP($A28,'Question 6'!$A$16:$G$64,COLUMNS($I$1:P27),0)</f>
        <v>#REF!</v>
      </c>
    </row>
    <row r="29" spans="1:8">
      <c r="A29" s="107">
        <v>8</v>
      </c>
      <c r="B29" s="8">
        <f>VLOOKUP($A29,'Question 6'!$A$16:$G$64,COLUMNS($I$1:J28),0)</f>
        <v>0</v>
      </c>
      <c r="C29" s="8">
        <f>VLOOKUP($A29,'Question 6'!$A$16:$G$64,COLUMNS($I$1:K28),0)</f>
        <v>21112</v>
      </c>
      <c r="D29" s="8">
        <f>VLOOKUP($A29,'Question 6'!$A$16:$G$64,COLUMNS($I$1:L28),0)</f>
        <v>0</v>
      </c>
      <c r="E29" s="8">
        <f>VLOOKUP($A29,'Question 6'!$A$16:$G$64,COLUMNS($I$1:M28),0)</f>
        <v>0</v>
      </c>
      <c r="F29" s="8" t="str">
        <f>VLOOKUP($A29,'Question 6'!$A$16:$G$64,COLUMNS($I$1:N28),0)</f>
        <v>NILKANTH YADAV</v>
      </c>
      <c r="G29" s="142">
        <f>VLOOKUP($A29,'Question 6'!$A$16:$G$64,COLUMNS($I$1:O28),0)</f>
        <v>8</v>
      </c>
      <c r="H29" s="8" t="e">
        <f>VLOOKUP($A29,'Question 6'!$A$16:$G$64,COLUMNS($I$1:P28),0)</f>
        <v>#REF!</v>
      </c>
    </row>
    <row r="30" spans="1:8">
      <c r="A30" s="107">
        <v>9</v>
      </c>
      <c r="B30" s="8">
        <f>VLOOKUP($A30,'Question 6'!$A$16:$G$64,COLUMNS($I$1:J29),0)</f>
        <v>0</v>
      </c>
      <c r="C30" s="8">
        <f>VLOOKUP($A30,'Question 6'!$A$16:$G$64,COLUMNS($I$1:K29),0)</f>
        <v>21104</v>
      </c>
      <c r="D30" s="8">
        <f>VLOOKUP($A30,'Question 6'!$A$16:$G$64,COLUMNS($I$1:L29),0)</f>
        <v>0</v>
      </c>
      <c r="E30" s="8">
        <f>VLOOKUP($A30,'Question 6'!$A$16:$G$64,COLUMNS($I$1:M29),0)</f>
        <v>0</v>
      </c>
      <c r="F30" s="8" t="str">
        <f>VLOOKUP($A30,'Question 6'!$A$16:$G$64,COLUMNS($I$1:N29),0)</f>
        <v>ROHAN TRIAPTHI</v>
      </c>
      <c r="G30" s="142">
        <f>VLOOKUP($A30,'Question 6'!$A$16:$G$64,COLUMNS($I$1:O29),0)</f>
        <v>1</v>
      </c>
      <c r="H30" s="8" t="e">
        <f>VLOOKUP($A30,'Question 6'!$A$16:$G$64,COLUMNS($I$1:P29),0)</f>
        <v>#REF!</v>
      </c>
    </row>
    <row r="31" spans="1:8">
      <c r="A31" s="107">
        <v>5</v>
      </c>
      <c r="B31" s="8">
        <f>VLOOKUP($A31,'Question 6'!$A$16:$G$64,COLUMNS($I$1:J30),0)</f>
        <v>0</v>
      </c>
      <c r="C31" s="8">
        <f>VLOOKUP($A31,'Question 6'!$A$16:$G$64,COLUMNS($I$1:K30),0)</f>
        <v>21109</v>
      </c>
      <c r="D31" s="8">
        <f>VLOOKUP($A31,'Question 6'!$A$16:$G$64,COLUMNS($I$1:L30),0)</f>
        <v>0</v>
      </c>
      <c r="E31" s="8">
        <f>VLOOKUP($A31,'Question 6'!$A$16:$G$64,COLUMNS($I$1:M30),0)</f>
        <v>0</v>
      </c>
      <c r="F31" s="8" t="str">
        <f>VLOOKUP($A31,'Question 6'!$A$16:$G$64,COLUMNS($I$1:N30),0)</f>
        <v>GANESH PATHKA</v>
      </c>
      <c r="G31" s="142">
        <f>VLOOKUP($A31,'Question 6'!$A$16:$G$64,COLUMNS($I$1:O30),0)</f>
        <v>5</v>
      </c>
      <c r="H31" s="8" t="e">
        <f>VLOOKUP($A31,'Question 6'!$A$16:$G$64,COLUMNS($I$1:P30),0)</f>
        <v>#REF!</v>
      </c>
    </row>
    <row r="32" spans="1:8">
      <c r="A32" s="107">
        <v>8</v>
      </c>
      <c r="B32" s="8">
        <f>VLOOKUP($A32,'Question 6'!$A$16:$G$64,COLUMNS($I$1:J31),0)</f>
        <v>0</v>
      </c>
      <c r="C32" s="8">
        <f>VLOOKUP($A32,'Question 6'!$A$16:$G$64,COLUMNS($I$1:K31),0)</f>
        <v>21112</v>
      </c>
      <c r="D32" s="8">
        <f>VLOOKUP($A32,'Question 6'!$A$16:$G$64,COLUMNS($I$1:L31),0)</f>
        <v>0</v>
      </c>
      <c r="E32" s="8">
        <f>VLOOKUP($A32,'Question 6'!$A$16:$G$64,COLUMNS($I$1:M31),0)</f>
        <v>0</v>
      </c>
      <c r="F32" s="8" t="str">
        <f>VLOOKUP($A32,'Question 6'!$A$16:$G$64,COLUMNS($I$1:N31),0)</f>
        <v>NILKANTH YADAV</v>
      </c>
      <c r="G32" s="142">
        <f>VLOOKUP($A32,'Question 6'!$A$16:$G$64,COLUMNS($I$1:O31),0)</f>
        <v>8</v>
      </c>
      <c r="H32" s="8" t="e">
        <f>VLOOKUP($A32,'Question 6'!$A$16:$G$64,COLUMNS($I$1:P31),0)</f>
        <v>#REF!</v>
      </c>
    </row>
    <row r="33" spans="1:8">
      <c r="A33" s="107">
        <v>6</v>
      </c>
      <c r="B33" s="8">
        <f>VLOOKUP($A33,'Question 6'!$A$16:$G$64,COLUMNS($I$1:J32),0)</f>
        <v>0</v>
      </c>
      <c r="C33" s="8">
        <f>VLOOKUP($A33,'Question 6'!$A$16:$G$64,COLUMNS($I$1:K32),0)</f>
        <v>21110</v>
      </c>
      <c r="D33" s="8">
        <f>VLOOKUP($A33,'Question 6'!$A$16:$G$64,COLUMNS($I$1:L32),0)</f>
        <v>0</v>
      </c>
      <c r="E33" s="8">
        <f>VLOOKUP($A33,'Question 6'!$A$16:$G$64,COLUMNS($I$1:M32),0)</f>
        <v>0</v>
      </c>
      <c r="F33" s="8" t="str">
        <f>VLOOKUP($A33,'Question 6'!$A$16:$G$64,COLUMNS($I$1:N32),0)</f>
        <v>RAJNISH SHUKLA</v>
      </c>
      <c r="G33" s="142">
        <f>VLOOKUP($A33,'Question 6'!$A$16:$G$64,COLUMNS($I$1:O32),0)</f>
        <v>6</v>
      </c>
      <c r="H33" s="8" t="e">
        <f>VLOOKUP($A33,'Question 6'!$A$16:$G$64,COLUMNS($I$1:P32),0)</f>
        <v>#REF!</v>
      </c>
    </row>
    <row r="34" spans="1:8">
      <c r="A34" s="107">
        <v>2</v>
      </c>
      <c r="B34" s="8">
        <f>VLOOKUP($A34,'Question 6'!$A$16:$G$64,COLUMNS($I$1:J33),0)</f>
        <v>0</v>
      </c>
      <c r="C34" s="8">
        <f>VLOOKUP($A34,'Question 6'!$A$16:$G$64,COLUMNS($I$1:K33),0)</f>
        <v>21103</v>
      </c>
      <c r="D34" s="8">
        <f>VLOOKUP($A34,'Question 6'!$A$16:$G$64,COLUMNS($I$1:L33),0)</f>
        <v>0</v>
      </c>
      <c r="E34" s="8">
        <f>VLOOKUP($A34,'Question 6'!$A$16:$G$64,COLUMNS($I$1:M33),0)</f>
        <v>0</v>
      </c>
      <c r="F34" s="8" t="str">
        <f>VLOOKUP($A34,'Question 6'!$A$16:$G$64,COLUMNS($I$1:N33),0)</f>
        <v>MOHAN KUMAR</v>
      </c>
      <c r="G34" s="142">
        <f>VLOOKUP($A34,'Question 6'!$A$16:$G$64,COLUMNS($I$1:O33),0)</f>
        <v>321</v>
      </c>
      <c r="H34" s="8" t="e">
        <f>VLOOKUP($A34,'Question 6'!$A$16:$G$64,COLUMNS($I$1:P33),0)</f>
        <v>#REF!</v>
      </c>
    </row>
    <row r="35" spans="1:8">
      <c r="A35" s="107">
        <v>3</v>
      </c>
      <c r="B35" s="8">
        <f>VLOOKUP($A35,'Question 6'!$A$16:$G$64,COLUMNS($I$1:J34),0)</f>
        <v>0</v>
      </c>
      <c r="C35" s="8">
        <f>VLOOKUP($A35,'Question 6'!$A$16:$G$64,COLUMNS($I$1:K34),0)</f>
        <v>21107</v>
      </c>
      <c r="D35" s="8">
        <f>VLOOKUP($A35,'Question 6'!$A$16:$G$64,COLUMNS($I$1:L34),0)</f>
        <v>0</v>
      </c>
      <c r="E35" s="8">
        <f>VLOOKUP($A35,'Question 6'!$A$16:$G$64,COLUMNS($I$1:M34),0)</f>
        <v>0</v>
      </c>
      <c r="F35" s="8" t="str">
        <f>VLOOKUP($A35,'Question 6'!$A$16:$G$64,COLUMNS($I$1:N34),0)</f>
        <v>INDRA DEV</v>
      </c>
      <c r="G35" s="142">
        <f>VLOOKUP($A35,'Question 6'!$A$16:$G$64,COLUMNS($I$1:O34),0)</f>
        <v>3</v>
      </c>
      <c r="H35" s="8" t="e">
        <f>VLOOKUP($A35,'Question 6'!$A$16:$G$64,COLUMNS($I$1:P34),0)</f>
        <v>#REF!</v>
      </c>
    </row>
    <row r="36" spans="1:8">
      <c r="A36" s="107">
        <v>7</v>
      </c>
      <c r="B36" s="8">
        <f>VLOOKUP($A36,'Question 6'!$A$16:$G$64,COLUMNS($I$1:J35),0)</f>
        <v>0</v>
      </c>
      <c r="C36" s="8">
        <f>VLOOKUP($A36,'Question 6'!$A$16:$G$64,COLUMNS($I$1:K35),0)</f>
        <v>21111</v>
      </c>
      <c r="D36" s="8">
        <f>VLOOKUP($A36,'Question 6'!$A$16:$G$64,COLUMNS($I$1:L35),0)</f>
        <v>0</v>
      </c>
      <c r="E36" s="8">
        <f>VLOOKUP($A36,'Question 6'!$A$16:$G$64,COLUMNS($I$1:M35),0)</f>
        <v>0</v>
      </c>
      <c r="F36" s="8" t="str">
        <f>VLOOKUP($A36,'Question 6'!$A$16:$G$64,COLUMNS($I$1:N35),0)</f>
        <v>MAHENDRA KUMAR</v>
      </c>
      <c r="G36" s="142">
        <f>VLOOKUP($A36,'Question 6'!$A$16:$G$64,COLUMNS($I$1:O35),0)</f>
        <v>7</v>
      </c>
      <c r="H36" s="8" t="e">
        <f>VLOOKUP($A36,'Question 6'!$A$16:$G$64,COLUMNS($I$1:P35),0)</f>
        <v>#REF!</v>
      </c>
    </row>
    <row r="37" spans="1:8">
      <c r="A37" s="107">
        <v>2</v>
      </c>
      <c r="B37" s="8">
        <f>VLOOKUP($A37,'Question 6'!$A$16:$G$64,COLUMNS($I$1:J36),0)</f>
        <v>0</v>
      </c>
      <c r="C37" s="8">
        <f>VLOOKUP($A37,'Question 6'!$A$16:$G$64,COLUMNS($I$1:K36),0)</f>
        <v>21103</v>
      </c>
      <c r="D37" s="8">
        <f>VLOOKUP($A37,'Question 6'!$A$16:$G$64,COLUMNS($I$1:L36),0)</f>
        <v>0</v>
      </c>
      <c r="E37" s="8">
        <f>VLOOKUP($A37,'Question 6'!$A$16:$G$64,COLUMNS($I$1:M36),0)</f>
        <v>0</v>
      </c>
      <c r="F37" s="8" t="str">
        <f>VLOOKUP($A37,'Question 6'!$A$16:$G$64,COLUMNS($I$1:N36),0)</f>
        <v>MOHAN KUMAR</v>
      </c>
      <c r="G37" s="142">
        <f>VLOOKUP($A37,'Question 6'!$A$16:$G$64,COLUMNS($I$1:O36),0)</f>
        <v>321</v>
      </c>
      <c r="H37" s="8" t="e">
        <f>VLOOKUP($A37,'Question 6'!$A$16:$G$64,COLUMNS($I$1:P36),0)</f>
        <v>#REF!</v>
      </c>
    </row>
    <row r="38" spans="1:8">
      <c r="A38" s="107">
        <v>6</v>
      </c>
      <c r="B38" s="8">
        <f>VLOOKUP($A38,'Question 6'!$A$16:$G$64,COLUMNS($I$1:J37),0)</f>
        <v>0</v>
      </c>
      <c r="C38" s="8">
        <f>VLOOKUP($A38,'Question 6'!$A$16:$G$64,COLUMNS($I$1:K37),0)</f>
        <v>21110</v>
      </c>
      <c r="D38" s="8">
        <f>VLOOKUP($A38,'Question 6'!$A$16:$G$64,COLUMNS($I$1:L37),0)</f>
        <v>0</v>
      </c>
      <c r="E38" s="8">
        <f>VLOOKUP($A38,'Question 6'!$A$16:$G$64,COLUMNS($I$1:M37),0)</f>
        <v>0</v>
      </c>
      <c r="F38" s="8" t="str">
        <f>VLOOKUP($A38,'Question 6'!$A$16:$G$64,COLUMNS($I$1:N37),0)</f>
        <v>RAJNISH SHUKLA</v>
      </c>
      <c r="G38" s="142">
        <f>VLOOKUP($A38,'Question 6'!$A$16:$G$64,COLUMNS($I$1:O37),0)</f>
        <v>6</v>
      </c>
      <c r="H38" s="8" t="e">
        <f>VLOOKUP($A38,'Question 6'!$A$16:$G$64,COLUMNS($I$1:P37),0)</f>
        <v>#REF!</v>
      </c>
    </row>
    <row r="39" spans="1:8">
      <c r="A39" s="107">
        <v>4</v>
      </c>
      <c r="B39" s="8">
        <f>VLOOKUP($A39,'Question 6'!$A$16:$G$64,COLUMNS($I$1:J38),0)</f>
        <v>0</v>
      </c>
      <c r="C39" s="8">
        <f>VLOOKUP($A39,'Question 6'!$A$16:$G$64,COLUMNS($I$1:K38),0)</f>
        <v>21102</v>
      </c>
      <c r="D39" s="8">
        <f>VLOOKUP($A39,'Question 6'!$A$16:$G$64,COLUMNS($I$1:L38),0)</f>
        <v>0</v>
      </c>
      <c r="E39" s="8">
        <f>VLOOKUP($A39,'Question 6'!$A$16:$G$64,COLUMNS($I$1:M38),0)</f>
        <v>0</v>
      </c>
      <c r="F39" s="8" t="str">
        <f>VLOOKUP($A39,'Question 6'!$A$16:$G$64,COLUMNS($I$1:N38),0)</f>
        <v>NAGARJUN</v>
      </c>
      <c r="G39" s="142">
        <f>VLOOKUP($A39,'Question 6'!$A$16:$G$64,COLUMNS($I$1:O38),0)</f>
        <v>4</v>
      </c>
      <c r="H39" s="8" t="e">
        <f>VLOOKUP($A39,'Question 6'!$A$16:$G$64,COLUMNS($I$1:P38),0)</f>
        <v>#REF!</v>
      </c>
    </row>
    <row r="40" spans="1:8">
      <c r="A40" s="107">
        <v>6</v>
      </c>
      <c r="B40" s="8">
        <f>VLOOKUP($A40,'Question 6'!$A$16:$G$64,COLUMNS($I$1:J39),0)</f>
        <v>0</v>
      </c>
      <c r="C40" s="8">
        <f>VLOOKUP($A40,'Question 6'!$A$16:$G$64,COLUMNS($I$1:K39),0)</f>
        <v>21110</v>
      </c>
      <c r="D40" s="8">
        <f>VLOOKUP($A40,'Question 6'!$A$16:$G$64,COLUMNS($I$1:L39),0)</f>
        <v>0</v>
      </c>
      <c r="E40" s="8">
        <f>VLOOKUP($A40,'Question 6'!$A$16:$G$64,COLUMNS($I$1:M39),0)</f>
        <v>0</v>
      </c>
      <c r="F40" s="8" t="str">
        <f>VLOOKUP($A40,'Question 6'!$A$16:$G$64,COLUMNS($I$1:N39),0)</f>
        <v>RAJNISH SHUKLA</v>
      </c>
      <c r="G40" s="142">
        <f>VLOOKUP($A40,'Question 6'!$A$16:$G$64,COLUMNS($I$1:O39),0)</f>
        <v>6</v>
      </c>
      <c r="H40" s="8" t="e">
        <f>VLOOKUP($A40,'Question 6'!$A$16:$G$64,COLUMNS($I$1:P39),0)</f>
        <v>#REF!</v>
      </c>
    </row>
    <row r="41" spans="1:8">
      <c r="A41" s="107">
        <v>1</v>
      </c>
      <c r="B41" s="8">
        <f>VLOOKUP($A41,'Question 6'!$A$16:$G$64,COLUMNS($I$1:J40),0)</f>
        <v>0</v>
      </c>
      <c r="C41" s="8">
        <f>VLOOKUP($A41,'Question 6'!$A$16:$G$64,COLUMNS($I$1:K40),0)</f>
        <v>21108</v>
      </c>
      <c r="D41" s="8">
        <f>VLOOKUP($A41,'Question 6'!$A$16:$G$64,COLUMNS($I$1:L40),0)</f>
        <v>0</v>
      </c>
      <c r="E41" s="8">
        <f>VLOOKUP($A41,'Question 6'!$A$16:$G$64,COLUMNS($I$1:M40),0)</f>
        <v>0</v>
      </c>
      <c r="F41" s="8" t="str">
        <f>VLOOKUP($A41,'Question 6'!$A$16:$G$64,COLUMNS($I$1:N40),0)</f>
        <v xml:space="preserve">HARI OM </v>
      </c>
      <c r="G41" s="142">
        <f>VLOOKUP($A41,'Question 6'!$A$16:$G$64,COLUMNS($I$1:O40),0)</f>
        <v>1</v>
      </c>
      <c r="H41" s="8" t="e">
        <f>VLOOKUP($A41,'Question 6'!$A$16:$G$64,COLUMNS($I$1:P40),0)</f>
        <v>#REF!</v>
      </c>
    </row>
    <row r="42" spans="1:8">
      <c r="A42" s="107">
        <v>2</v>
      </c>
      <c r="B42" s="8">
        <f>VLOOKUP($A42,'Question 6'!$A$16:$G$64,COLUMNS($I$1:J41),0)</f>
        <v>0</v>
      </c>
      <c r="C42" s="8">
        <f>VLOOKUP($A42,'Question 6'!$A$16:$G$64,COLUMNS($I$1:K41),0)</f>
        <v>21103</v>
      </c>
      <c r="D42" s="8">
        <f>VLOOKUP($A42,'Question 6'!$A$16:$G$64,COLUMNS($I$1:L41),0)</f>
        <v>0</v>
      </c>
      <c r="E42" s="8">
        <f>VLOOKUP($A42,'Question 6'!$A$16:$G$64,COLUMNS($I$1:M41),0)</f>
        <v>0</v>
      </c>
      <c r="F42" s="8" t="str">
        <f>VLOOKUP($A42,'Question 6'!$A$16:$G$64,COLUMNS($I$1:N41),0)</f>
        <v>MOHAN KUMAR</v>
      </c>
      <c r="G42" s="142">
        <f>VLOOKUP($A42,'Question 6'!$A$16:$G$64,COLUMNS($I$1:O41),0)</f>
        <v>321</v>
      </c>
      <c r="H42" s="8" t="e">
        <f>VLOOKUP($A42,'Question 6'!$A$16:$G$64,COLUMNS($I$1:P41),0)</f>
        <v>#REF!</v>
      </c>
    </row>
    <row r="43" spans="1:8">
      <c r="A43" s="107">
        <v>4</v>
      </c>
      <c r="B43" s="8">
        <f>VLOOKUP($A43,'Question 6'!$A$16:$G$64,COLUMNS($I$1:J42),0)</f>
        <v>0</v>
      </c>
      <c r="C43" s="8">
        <f>VLOOKUP($A43,'Question 6'!$A$16:$G$64,COLUMNS($I$1:K42),0)</f>
        <v>21102</v>
      </c>
      <c r="D43" s="8">
        <f>VLOOKUP($A43,'Question 6'!$A$16:$G$64,COLUMNS($I$1:L42),0)</f>
        <v>0</v>
      </c>
      <c r="E43" s="8">
        <f>VLOOKUP($A43,'Question 6'!$A$16:$G$64,COLUMNS($I$1:M42),0)</f>
        <v>0</v>
      </c>
      <c r="F43" s="8" t="str">
        <f>VLOOKUP($A43,'Question 6'!$A$16:$G$64,COLUMNS($I$1:N42),0)</f>
        <v>NAGARJUN</v>
      </c>
      <c r="G43" s="142">
        <f>VLOOKUP($A43,'Question 6'!$A$16:$G$64,COLUMNS($I$1:O42),0)</f>
        <v>4</v>
      </c>
      <c r="H43" s="8" t="e">
        <f>VLOOKUP($A43,'Question 6'!$A$16:$G$64,COLUMNS($I$1:P42),0)</f>
        <v>#REF!</v>
      </c>
    </row>
    <row r="44" spans="1:8">
      <c r="A44" s="107">
        <v>9</v>
      </c>
      <c r="B44" s="8">
        <f>VLOOKUP($A44,'Question 6'!$A$16:$G$64,COLUMNS($I$1:J43),0)</f>
        <v>0</v>
      </c>
      <c r="C44" s="8">
        <f>VLOOKUP($A44,'Question 6'!$A$16:$G$64,COLUMNS($I$1:K43),0)</f>
        <v>21104</v>
      </c>
      <c r="D44" s="8">
        <f>VLOOKUP($A44,'Question 6'!$A$16:$G$64,COLUMNS($I$1:L43),0)</f>
        <v>0</v>
      </c>
      <c r="E44" s="8">
        <f>VLOOKUP($A44,'Question 6'!$A$16:$G$64,COLUMNS($I$1:M43),0)</f>
        <v>0</v>
      </c>
      <c r="F44" s="8" t="str">
        <f>VLOOKUP($A44,'Question 6'!$A$16:$G$64,COLUMNS($I$1:N43),0)</f>
        <v>ROHAN TRIAPTHI</v>
      </c>
      <c r="G44" s="142">
        <f>VLOOKUP($A44,'Question 6'!$A$16:$G$64,COLUMNS($I$1:O43),0)</f>
        <v>1</v>
      </c>
      <c r="H44" s="8" t="e">
        <f>VLOOKUP($A44,'Question 6'!$A$16:$G$64,COLUMNS($I$1:P43),0)</f>
        <v>#REF!</v>
      </c>
    </row>
    <row r="45" spans="1:8">
      <c r="A45" s="107">
        <v>3</v>
      </c>
      <c r="B45" s="8">
        <f>VLOOKUP($A45,'Question 6'!$A$16:$G$64,COLUMNS($I$1:J44),0)</f>
        <v>0</v>
      </c>
      <c r="C45" s="8">
        <f>VLOOKUP($A45,'Question 6'!$A$16:$G$64,COLUMNS($I$1:K44),0)</f>
        <v>21107</v>
      </c>
      <c r="D45" s="8">
        <f>VLOOKUP($A45,'Question 6'!$A$16:$G$64,COLUMNS($I$1:L44),0)</f>
        <v>0</v>
      </c>
      <c r="E45" s="8">
        <f>VLOOKUP($A45,'Question 6'!$A$16:$G$64,COLUMNS($I$1:M44),0)</f>
        <v>0</v>
      </c>
      <c r="F45" s="8" t="str">
        <f>VLOOKUP($A45,'Question 6'!$A$16:$G$64,COLUMNS($I$1:N44),0)</f>
        <v>INDRA DEV</v>
      </c>
      <c r="G45" s="142">
        <f>VLOOKUP($A45,'Question 6'!$A$16:$G$64,COLUMNS($I$1:O44),0)</f>
        <v>3</v>
      </c>
      <c r="H45" s="8" t="e">
        <f>VLOOKUP($A45,'Question 6'!$A$16:$G$64,COLUMNS($I$1:P44),0)</f>
        <v>#REF!</v>
      </c>
    </row>
    <row r="46" spans="1:8">
      <c r="A46" s="107">
        <v>6</v>
      </c>
      <c r="B46" s="8">
        <f>VLOOKUP($A46,'Question 6'!$A$16:$G$64,COLUMNS($I$1:J45),0)</f>
        <v>0</v>
      </c>
      <c r="C46" s="8">
        <f>VLOOKUP($A46,'Question 6'!$A$16:$G$64,COLUMNS($I$1:K45),0)</f>
        <v>21110</v>
      </c>
      <c r="D46" s="8">
        <f>VLOOKUP($A46,'Question 6'!$A$16:$G$64,COLUMNS($I$1:L45),0)</f>
        <v>0</v>
      </c>
      <c r="E46" s="8">
        <f>VLOOKUP($A46,'Question 6'!$A$16:$G$64,COLUMNS($I$1:M45),0)</f>
        <v>0</v>
      </c>
      <c r="F46" s="8" t="str">
        <f>VLOOKUP($A46,'Question 6'!$A$16:$G$64,COLUMNS($I$1:N45),0)</f>
        <v>RAJNISH SHUKLA</v>
      </c>
      <c r="G46" s="142">
        <f>VLOOKUP($A46,'Question 6'!$A$16:$G$64,COLUMNS($I$1:O45),0)</f>
        <v>6</v>
      </c>
      <c r="H46" s="8" t="e">
        <f>VLOOKUP($A46,'Question 6'!$A$16:$G$64,COLUMNS($I$1:P45),0)</f>
        <v>#REF!</v>
      </c>
    </row>
    <row r="47" spans="1:8">
      <c r="A47" s="107">
        <v>4</v>
      </c>
      <c r="B47" s="8">
        <f>VLOOKUP($A47,'Question 6'!$A$16:$G$64,COLUMNS($I$1:J46),0)</f>
        <v>0</v>
      </c>
      <c r="C47" s="8">
        <f>VLOOKUP($A47,'Question 6'!$A$16:$G$64,COLUMNS($I$1:K46),0)</f>
        <v>21102</v>
      </c>
      <c r="D47" s="8">
        <f>VLOOKUP($A47,'Question 6'!$A$16:$G$64,COLUMNS($I$1:L46),0)</f>
        <v>0</v>
      </c>
      <c r="E47" s="8">
        <f>VLOOKUP($A47,'Question 6'!$A$16:$G$64,COLUMNS($I$1:M46),0)</f>
        <v>0</v>
      </c>
      <c r="F47" s="8" t="str">
        <f>VLOOKUP($A47,'Question 6'!$A$16:$G$64,COLUMNS($I$1:N46),0)</f>
        <v>NAGARJUN</v>
      </c>
      <c r="G47" s="142">
        <f>VLOOKUP($A47,'Question 6'!$A$16:$G$64,COLUMNS($I$1:O46),0)</f>
        <v>4</v>
      </c>
      <c r="H47" s="8" t="e">
        <f>VLOOKUP($A47,'Question 6'!$A$16:$G$64,COLUMNS($I$1:P46),0)</f>
        <v>#REF!</v>
      </c>
    </row>
    <row r="48" spans="1:8">
      <c r="A48" s="107">
        <v>8</v>
      </c>
      <c r="B48" s="8">
        <f>VLOOKUP($A48,'Question 6'!$A$16:$G$64,COLUMNS($I$1:J47),0)</f>
        <v>0</v>
      </c>
      <c r="C48" s="8">
        <f>VLOOKUP($A48,'Question 6'!$A$16:$G$64,COLUMNS($I$1:K47),0)</f>
        <v>21112</v>
      </c>
      <c r="D48" s="8">
        <f>VLOOKUP($A48,'Question 6'!$A$16:$G$64,COLUMNS($I$1:L47),0)</f>
        <v>0</v>
      </c>
      <c r="E48" s="8">
        <f>VLOOKUP($A48,'Question 6'!$A$16:$G$64,COLUMNS($I$1:M47),0)</f>
        <v>0</v>
      </c>
      <c r="F48" s="8" t="str">
        <f>VLOOKUP($A48,'Question 6'!$A$16:$G$64,COLUMNS($I$1:N47),0)</f>
        <v>NILKANTH YADAV</v>
      </c>
      <c r="G48" s="142">
        <f>VLOOKUP($A48,'Question 6'!$A$16:$G$64,COLUMNS($I$1:O47),0)</f>
        <v>8</v>
      </c>
      <c r="H48" s="8" t="e">
        <f>VLOOKUP($A48,'Question 6'!$A$16:$G$64,COLUMNS($I$1:P47),0)</f>
        <v>#REF!</v>
      </c>
    </row>
    <row r="49" spans="1:8">
      <c r="A49" s="107">
        <v>7</v>
      </c>
      <c r="B49" s="8">
        <f>VLOOKUP($A49,'Question 6'!$A$16:$G$64,COLUMNS($I$1:J48),0)</f>
        <v>0</v>
      </c>
      <c r="C49" s="8">
        <f>VLOOKUP($A49,'Question 6'!$A$16:$G$64,COLUMNS($I$1:K48),0)</f>
        <v>21111</v>
      </c>
      <c r="D49" s="8">
        <f>VLOOKUP($A49,'Question 6'!$A$16:$G$64,COLUMNS($I$1:L48),0)</f>
        <v>0</v>
      </c>
      <c r="E49" s="8">
        <f>VLOOKUP($A49,'Question 6'!$A$16:$G$64,COLUMNS($I$1:M48),0)</f>
        <v>0</v>
      </c>
      <c r="F49" s="8" t="str">
        <f>VLOOKUP($A49,'Question 6'!$A$16:$G$64,COLUMNS($I$1:N48),0)</f>
        <v>MAHENDRA KUMAR</v>
      </c>
      <c r="G49" s="142">
        <f>VLOOKUP($A49,'Question 6'!$A$16:$G$64,COLUMNS($I$1:O48),0)</f>
        <v>7</v>
      </c>
      <c r="H49" s="8" t="e">
        <f>VLOOKUP($A49,'Question 6'!$A$16:$G$64,COLUMNS($I$1:P48),0)</f>
        <v>#REF!</v>
      </c>
    </row>
    <row r="50" spans="1:8">
      <c r="A50" s="107">
        <v>2</v>
      </c>
      <c r="B50" s="8">
        <f>VLOOKUP($A50,'Question 6'!$A$16:$G$64,COLUMNS($I$1:J49),0)</f>
        <v>0</v>
      </c>
      <c r="C50" s="8">
        <f>VLOOKUP($A50,'Question 6'!$A$16:$G$64,COLUMNS($I$1:K49),0)</f>
        <v>21103</v>
      </c>
      <c r="D50" s="8">
        <f>VLOOKUP($A50,'Question 6'!$A$16:$G$64,COLUMNS($I$1:L49),0)</f>
        <v>0</v>
      </c>
      <c r="E50" s="8">
        <f>VLOOKUP($A50,'Question 6'!$A$16:$G$64,COLUMNS($I$1:M49),0)</f>
        <v>0</v>
      </c>
      <c r="F50" s="8" t="str">
        <f>VLOOKUP($A50,'Question 6'!$A$16:$G$64,COLUMNS($I$1:N49),0)</f>
        <v>MOHAN KUMAR</v>
      </c>
      <c r="G50" s="142">
        <f>VLOOKUP($A50,'Question 6'!$A$16:$G$64,COLUMNS($I$1:O49),0)</f>
        <v>321</v>
      </c>
      <c r="H50" s="8" t="e">
        <f>VLOOKUP($A50,'Question 6'!$A$16:$G$64,COLUMNS($I$1:P49),0)</f>
        <v>#REF!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"/>
  <sheetViews>
    <sheetView workbookViewId="0"/>
  </sheetViews>
  <sheetFormatPr defaultColWidth="14.42578125" defaultRowHeight="15" customHeight="1"/>
  <cols>
    <col min="1" max="1" width="5.5703125" customWidth="1"/>
    <col min="2" max="2" width="31.85546875" customWidth="1"/>
    <col min="3" max="3" width="17.140625" customWidth="1"/>
    <col min="4" max="4" width="7.5703125" customWidth="1"/>
    <col min="5" max="5" width="18.5703125" customWidth="1"/>
    <col min="7" max="7" width="31.85546875" customWidth="1"/>
    <col min="8" max="8" width="15" customWidth="1"/>
    <col min="9" max="9" width="16" customWidth="1"/>
    <col min="10" max="10" width="15" customWidth="1"/>
    <col min="11" max="11" width="16" customWidth="1"/>
  </cols>
  <sheetData>
    <row r="1" spans="1:12">
      <c r="A1" s="143" t="s">
        <v>39</v>
      </c>
      <c r="B1" s="144"/>
      <c r="C1" s="144" t="s">
        <v>40</v>
      </c>
      <c r="D1" s="144" t="s">
        <v>41</v>
      </c>
      <c r="E1" s="143" t="s">
        <v>42</v>
      </c>
      <c r="F1" s="143" t="s">
        <v>43</v>
      </c>
      <c r="G1" s="11" t="s">
        <v>373</v>
      </c>
    </row>
    <row r="2" spans="1:12">
      <c r="A2" s="72">
        <v>1</v>
      </c>
      <c r="B2" s="72" t="str">
        <f t="shared" ref="B2:B10" si="0">C2&amp;E2</f>
        <v xml:space="preserve">ABHISHEK PANDEYHARI OM </v>
      </c>
      <c r="C2" s="72" t="s">
        <v>45</v>
      </c>
      <c r="D2" s="140">
        <v>21108</v>
      </c>
      <c r="E2" s="72" t="s">
        <v>46</v>
      </c>
      <c r="F2" s="72" t="s">
        <v>47</v>
      </c>
      <c r="G2" s="8" t="str">
        <f t="shared" ref="G2:G10" si="1">C2&amp;E2</f>
        <v xml:space="preserve">ABHISHEK PANDEYHARI OM </v>
      </c>
    </row>
    <row r="3" spans="1:12">
      <c r="A3" s="72">
        <v>2</v>
      </c>
      <c r="B3" s="72" t="str">
        <f t="shared" si="0"/>
        <v>PANKAJ PANDEYMOHAN KUMAR</v>
      </c>
      <c r="C3" s="72" t="s">
        <v>50</v>
      </c>
      <c r="D3" s="72">
        <v>21103</v>
      </c>
      <c r="E3" s="72" t="s">
        <v>51</v>
      </c>
      <c r="F3" s="72" t="s">
        <v>52</v>
      </c>
      <c r="G3" s="8" t="str">
        <f t="shared" si="1"/>
        <v>PANKAJ PANDEYMOHAN KUMAR</v>
      </c>
    </row>
    <row r="4" spans="1:12">
      <c r="A4" s="72">
        <v>3</v>
      </c>
      <c r="B4" s="72" t="str">
        <f t="shared" si="0"/>
        <v>BRIGESH SINGHINDRA DEV</v>
      </c>
      <c r="C4" s="72" t="s">
        <v>55</v>
      </c>
      <c r="D4" s="72">
        <v>21107</v>
      </c>
      <c r="E4" s="72" t="s">
        <v>56</v>
      </c>
      <c r="F4" s="72" t="s">
        <v>57</v>
      </c>
      <c r="G4" s="8" t="str">
        <f t="shared" si="1"/>
        <v>BRIGESH SINGHINDRA DEV</v>
      </c>
    </row>
    <row r="5" spans="1:12">
      <c r="A5" s="72">
        <v>4</v>
      </c>
      <c r="B5" s="72" t="str">
        <f t="shared" si="0"/>
        <v>ABHISHEK PANDEYNAGARJUN</v>
      </c>
      <c r="C5" s="72" t="s">
        <v>45</v>
      </c>
      <c r="D5" s="72">
        <v>21102</v>
      </c>
      <c r="E5" s="72" t="s">
        <v>59</v>
      </c>
      <c r="F5" s="72" t="s">
        <v>60</v>
      </c>
      <c r="G5" s="8" t="str">
        <f t="shared" si="1"/>
        <v>ABHISHEK PANDEYNAGARJUN</v>
      </c>
      <c r="L5" s="100"/>
    </row>
    <row r="6" spans="1:12">
      <c r="A6" s="72">
        <v>5</v>
      </c>
      <c r="B6" s="72" t="str">
        <f t="shared" si="0"/>
        <v>ISHAR AHMEDGANESH PATHKA</v>
      </c>
      <c r="C6" s="72" t="s">
        <v>62</v>
      </c>
      <c r="D6" s="72">
        <v>21109</v>
      </c>
      <c r="E6" s="72" t="s">
        <v>63</v>
      </c>
      <c r="F6" s="72" t="s">
        <v>64</v>
      </c>
      <c r="G6" s="8" t="str">
        <f t="shared" si="1"/>
        <v>ISHAR AHMEDGANESH PATHKA</v>
      </c>
    </row>
    <row r="7" spans="1:12">
      <c r="A7" s="72">
        <v>6</v>
      </c>
      <c r="B7" s="72" t="str">
        <f t="shared" si="0"/>
        <v>ABHISHEK PANDEYRAJNISH SHUKLA</v>
      </c>
      <c r="C7" s="72" t="s">
        <v>45</v>
      </c>
      <c r="D7" s="72">
        <v>21110</v>
      </c>
      <c r="E7" s="72" t="s">
        <v>49</v>
      </c>
      <c r="F7" s="72" t="s">
        <v>67</v>
      </c>
      <c r="G7" s="8" t="str">
        <f t="shared" si="1"/>
        <v>ABHISHEK PANDEYRAJNISH SHUKLA</v>
      </c>
    </row>
    <row r="8" spans="1:12">
      <c r="A8" s="72">
        <v>7</v>
      </c>
      <c r="B8" s="72" t="str">
        <f t="shared" si="0"/>
        <v>DILIP NISHADMAHENDRA KUMAR</v>
      </c>
      <c r="C8" s="72" t="s">
        <v>68</v>
      </c>
      <c r="D8" s="72">
        <v>21111</v>
      </c>
      <c r="E8" s="72" t="s">
        <v>69</v>
      </c>
      <c r="F8" s="72" t="s">
        <v>70</v>
      </c>
      <c r="G8" s="8" t="str">
        <f t="shared" si="1"/>
        <v>DILIP NISHADMAHENDRA KUMAR</v>
      </c>
    </row>
    <row r="9" spans="1:12">
      <c r="A9" s="72">
        <v>8</v>
      </c>
      <c r="B9" s="72" t="str">
        <f t="shared" si="0"/>
        <v>ABHISHEK PANDEYNILKANTH YADAV</v>
      </c>
      <c r="C9" s="72" t="s">
        <v>45</v>
      </c>
      <c r="D9" s="72">
        <v>21112</v>
      </c>
      <c r="E9" s="72" t="s">
        <v>73</v>
      </c>
      <c r="F9" s="72" t="s">
        <v>74</v>
      </c>
      <c r="G9" s="8" t="str">
        <f t="shared" si="1"/>
        <v>ABHISHEK PANDEYNILKANTH YADAV</v>
      </c>
    </row>
    <row r="10" spans="1:12">
      <c r="A10" s="72">
        <v>9</v>
      </c>
      <c r="B10" s="72" t="str">
        <f t="shared" si="0"/>
        <v>PIOUS TRIPATHIROHAN TRIAPTHI</v>
      </c>
      <c r="C10" s="72" t="s">
        <v>53</v>
      </c>
      <c r="D10" s="72">
        <v>21104</v>
      </c>
      <c r="E10" s="72" t="s">
        <v>54</v>
      </c>
      <c r="F10" s="72" t="s">
        <v>75</v>
      </c>
      <c r="G10" s="8" t="str">
        <f t="shared" si="1"/>
        <v>PIOUS TRIPATHIROHAN TRIAPTHI</v>
      </c>
      <c r="H10" s="99" t="s">
        <v>40</v>
      </c>
      <c r="I10" s="99" t="s">
        <v>42</v>
      </c>
      <c r="J10" s="99" t="s">
        <v>43</v>
      </c>
    </row>
    <row r="11" spans="1:12">
      <c r="H11" s="35" t="s">
        <v>48</v>
      </c>
      <c r="I11" s="35" t="s">
        <v>49</v>
      </c>
      <c r="J11" s="100"/>
      <c r="K11" s="8" t="e">
        <f>VLOOKUP(H11&amp;I11,$B$1:$F$10,5,0)</f>
        <v>#N/A</v>
      </c>
    </row>
    <row r="12" spans="1:12">
      <c r="H12" s="45" t="s">
        <v>72</v>
      </c>
      <c r="I12" s="45" t="s">
        <v>54</v>
      </c>
      <c r="J12" s="10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0"/>
  <sheetViews>
    <sheetView workbookViewId="0"/>
  </sheetViews>
  <sheetFormatPr defaultColWidth="14.42578125" defaultRowHeight="15" customHeight="1"/>
  <sheetData>
    <row r="1" spans="1:7">
      <c r="A1" s="145" t="s">
        <v>374</v>
      </c>
      <c r="B1" s="146" t="s">
        <v>375</v>
      </c>
      <c r="C1" s="146" t="s">
        <v>376</v>
      </c>
      <c r="D1" s="146" t="s">
        <v>377</v>
      </c>
      <c r="E1" s="146" t="s">
        <v>378</v>
      </c>
      <c r="F1" s="146" t="s">
        <v>379</v>
      </c>
      <c r="G1" s="146" t="s">
        <v>380</v>
      </c>
    </row>
    <row r="2" spans="1:7">
      <c r="A2" s="147">
        <v>41554</v>
      </c>
      <c r="B2" s="148" t="s">
        <v>381</v>
      </c>
      <c r="C2" s="148" t="s">
        <v>382</v>
      </c>
      <c r="D2" s="148" t="s">
        <v>383</v>
      </c>
      <c r="E2" s="148" t="s">
        <v>384</v>
      </c>
      <c r="F2" s="149" t="e">
        <v>#N/A</v>
      </c>
      <c r="G2" s="149" t="e">
        <v>#N/A</v>
      </c>
    </row>
    <row r="3" spans="1:7">
      <c r="A3" s="150">
        <v>41208</v>
      </c>
      <c r="B3" s="148" t="s">
        <v>385</v>
      </c>
      <c r="C3" s="148" t="s">
        <v>386</v>
      </c>
      <c r="D3" s="148" t="s">
        <v>387</v>
      </c>
      <c r="E3" s="148" t="s">
        <v>388</v>
      </c>
      <c r="F3" s="151">
        <v>3189.77</v>
      </c>
      <c r="G3" s="151">
        <v>7416.53</v>
      </c>
    </row>
    <row r="4" spans="1:7">
      <c r="A4" s="152">
        <v>41049</v>
      </c>
      <c r="B4" s="148" t="s">
        <v>385</v>
      </c>
      <c r="C4" s="148" t="s">
        <v>389</v>
      </c>
      <c r="D4" s="148" t="s">
        <v>390</v>
      </c>
      <c r="E4" s="148" t="s">
        <v>391</v>
      </c>
      <c r="F4" s="151">
        <v>3636.17</v>
      </c>
      <c r="G4" s="151">
        <v>6269.72</v>
      </c>
    </row>
    <row r="5" spans="1:7">
      <c r="A5" s="150">
        <v>41176</v>
      </c>
      <c r="B5" s="148" t="s">
        <v>381</v>
      </c>
      <c r="C5" s="148" t="s">
        <v>382</v>
      </c>
      <c r="D5" s="148" t="s">
        <v>392</v>
      </c>
      <c r="E5" s="148" t="s">
        <v>391</v>
      </c>
      <c r="F5" s="151">
        <v>2983.81</v>
      </c>
      <c r="G5" s="151">
        <v>5423.53</v>
      </c>
    </row>
    <row r="6" spans="1:7">
      <c r="A6" s="150">
        <v>41288</v>
      </c>
      <c r="B6" s="148" t="s">
        <v>385</v>
      </c>
      <c r="C6" s="148" t="s">
        <v>393</v>
      </c>
      <c r="D6" s="148" t="s">
        <v>394</v>
      </c>
      <c r="E6" s="148" t="s">
        <v>388</v>
      </c>
      <c r="F6" s="151">
        <v>6386.48</v>
      </c>
      <c r="G6" s="151">
        <v>6830.07</v>
      </c>
    </row>
    <row r="7" spans="1:7">
      <c r="A7" s="147">
        <v>41002</v>
      </c>
      <c r="B7" s="148" t="s">
        <v>381</v>
      </c>
      <c r="C7" s="148" t="s">
        <v>386</v>
      </c>
      <c r="D7" s="148" t="s">
        <v>395</v>
      </c>
      <c r="E7" s="148" t="s">
        <v>391</v>
      </c>
      <c r="F7" s="149" t="e">
        <v>#N/A</v>
      </c>
      <c r="G7" s="149" t="e">
        <v>#N/A</v>
      </c>
    </row>
    <row r="8" spans="1:7">
      <c r="A8" s="150">
        <v>41294</v>
      </c>
      <c r="B8" s="148" t="s">
        <v>396</v>
      </c>
      <c r="C8" s="148" t="s">
        <v>382</v>
      </c>
      <c r="D8" s="148" t="s">
        <v>397</v>
      </c>
      <c r="E8" s="148" t="s">
        <v>398</v>
      </c>
      <c r="F8" s="151">
        <v>2791.64</v>
      </c>
      <c r="G8" s="151">
        <v>4811.3</v>
      </c>
    </row>
    <row r="9" spans="1:7">
      <c r="A9" s="150">
        <v>40965</v>
      </c>
      <c r="B9" s="148" t="s">
        <v>385</v>
      </c>
      <c r="C9" s="148" t="s">
        <v>386</v>
      </c>
      <c r="D9" s="148" t="s">
        <v>387</v>
      </c>
      <c r="E9" s="148" t="s">
        <v>388</v>
      </c>
      <c r="F9" s="151">
        <v>15.91</v>
      </c>
      <c r="G9" s="151">
        <v>22.56</v>
      </c>
    </row>
    <row r="10" spans="1:7">
      <c r="A10" s="150">
        <v>41624</v>
      </c>
      <c r="B10" s="148" t="s">
        <v>399</v>
      </c>
      <c r="C10" s="148" t="s">
        <v>389</v>
      </c>
      <c r="D10" s="148" t="s">
        <v>394</v>
      </c>
      <c r="E10" s="148" t="s">
        <v>398</v>
      </c>
      <c r="F10" s="151">
        <v>7222.48</v>
      </c>
      <c r="G10" s="151">
        <v>8206.4</v>
      </c>
    </row>
    <row r="11" spans="1:7">
      <c r="A11" s="147">
        <v>41004</v>
      </c>
      <c r="B11" s="148" t="s">
        <v>399</v>
      </c>
      <c r="C11" s="148" t="s">
        <v>389</v>
      </c>
      <c r="D11" s="148" t="s">
        <v>397</v>
      </c>
      <c r="E11" s="148" t="s">
        <v>384</v>
      </c>
      <c r="F11" s="151">
        <v>4647.5200000000004</v>
      </c>
      <c r="G11" s="151">
        <v>8450.35</v>
      </c>
    </row>
    <row r="12" spans="1:7">
      <c r="A12" s="150">
        <v>41084</v>
      </c>
      <c r="B12" s="148" t="s">
        <v>381</v>
      </c>
      <c r="C12" s="148" t="s">
        <v>386</v>
      </c>
      <c r="D12" s="148" t="s">
        <v>392</v>
      </c>
      <c r="E12" s="148" t="s">
        <v>391</v>
      </c>
      <c r="F12" s="151">
        <v>1264.1400000000001</v>
      </c>
      <c r="G12" s="151">
        <v>2143.89</v>
      </c>
    </row>
    <row r="13" spans="1:7">
      <c r="A13" s="150">
        <v>41508</v>
      </c>
      <c r="B13" s="148" t="s">
        <v>396</v>
      </c>
      <c r="C13" s="148" t="s">
        <v>382</v>
      </c>
      <c r="D13" s="148" t="s">
        <v>392</v>
      </c>
      <c r="E13" s="148" t="s">
        <v>384</v>
      </c>
      <c r="F13" s="149" t="e">
        <v>#REF!</v>
      </c>
      <c r="G13" s="151">
        <v>6112.99</v>
      </c>
    </row>
    <row r="14" spans="1:7">
      <c r="A14" s="147">
        <v>41587</v>
      </c>
      <c r="B14" s="148" t="s">
        <v>399</v>
      </c>
      <c r="C14" s="148" t="s">
        <v>389</v>
      </c>
      <c r="D14" s="148" t="s">
        <v>394</v>
      </c>
      <c r="E14" s="148" t="s">
        <v>384</v>
      </c>
      <c r="F14" s="151">
        <v>204.25</v>
      </c>
      <c r="G14" s="151">
        <v>272.64999999999998</v>
      </c>
    </row>
    <row r="15" spans="1:7">
      <c r="A15" s="150">
        <v>41356</v>
      </c>
      <c r="B15" s="148" t="s">
        <v>399</v>
      </c>
      <c r="C15" s="148" t="s">
        <v>386</v>
      </c>
      <c r="D15" s="148" t="s">
        <v>400</v>
      </c>
      <c r="E15" s="148" t="s">
        <v>398</v>
      </c>
      <c r="F15" s="151">
        <v>944.06</v>
      </c>
      <c r="G15" s="151">
        <v>2552.66</v>
      </c>
    </row>
    <row r="16" spans="1:7">
      <c r="A16" s="147">
        <v>41185</v>
      </c>
      <c r="B16" s="148" t="s">
        <v>385</v>
      </c>
      <c r="C16" s="148" t="s">
        <v>393</v>
      </c>
      <c r="D16" s="148" t="s">
        <v>401</v>
      </c>
      <c r="E16" s="148" t="s">
        <v>384</v>
      </c>
      <c r="F16" s="151">
        <v>9190.34</v>
      </c>
      <c r="G16" s="151">
        <v>9829.57</v>
      </c>
    </row>
    <row r="17" spans="1:7">
      <c r="A17" s="147">
        <v>41368</v>
      </c>
      <c r="B17" s="148" t="s">
        <v>381</v>
      </c>
      <c r="C17" s="148" t="s">
        <v>386</v>
      </c>
      <c r="D17" s="148" t="s">
        <v>400</v>
      </c>
      <c r="E17" s="148" t="s">
        <v>398</v>
      </c>
      <c r="F17" s="151">
        <v>3918.53</v>
      </c>
      <c r="G17" s="151">
        <v>4453.29</v>
      </c>
    </row>
    <row r="18" spans="1:7">
      <c r="A18" s="147">
        <v>40913</v>
      </c>
      <c r="B18" s="148" t="s">
        <v>396</v>
      </c>
      <c r="C18" s="148" t="s">
        <v>393</v>
      </c>
      <c r="D18" s="148" t="s">
        <v>400</v>
      </c>
      <c r="E18" s="148" t="s">
        <v>388</v>
      </c>
      <c r="F18" s="151">
        <v>2945.28</v>
      </c>
      <c r="G18" s="151">
        <v>5000.05</v>
      </c>
    </row>
    <row r="19" spans="1:7">
      <c r="A19" s="147">
        <v>41584</v>
      </c>
      <c r="B19" s="148" t="s">
        <v>399</v>
      </c>
      <c r="C19" s="148" t="s">
        <v>386</v>
      </c>
      <c r="D19" s="148" t="s">
        <v>402</v>
      </c>
      <c r="E19" s="148" t="s">
        <v>384</v>
      </c>
      <c r="F19" s="151">
        <v>564.28</v>
      </c>
      <c r="G19" s="151">
        <v>1025.1600000000001</v>
      </c>
    </row>
    <row r="20" spans="1:7">
      <c r="A20" s="150">
        <v>41542</v>
      </c>
      <c r="B20" s="148" t="s">
        <v>399</v>
      </c>
      <c r="C20" s="148" t="s">
        <v>382</v>
      </c>
      <c r="D20" s="148" t="s">
        <v>387</v>
      </c>
      <c r="E20" s="148" t="s">
        <v>384</v>
      </c>
      <c r="F20" s="151">
        <v>1504.14</v>
      </c>
      <c r="G20" s="151">
        <v>2005.62</v>
      </c>
    </row>
    <row r="21" spans="1:7">
      <c r="A21" s="150">
        <v>41590</v>
      </c>
      <c r="B21" s="148" t="s">
        <v>385</v>
      </c>
      <c r="C21" s="148" t="s">
        <v>382</v>
      </c>
      <c r="D21" s="148" t="s">
        <v>394</v>
      </c>
      <c r="E21" s="148" t="s">
        <v>384</v>
      </c>
      <c r="F21" s="151">
        <v>3505.66</v>
      </c>
      <c r="G21" s="151">
        <v>8150.69</v>
      </c>
    </row>
    <row r="22" spans="1:7">
      <c r="A22" s="147">
        <v>41250</v>
      </c>
      <c r="B22" s="148" t="s">
        <v>396</v>
      </c>
      <c r="C22" s="148" t="s">
        <v>382</v>
      </c>
      <c r="D22" s="148" t="s">
        <v>394</v>
      </c>
      <c r="E22" s="148" t="s">
        <v>388</v>
      </c>
      <c r="F22" s="149" t="e">
        <v>#N/A</v>
      </c>
      <c r="G22" s="149" t="e">
        <v>#N/A</v>
      </c>
    </row>
    <row r="23" spans="1:7">
      <c r="A23" s="147">
        <v>41583</v>
      </c>
      <c r="B23" s="148" t="s">
        <v>385</v>
      </c>
      <c r="C23" s="148" t="s">
        <v>393</v>
      </c>
      <c r="D23" s="148" t="s">
        <v>402</v>
      </c>
      <c r="E23" s="148" t="s">
        <v>384</v>
      </c>
      <c r="F23" s="151">
        <v>2510.46</v>
      </c>
      <c r="G23" s="151">
        <v>5838.47</v>
      </c>
    </row>
    <row r="24" spans="1:7">
      <c r="A24" s="150">
        <v>41547</v>
      </c>
      <c r="B24" s="148" t="s">
        <v>381</v>
      </c>
      <c r="C24" s="148" t="s">
        <v>382</v>
      </c>
      <c r="D24" s="148" t="s">
        <v>401</v>
      </c>
      <c r="E24" s="148" t="s">
        <v>391</v>
      </c>
      <c r="F24" s="151">
        <v>628.94000000000005</v>
      </c>
      <c r="G24" s="151">
        <v>923.46</v>
      </c>
    </row>
    <row r="25" spans="1:7">
      <c r="A25" s="150">
        <v>41148</v>
      </c>
      <c r="B25" s="148" t="s">
        <v>381</v>
      </c>
      <c r="C25" s="148" t="s">
        <v>382</v>
      </c>
      <c r="D25" s="148" t="s">
        <v>400</v>
      </c>
      <c r="E25" s="148" t="s">
        <v>388</v>
      </c>
      <c r="F25" s="151">
        <v>1441.25</v>
      </c>
      <c r="G25" s="151">
        <v>2443.9</v>
      </c>
    </row>
    <row r="26" spans="1:7">
      <c r="A26" s="150">
        <v>41504</v>
      </c>
      <c r="B26" s="148" t="s">
        <v>385</v>
      </c>
      <c r="C26" s="148" t="s">
        <v>389</v>
      </c>
      <c r="D26" s="148" t="s">
        <v>395</v>
      </c>
      <c r="E26" s="148" t="s">
        <v>391</v>
      </c>
      <c r="F26" s="151">
        <v>2992.47</v>
      </c>
      <c r="G26" s="151">
        <v>3989.25</v>
      </c>
    </row>
    <row r="27" spans="1:7">
      <c r="A27" s="150">
        <v>40958</v>
      </c>
      <c r="B27" s="148" t="s">
        <v>399</v>
      </c>
      <c r="C27" s="148" t="s">
        <v>393</v>
      </c>
      <c r="D27" s="148" t="s">
        <v>390</v>
      </c>
      <c r="E27" s="148" t="s">
        <v>391</v>
      </c>
      <c r="F27" s="151">
        <v>7658.4</v>
      </c>
      <c r="G27" s="151">
        <v>8702.2900000000009</v>
      </c>
    </row>
    <row r="28" spans="1:7">
      <c r="A28" s="150">
        <v>41619</v>
      </c>
      <c r="B28" s="148" t="s">
        <v>396</v>
      </c>
      <c r="C28" s="148" t="s">
        <v>393</v>
      </c>
      <c r="D28" s="148" t="s">
        <v>394</v>
      </c>
      <c r="E28" s="148" t="s">
        <v>384</v>
      </c>
      <c r="F28" s="151">
        <v>3141.09</v>
      </c>
      <c r="G28" s="151">
        <v>5415.74</v>
      </c>
    </row>
    <row r="29" spans="1:7">
      <c r="A29" s="150">
        <v>41350</v>
      </c>
      <c r="B29" s="148" t="s">
        <v>399</v>
      </c>
      <c r="C29" s="148" t="s">
        <v>393</v>
      </c>
      <c r="D29" s="148" t="s">
        <v>397</v>
      </c>
      <c r="E29" s="148" t="s">
        <v>388</v>
      </c>
      <c r="F29" s="151">
        <v>558.54</v>
      </c>
      <c r="G29" s="151">
        <v>1298.33</v>
      </c>
    </row>
    <row r="30" spans="1:7">
      <c r="A30" s="147">
        <v>41244</v>
      </c>
      <c r="B30" s="148" t="s">
        <v>381</v>
      </c>
      <c r="C30" s="148" t="s">
        <v>386</v>
      </c>
      <c r="D30" s="148" t="s">
        <v>383</v>
      </c>
      <c r="E30" s="148" t="s">
        <v>384</v>
      </c>
      <c r="F30" s="151">
        <v>731.03</v>
      </c>
      <c r="G30" s="151">
        <v>1238.83</v>
      </c>
    </row>
    <row r="31" spans="1:7">
      <c r="A31" s="147">
        <v>41369</v>
      </c>
      <c r="B31" s="148" t="s">
        <v>396</v>
      </c>
      <c r="C31" s="148" t="s">
        <v>386</v>
      </c>
      <c r="D31" s="148" t="s">
        <v>403</v>
      </c>
      <c r="E31" s="148" t="s">
        <v>391</v>
      </c>
      <c r="F31" s="151">
        <v>4008.64</v>
      </c>
      <c r="G31" s="151">
        <v>4555.91</v>
      </c>
    </row>
    <row r="32" spans="1:7">
      <c r="A32" s="147">
        <v>41337</v>
      </c>
      <c r="B32" s="148" t="s">
        <v>385</v>
      </c>
      <c r="C32" s="148" t="s">
        <v>382</v>
      </c>
      <c r="D32" s="148" t="s">
        <v>383</v>
      </c>
      <c r="E32" s="148" t="s">
        <v>398</v>
      </c>
      <c r="F32" s="151">
        <v>5246.93</v>
      </c>
      <c r="G32" s="151">
        <v>5610.09</v>
      </c>
    </row>
    <row r="33" spans="1:7">
      <c r="A33" s="152">
        <v>41413</v>
      </c>
      <c r="B33" s="148" t="s">
        <v>381</v>
      </c>
      <c r="C33" s="148" t="s">
        <v>393</v>
      </c>
      <c r="D33" s="148" t="s">
        <v>395</v>
      </c>
      <c r="E33" s="148" t="s">
        <v>388</v>
      </c>
      <c r="F33" s="151">
        <v>1855.84</v>
      </c>
      <c r="G33" s="151">
        <v>4313.78</v>
      </c>
    </row>
    <row r="34" spans="1:7">
      <c r="A34" s="150">
        <v>41024</v>
      </c>
      <c r="B34" s="148" t="s">
        <v>396</v>
      </c>
      <c r="C34" s="148" t="s">
        <v>389</v>
      </c>
      <c r="D34" s="148" t="s">
        <v>390</v>
      </c>
      <c r="E34" s="148" t="s">
        <v>398</v>
      </c>
      <c r="F34" s="151">
        <v>4662.37</v>
      </c>
      <c r="G34" s="151">
        <v>6856.8</v>
      </c>
    </row>
    <row r="35" spans="1:7">
      <c r="A35" s="150">
        <v>41541</v>
      </c>
      <c r="B35" s="148" t="s">
        <v>396</v>
      </c>
      <c r="C35" s="148" t="s">
        <v>393</v>
      </c>
      <c r="D35" s="148" t="s">
        <v>397</v>
      </c>
      <c r="E35" s="148" t="s">
        <v>398</v>
      </c>
      <c r="F35" s="151">
        <v>1267.3800000000001</v>
      </c>
      <c r="G35" s="151">
        <v>2304.8200000000002</v>
      </c>
    </row>
    <row r="36" spans="1:7">
      <c r="A36" s="150">
        <v>41077</v>
      </c>
      <c r="B36" s="148" t="s">
        <v>385</v>
      </c>
      <c r="C36" s="148" t="s">
        <v>382</v>
      </c>
      <c r="D36" s="148" t="s">
        <v>402</v>
      </c>
      <c r="E36" s="148" t="s">
        <v>384</v>
      </c>
      <c r="F36" s="151">
        <v>6305.9</v>
      </c>
      <c r="G36" s="151">
        <v>9272.39</v>
      </c>
    </row>
    <row r="37" spans="1:7">
      <c r="A37" s="152">
        <v>41418</v>
      </c>
      <c r="B37" s="148" t="s">
        <v>399</v>
      </c>
      <c r="C37" s="148" t="s">
        <v>382</v>
      </c>
      <c r="D37" s="148" t="s">
        <v>400</v>
      </c>
      <c r="E37" s="148" t="s">
        <v>391</v>
      </c>
      <c r="F37" s="151">
        <v>6515.19</v>
      </c>
      <c r="G37" s="151">
        <v>8687.44</v>
      </c>
    </row>
    <row r="38" spans="1:7">
      <c r="A38" s="150">
        <v>41567</v>
      </c>
      <c r="B38" s="148" t="s">
        <v>396</v>
      </c>
      <c r="C38" s="148" t="s">
        <v>393</v>
      </c>
      <c r="D38" s="148" t="s">
        <v>397</v>
      </c>
      <c r="E38" s="148" t="s">
        <v>391</v>
      </c>
      <c r="F38" s="149" t="e">
        <v>#N/A</v>
      </c>
      <c r="G38" s="149" t="e">
        <v>#N/A</v>
      </c>
    </row>
    <row r="39" spans="1:7">
      <c r="A39" s="147">
        <v>41283</v>
      </c>
      <c r="B39" s="148" t="s">
        <v>399</v>
      </c>
      <c r="C39" s="148" t="s">
        <v>389</v>
      </c>
      <c r="D39" s="148" t="s">
        <v>390</v>
      </c>
      <c r="E39" s="148" t="s">
        <v>384</v>
      </c>
      <c r="F39" s="151">
        <v>3330.54</v>
      </c>
      <c r="G39" s="151">
        <v>7400.55</v>
      </c>
    </row>
    <row r="40" spans="1:7">
      <c r="A40" s="150">
        <v>41272</v>
      </c>
      <c r="B40" s="148" t="s">
        <v>396</v>
      </c>
      <c r="C40" s="148" t="s">
        <v>389</v>
      </c>
      <c r="D40" s="148" t="s">
        <v>402</v>
      </c>
      <c r="E40" s="148" t="s">
        <v>384</v>
      </c>
      <c r="F40" s="151">
        <v>359.55</v>
      </c>
      <c r="G40" s="151">
        <v>619.36</v>
      </c>
    </row>
    <row r="41" spans="1:7">
      <c r="A41" s="150">
        <v>41530</v>
      </c>
      <c r="B41" s="148" t="s">
        <v>385</v>
      </c>
      <c r="C41" s="148" t="s">
        <v>389</v>
      </c>
      <c r="D41" s="148" t="s">
        <v>390</v>
      </c>
      <c r="E41" s="148" t="s">
        <v>384</v>
      </c>
      <c r="F41" s="151">
        <v>2307.5700000000002</v>
      </c>
      <c r="G41" s="151">
        <v>6234.55</v>
      </c>
    </row>
    <row r="42" spans="1:7">
      <c r="A42" s="152">
        <v>41041</v>
      </c>
      <c r="B42" s="148" t="s">
        <v>399</v>
      </c>
      <c r="C42" s="148" t="s">
        <v>389</v>
      </c>
      <c r="D42" s="148" t="s">
        <v>397</v>
      </c>
      <c r="E42" s="148" t="s">
        <v>391</v>
      </c>
      <c r="F42" s="151">
        <v>4765.37</v>
      </c>
      <c r="G42" s="151">
        <v>8215.36</v>
      </c>
    </row>
    <row r="43" spans="1:7">
      <c r="A43" s="150">
        <v>41119</v>
      </c>
      <c r="B43" s="148" t="s">
        <v>399</v>
      </c>
      <c r="C43" s="148" t="s">
        <v>393</v>
      </c>
      <c r="D43" s="148" t="s">
        <v>394</v>
      </c>
      <c r="E43" s="148" t="s">
        <v>384</v>
      </c>
      <c r="F43" s="151">
        <v>4675.55</v>
      </c>
      <c r="G43" s="151">
        <v>8501.39</v>
      </c>
    </row>
    <row r="44" spans="1:7">
      <c r="A44" s="150">
        <v>41376</v>
      </c>
      <c r="B44" s="148" t="s">
        <v>381</v>
      </c>
      <c r="C44" s="148" t="s">
        <v>389</v>
      </c>
      <c r="D44" s="148" t="s">
        <v>390</v>
      </c>
      <c r="E44" s="148" t="s">
        <v>398</v>
      </c>
      <c r="F44" s="151">
        <v>4296.47</v>
      </c>
      <c r="G44" s="151">
        <v>7408.56</v>
      </c>
    </row>
    <row r="45" spans="1:7">
      <c r="A45" s="153">
        <v>41032</v>
      </c>
      <c r="B45" s="148" t="s">
        <v>399</v>
      </c>
      <c r="C45" s="148" t="s">
        <v>382</v>
      </c>
      <c r="D45" s="148" t="s">
        <v>394</v>
      </c>
      <c r="E45" s="148" t="s">
        <v>391</v>
      </c>
      <c r="F45" s="151">
        <v>2076.92</v>
      </c>
      <c r="G45" s="151">
        <v>3774.52</v>
      </c>
    </row>
    <row r="46" spans="1:7">
      <c r="A46" s="150">
        <v>41107</v>
      </c>
      <c r="B46" s="148" t="s">
        <v>381</v>
      </c>
      <c r="C46" s="148" t="s">
        <v>393</v>
      </c>
      <c r="D46" s="148" t="s">
        <v>404</v>
      </c>
      <c r="E46" s="148" t="s">
        <v>384</v>
      </c>
      <c r="F46" s="151">
        <v>1210.52</v>
      </c>
      <c r="G46" s="151">
        <v>1614.4</v>
      </c>
    </row>
    <row r="47" spans="1:7">
      <c r="A47" s="150">
        <v>41594</v>
      </c>
      <c r="B47" s="148" t="s">
        <v>396</v>
      </c>
      <c r="C47" s="148" t="s">
        <v>386</v>
      </c>
      <c r="D47" s="148" t="s">
        <v>390</v>
      </c>
      <c r="E47" s="148" t="s">
        <v>391</v>
      </c>
      <c r="F47" s="151">
        <v>5399.46</v>
      </c>
      <c r="G47" s="151">
        <v>9309.51</v>
      </c>
    </row>
    <row r="48" spans="1:7">
      <c r="A48" s="150">
        <v>41349</v>
      </c>
      <c r="B48" s="148" t="s">
        <v>396</v>
      </c>
      <c r="C48" s="148" t="s">
        <v>389</v>
      </c>
      <c r="D48" s="148" t="s">
        <v>387</v>
      </c>
      <c r="E48" s="148" t="s">
        <v>398</v>
      </c>
      <c r="F48" s="149" t="e">
        <v>#N/A</v>
      </c>
      <c r="G48" s="149" t="e">
        <v>#N/A</v>
      </c>
    </row>
    <row r="49" spans="1:7">
      <c r="A49" s="150">
        <v>41503</v>
      </c>
      <c r="B49" s="148" t="s">
        <v>399</v>
      </c>
      <c r="C49" s="148" t="s">
        <v>393</v>
      </c>
      <c r="D49" s="148" t="s">
        <v>402</v>
      </c>
      <c r="E49" s="148" t="s">
        <v>398</v>
      </c>
      <c r="F49" s="151">
        <v>3419.85</v>
      </c>
      <c r="G49" s="151">
        <v>6216.09</v>
      </c>
    </row>
    <row r="50" spans="1:7">
      <c r="A50" s="150">
        <v>41195</v>
      </c>
      <c r="B50" s="148" t="s">
        <v>399</v>
      </c>
      <c r="C50" s="148" t="s">
        <v>382</v>
      </c>
      <c r="D50" s="148" t="s">
        <v>401</v>
      </c>
      <c r="E50" s="148" t="s">
        <v>388</v>
      </c>
      <c r="F50" s="151">
        <v>2705.06</v>
      </c>
      <c r="G50" s="151">
        <v>3073.61</v>
      </c>
    </row>
    <row r="51" spans="1:7">
      <c r="A51" s="150">
        <v>41543</v>
      </c>
      <c r="B51" s="148" t="s">
        <v>396</v>
      </c>
      <c r="C51" s="148" t="s">
        <v>393</v>
      </c>
      <c r="D51" s="148" t="s">
        <v>405</v>
      </c>
      <c r="E51" s="148" t="s">
        <v>384</v>
      </c>
      <c r="F51" s="151">
        <v>5590.24</v>
      </c>
      <c r="G51" s="151">
        <v>7454.44</v>
      </c>
    </row>
    <row r="52" spans="1:7">
      <c r="A52" s="150">
        <v>41437</v>
      </c>
      <c r="B52" s="148" t="s">
        <v>381</v>
      </c>
      <c r="C52" s="148" t="s">
        <v>389</v>
      </c>
      <c r="D52" s="148" t="s">
        <v>400</v>
      </c>
      <c r="E52" s="148" t="s">
        <v>384</v>
      </c>
      <c r="F52" s="151">
        <v>3438.97</v>
      </c>
      <c r="G52" s="151">
        <v>5928.4</v>
      </c>
    </row>
    <row r="53" spans="1:7">
      <c r="A53" s="150">
        <v>41014</v>
      </c>
      <c r="B53" s="148" t="s">
        <v>385</v>
      </c>
      <c r="C53" s="148" t="s">
        <v>389</v>
      </c>
      <c r="D53" s="148" t="s">
        <v>403</v>
      </c>
      <c r="E53" s="148" t="s">
        <v>384</v>
      </c>
      <c r="F53" s="151">
        <v>1182.5999999999999</v>
      </c>
      <c r="G53" s="151">
        <v>3195.16</v>
      </c>
    </row>
    <row r="54" spans="1:7">
      <c r="A54" s="150">
        <v>41638</v>
      </c>
      <c r="B54" s="148" t="s">
        <v>381</v>
      </c>
      <c r="C54" s="148" t="s">
        <v>386</v>
      </c>
      <c r="D54" s="148" t="s">
        <v>394</v>
      </c>
      <c r="E54" s="148" t="s">
        <v>388</v>
      </c>
      <c r="F54" s="151">
        <v>5338.09</v>
      </c>
      <c r="G54" s="151">
        <v>7118.01</v>
      </c>
    </row>
    <row r="55" spans="1:7">
      <c r="A55" s="150">
        <v>41167</v>
      </c>
      <c r="B55" s="148" t="s">
        <v>396</v>
      </c>
      <c r="C55" s="148" t="s">
        <v>393</v>
      </c>
      <c r="D55" s="148" t="s">
        <v>383</v>
      </c>
      <c r="E55" s="148" t="s">
        <v>384</v>
      </c>
      <c r="F55" s="149" t="e">
        <v>#N/A</v>
      </c>
      <c r="G55" s="149" t="e">
        <v>#N/A</v>
      </c>
    </row>
    <row r="56" spans="1:7">
      <c r="A56" s="152">
        <v>41040</v>
      </c>
      <c r="B56" s="148" t="s">
        <v>396</v>
      </c>
      <c r="C56" s="148" t="s">
        <v>389</v>
      </c>
      <c r="D56" s="148" t="s">
        <v>395</v>
      </c>
      <c r="E56" s="148" t="s">
        <v>391</v>
      </c>
      <c r="F56" s="149" t="e">
        <v>#N/A</v>
      </c>
      <c r="G56" s="149" t="e">
        <v>#N/A</v>
      </c>
    </row>
    <row r="57" spans="1:7">
      <c r="A57" s="147">
        <v>40974</v>
      </c>
      <c r="B57" s="148" t="s">
        <v>385</v>
      </c>
      <c r="C57" s="148" t="s">
        <v>389</v>
      </c>
      <c r="D57" s="148" t="s">
        <v>397</v>
      </c>
      <c r="E57" s="148" t="s">
        <v>384</v>
      </c>
      <c r="F57" s="149" t="e">
        <v>#N/A</v>
      </c>
      <c r="G57" s="149" t="e">
        <v>#N/A</v>
      </c>
    </row>
    <row r="58" spans="1:7">
      <c r="A58" s="150">
        <v>41170</v>
      </c>
      <c r="B58" s="148" t="s">
        <v>399</v>
      </c>
      <c r="C58" s="148" t="s">
        <v>389</v>
      </c>
      <c r="D58" s="148" t="s">
        <v>383</v>
      </c>
      <c r="E58" s="148" t="s">
        <v>391</v>
      </c>
      <c r="F58" s="151">
        <v>448.43</v>
      </c>
      <c r="G58" s="151">
        <v>659.07</v>
      </c>
    </row>
    <row r="59" spans="1:7">
      <c r="A59" s="147">
        <v>41370</v>
      </c>
      <c r="B59" s="148" t="s">
        <v>396</v>
      </c>
      <c r="C59" s="148" t="s">
        <v>389</v>
      </c>
      <c r="D59" s="148" t="s">
        <v>401</v>
      </c>
      <c r="E59" s="148" t="s">
        <v>398</v>
      </c>
      <c r="F59" s="151">
        <v>1935.14</v>
      </c>
      <c r="G59" s="151">
        <v>2198.98</v>
      </c>
    </row>
    <row r="60" spans="1:7">
      <c r="A60" s="154"/>
    </row>
    <row r="61" spans="1:7">
      <c r="A61" s="154"/>
    </row>
    <row r="62" spans="1:7">
      <c r="A62" s="154"/>
    </row>
    <row r="63" spans="1:7">
      <c r="A63" s="154"/>
    </row>
    <row r="64" spans="1:7">
      <c r="A64" s="154"/>
    </row>
    <row r="65" spans="1:1">
      <c r="A65" s="154"/>
    </row>
    <row r="66" spans="1:1">
      <c r="A66" s="154"/>
    </row>
    <row r="67" spans="1:1">
      <c r="A67" s="154"/>
    </row>
    <row r="68" spans="1:1">
      <c r="A68" s="154"/>
    </row>
    <row r="69" spans="1:1">
      <c r="A69" s="154"/>
    </row>
    <row r="70" spans="1:1">
      <c r="A70" s="154"/>
    </row>
    <row r="71" spans="1:1">
      <c r="A71" s="154"/>
    </row>
    <row r="72" spans="1:1">
      <c r="A72" s="154"/>
    </row>
    <row r="73" spans="1:1">
      <c r="A73" s="154"/>
    </row>
    <row r="74" spans="1:1">
      <c r="A74" s="154"/>
    </row>
    <row r="75" spans="1:1">
      <c r="A75" s="154"/>
    </row>
    <row r="76" spans="1:1">
      <c r="A76" s="154"/>
    </row>
    <row r="77" spans="1:1">
      <c r="A77" s="154"/>
    </row>
    <row r="78" spans="1:1">
      <c r="A78" s="154"/>
    </row>
    <row r="79" spans="1:1">
      <c r="A79" s="154"/>
    </row>
    <row r="80" spans="1:1">
      <c r="A80" s="154"/>
    </row>
    <row r="81" spans="1:1">
      <c r="A81" s="154"/>
    </row>
    <row r="82" spans="1:1">
      <c r="A82" s="154"/>
    </row>
    <row r="83" spans="1:1">
      <c r="A83" s="154"/>
    </row>
    <row r="84" spans="1:1">
      <c r="A84" s="154"/>
    </row>
    <row r="85" spans="1:1">
      <c r="A85" s="154"/>
    </row>
    <row r="86" spans="1:1">
      <c r="A86" s="154"/>
    </row>
    <row r="87" spans="1:1">
      <c r="A87" s="154"/>
    </row>
    <row r="88" spans="1:1">
      <c r="A88" s="154"/>
    </row>
    <row r="89" spans="1:1">
      <c r="A89" s="154"/>
    </row>
    <row r="90" spans="1:1">
      <c r="A90" s="154"/>
    </row>
    <row r="91" spans="1:1">
      <c r="A91" s="154"/>
    </row>
    <row r="92" spans="1:1">
      <c r="A92" s="154"/>
    </row>
    <row r="93" spans="1:1">
      <c r="A93" s="154"/>
    </row>
    <row r="94" spans="1:1">
      <c r="A94" s="154"/>
    </row>
    <row r="95" spans="1:1">
      <c r="A95" s="154"/>
    </row>
    <row r="96" spans="1:1">
      <c r="A96" s="154"/>
    </row>
    <row r="97" spans="1:1">
      <c r="A97" s="154"/>
    </row>
    <row r="98" spans="1:1">
      <c r="A98" s="154"/>
    </row>
    <row r="99" spans="1:1">
      <c r="A99" s="154"/>
    </row>
    <row r="100" spans="1:1">
      <c r="A100" s="154"/>
    </row>
    <row r="101" spans="1:1">
      <c r="A101" s="154"/>
    </row>
    <row r="102" spans="1:1">
      <c r="A102" s="154"/>
    </row>
    <row r="103" spans="1:1">
      <c r="A103" s="154"/>
    </row>
    <row r="104" spans="1:1">
      <c r="A104" s="154"/>
    </row>
    <row r="105" spans="1:1">
      <c r="A105" s="154"/>
    </row>
    <row r="106" spans="1:1">
      <c r="A106" s="154"/>
    </row>
    <row r="107" spans="1:1">
      <c r="A107" s="154"/>
    </row>
    <row r="108" spans="1:1">
      <c r="A108" s="154"/>
    </row>
    <row r="109" spans="1:1">
      <c r="A109" s="154"/>
    </row>
    <row r="110" spans="1:1">
      <c r="A110" s="154"/>
    </row>
    <row r="111" spans="1:1">
      <c r="A111" s="154"/>
    </row>
    <row r="112" spans="1:1">
      <c r="A112" s="154"/>
    </row>
    <row r="113" spans="1:1">
      <c r="A113" s="154"/>
    </row>
    <row r="114" spans="1:1">
      <c r="A114" s="154"/>
    </row>
    <row r="115" spans="1:1">
      <c r="A115" s="154"/>
    </row>
    <row r="116" spans="1:1">
      <c r="A116" s="154"/>
    </row>
    <row r="117" spans="1:1">
      <c r="A117" s="154"/>
    </row>
    <row r="118" spans="1:1">
      <c r="A118" s="154"/>
    </row>
    <row r="119" spans="1:1">
      <c r="A119" s="154"/>
    </row>
    <row r="120" spans="1:1">
      <c r="A120" s="154"/>
    </row>
    <row r="121" spans="1:1">
      <c r="A121" s="154"/>
    </row>
    <row r="122" spans="1:1">
      <c r="A122" s="154"/>
    </row>
    <row r="123" spans="1:1">
      <c r="A123" s="154"/>
    </row>
    <row r="124" spans="1:1">
      <c r="A124" s="154"/>
    </row>
    <row r="125" spans="1:1">
      <c r="A125" s="154"/>
    </row>
    <row r="126" spans="1:1">
      <c r="A126" s="154"/>
    </row>
    <row r="127" spans="1:1">
      <c r="A127" s="154"/>
    </row>
    <row r="128" spans="1:1">
      <c r="A128" s="154"/>
    </row>
    <row r="129" spans="1:1">
      <c r="A129" s="154"/>
    </row>
    <row r="130" spans="1:1">
      <c r="A130" s="154"/>
    </row>
    <row r="131" spans="1:1">
      <c r="A131" s="154"/>
    </row>
    <row r="132" spans="1:1">
      <c r="A132" s="154"/>
    </row>
    <row r="133" spans="1:1">
      <c r="A133" s="154"/>
    </row>
    <row r="134" spans="1:1">
      <c r="A134" s="154"/>
    </row>
    <row r="135" spans="1:1">
      <c r="A135" s="154"/>
    </row>
    <row r="136" spans="1:1">
      <c r="A136" s="154"/>
    </row>
    <row r="137" spans="1:1">
      <c r="A137" s="154"/>
    </row>
    <row r="138" spans="1:1">
      <c r="A138" s="154"/>
    </row>
    <row r="139" spans="1:1">
      <c r="A139" s="154"/>
    </row>
    <row r="140" spans="1:1">
      <c r="A140" s="154"/>
    </row>
    <row r="141" spans="1:1">
      <c r="A141" s="154"/>
    </row>
    <row r="142" spans="1:1">
      <c r="A142" s="154"/>
    </row>
    <row r="143" spans="1:1">
      <c r="A143" s="154"/>
    </row>
    <row r="144" spans="1:1">
      <c r="A144" s="154"/>
    </row>
    <row r="145" spans="1:1">
      <c r="A145" s="154"/>
    </row>
    <row r="146" spans="1:1">
      <c r="A146" s="154"/>
    </row>
    <row r="147" spans="1:1">
      <c r="A147" s="154"/>
    </row>
    <row r="148" spans="1:1">
      <c r="A148" s="154"/>
    </row>
    <row r="149" spans="1:1">
      <c r="A149" s="154"/>
    </row>
    <row r="150" spans="1:1">
      <c r="A150" s="154"/>
    </row>
    <row r="151" spans="1:1">
      <c r="A151" s="154"/>
    </row>
    <row r="152" spans="1:1">
      <c r="A152" s="154"/>
    </row>
    <row r="153" spans="1:1">
      <c r="A153" s="154"/>
    </row>
    <row r="154" spans="1:1">
      <c r="A154" s="154"/>
    </row>
    <row r="155" spans="1:1">
      <c r="A155" s="154"/>
    </row>
    <row r="156" spans="1:1">
      <c r="A156" s="154"/>
    </row>
    <row r="157" spans="1:1">
      <c r="A157" s="154"/>
    </row>
    <row r="158" spans="1:1">
      <c r="A158" s="154"/>
    </row>
    <row r="159" spans="1:1">
      <c r="A159" s="154"/>
    </row>
    <row r="160" spans="1:1">
      <c r="A160" s="154"/>
    </row>
    <row r="161" spans="1:1">
      <c r="A161" s="154"/>
    </row>
    <row r="162" spans="1:1">
      <c r="A162" s="154"/>
    </row>
    <row r="163" spans="1:1">
      <c r="A163" s="154"/>
    </row>
    <row r="164" spans="1:1">
      <c r="A164" s="154"/>
    </row>
    <row r="165" spans="1:1">
      <c r="A165" s="154"/>
    </row>
    <row r="166" spans="1:1">
      <c r="A166" s="154"/>
    </row>
    <row r="167" spans="1:1">
      <c r="A167" s="154"/>
    </row>
    <row r="168" spans="1:1">
      <c r="A168" s="154"/>
    </row>
    <row r="169" spans="1:1">
      <c r="A169" s="154"/>
    </row>
    <row r="170" spans="1:1">
      <c r="A170" s="154"/>
    </row>
    <row r="171" spans="1:1">
      <c r="A171" s="154"/>
    </row>
    <row r="172" spans="1:1">
      <c r="A172" s="154"/>
    </row>
    <row r="173" spans="1:1">
      <c r="A173" s="154"/>
    </row>
    <row r="174" spans="1:1">
      <c r="A174" s="154"/>
    </row>
    <row r="175" spans="1:1">
      <c r="A175" s="154"/>
    </row>
    <row r="176" spans="1:1">
      <c r="A176" s="154"/>
    </row>
    <row r="177" spans="1:1">
      <c r="A177" s="154"/>
    </row>
    <row r="178" spans="1:1">
      <c r="A178" s="154"/>
    </row>
    <row r="179" spans="1:1">
      <c r="A179" s="154"/>
    </row>
    <row r="180" spans="1:1">
      <c r="A180" s="154"/>
    </row>
    <row r="181" spans="1:1">
      <c r="A181" s="154"/>
    </row>
    <row r="182" spans="1:1">
      <c r="A182" s="154"/>
    </row>
    <row r="183" spans="1:1">
      <c r="A183" s="154"/>
    </row>
    <row r="184" spans="1:1">
      <c r="A184" s="154"/>
    </row>
    <row r="185" spans="1:1">
      <c r="A185" s="154"/>
    </row>
    <row r="186" spans="1:1">
      <c r="A186" s="154"/>
    </row>
    <row r="187" spans="1:1">
      <c r="A187" s="154"/>
    </row>
    <row r="188" spans="1:1">
      <c r="A188" s="154"/>
    </row>
    <row r="189" spans="1:1">
      <c r="A189" s="154"/>
    </row>
    <row r="190" spans="1:1">
      <c r="A190" s="154"/>
    </row>
    <row r="191" spans="1:1">
      <c r="A191" s="154"/>
    </row>
    <row r="192" spans="1:1">
      <c r="A192" s="154"/>
    </row>
    <row r="193" spans="1:1">
      <c r="A193" s="154"/>
    </row>
    <row r="194" spans="1:1">
      <c r="A194" s="154"/>
    </row>
    <row r="195" spans="1:1">
      <c r="A195" s="154"/>
    </row>
    <row r="196" spans="1:1">
      <c r="A196" s="154"/>
    </row>
    <row r="197" spans="1:1">
      <c r="A197" s="154"/>
    </row>
    <row r="198" spans="1:1">
      <c r="A198" s="154"/>
    </row>
    <row r="199" spans="1:1">
      <c r="A199" s="154"/>
    </row>
    <row r="200" spans="1:1">
      <c r="A200" s="154"/>
    </row>
    <row r="201" spans="1:1">
      <c r="A201" s="154"/>
    </row>
    <row r="202" spans="1:1">
      <c r="A202" s="154"/>
    </row>
    <row r="203" spans="1:1">
      <c r="A203" s="154"/>
    </row>
    <row r="204" spans="1:1">
      <c r="A204" s="154"/>
    </row>
    <row r="205" spans="1:1">
      <c r="A205" s="154"/>
    </row>
    <row r="206" spans="1:1">
      <c r="A206" s="154"/>
    </row>
    <row r="207" spans="1:1">
      <c r="A207" s="154"/>
    </row>
    <row r="208" spans="1:1">
      <c r="A208" s="154"/>
    </row>
    <row r="209" spans="1:1">
      <c r="A209" s="154"/>
    </row>
    <row r="210" spans="1:1">
      <c r="A210" s="154"/>
    </row>
    <row r="211" spans="1:1">
      <c r="A211" s="154"/>
    </row>
    <row r="212" spans="1:1">
      <c r="A212" s="154"/>
    </row>
    <row r="213" spans="1:1">
      <c r="A213" s="154"/>
    </row>
    <row r="214" spans="1:1">
      <c r="A214" s="154"/>
    </row>
    <row r="215" spans="1:1">
      <c r="A215" s="154"/>
    </row>
    <row r="216" spans="1:1">
      <c r="A216" s="154"/>
    </row>
    <row r="217" spans="1:1">
      <c r="A217" s="154"/>
    </row>
    <row r="218" spans="1:1">
      <c r="A218" s="154"/>
    </row>
    <row r="219" spans="1:1">
      <c r="A219" s="154"/>
    </row>
    <row r="220" spans="1:1">
      <c r="A220" s="154"/>
    </row>
    <row r="221" spans="1:1">
      <c r="A221" s="154"/>
    </row>
    <row r="222" spans="1:1">
      <c r="A222" s="154"/>
    </row>
    <row r="223" spans="1:1">
      <c r="A223" s="154"/>
    </row>
    <row r="224" spans="1:1">
      <c r="A224" s="154"/>
    </row>
    <row r="225" spans="1:1">
      <c r="A225" s="154"/>
    </row>
    <row r="226" spans="1:1">
      <c r="A226" s="154"/>
    </row>
    <row r="227" spans="1:1">
      <c r="A227" s="154"/>
    </row>
    <row r="228" spans="1:1">
      <c r="A228" s="154"/>
    </row>
    <row r="229" spans="1:1">
      <c r="A229" s="154"/>
    </row>
    <row r="230" spans="1:1">
      <c r="A230" s="154"/>
    </row>
    <row r="231" spans="1:1">
      <c r="A231" s="154"/>
    </row>
    <row r="232" spans="1:1">
      <c r="A232" s="154"/>
    </row>
    <row r="233" spans="1:1">
      <c r="A233" s="154"/>
    </row>
    <row r="234" spans="1:1">
      <c r="A234" s="154"/>
    </row>
    <row r="235" spans="1:1">
      <c r="A235" s="154"/>
    </row>
    <row r="236" spans="1:1">
      <c r="A236" s="154"/>
    </row>
    <row r="237" spans="1:1">
      <c r="A237" s="154"/>
    </row>
    <row r="238" spans="1:1">
      <c r="A238" s="154"/>
    </row>
    <row r="239" spans="1:1">
      <c r="A239" s="154"/>
    </row>
    <row r="240" spans="1:1">
      <c r="A240" s="154"/>
    </row>
    <row r="241" spans="1:1">
      <c r="A241" s="154"/>
    </row>
    <row r="242" spans="1:1">
      <c r="A242" s="154"/>
    </row>
    <row r="243" spans="1:1">
      <c r="A243" s="154"/>
    </row>
    <row r="244" spans="1:1">
      <c r="A244" s="154"/>
    </row>
    <row r="245" spans="1:1">
      <c r="A245" s="154"/>
    </row>
    <row r="246" spans="1:1">
      <c r="A246" s="154"/>
    </row>
    <row r="247" spans="1:1">
      <c r="A247" s="154"/>
    </row>
    <row r="248" spans="1:1">
      <c r="A248" s="154"/>
    </row>
    <row r="249" spans="1:1">
      <c r="A249" s="154"/>
    </row>
    <row r="250" spans="1:1">
      <c r="A250" s="154"/>
    </row>
    <row r="251" spans="1:1">
      <c r="A251" s="154"/>
    </row>
    <row r="252" spans="1:1">
      <c r="A252" s="154"/>
    </row>
    <row r="253" spans="1:1">
      <c r="A253" s="154"/>
    </row>
    <row r="254" spans="1:1">
      <c r="A254" s="154"/>
    </row>
    <row r="255" spans="1:1">
      <c r="A255" s="154"/>
    </row>
    <row r="256" spans="1:1">
      <c r="A256" s="154"/>
    </row>
    <row r="257" spans="1:1">
      <c r="A257" s="154"/>
    </row>
    <row r="258" spans="1:1">
      <c r="A258" s="154"/>
    </row>
    <row r="259" spans="1:1">
      <c r="A259" s="154"/>
    </row>
    <row r="260" spans="1:1">
      <c r="A260" s="154"/>
    </row>
    <row r="261" spans="1:1">
      <c r="A261" s="154"/>
    </row>
    <row r="262" spans="1:1">
      <c r="A262" s="154"/>
    </row>
    <row r="263" spans="1:1">
      <c r="A263" s="154"/>
    </row>
    <row r="264" spans="1:1">
      <c r="A264" s="154"/>
    </row>
    <row r="265" spans="1:1">
      <c r="A265" s="154"/>
    </row>
    <row r="266" spans="1:1">
      <c r="A266" s="154"/>
    </row>
    <row r="267" spans="1:1">
      <c r="A267" s="154"/>
    </row>
    <row r="268" spans="1:1">
      <c r="A268" s="154"/>
    </row>
    <row r="269" spans="1:1">
      <c r="A269" s="154"/>
    </row>
    <row r="270" spans="1:1">
      <c r="A270" s="154"/>
    </row>
    <row r="271" spans="1:1">
      <c r="A271" s="154"/>
    </row>
    <row r="272" spans="1:1">
      <c r="A272" s="154"/>
    </row>
    <row r="273" spans="1:1">
      <c r="A273" s="154"/>
    </row>
    <row r="274" spans="1:1">
      <c r="A274" s="154"/>
    </row>
    <row r="275" spans="1:1">
      <c r="A275" s="154"/>
    </row>
    <row r="276" spans="1:1">
      <c r="A276" s="154"/>
    </row>
    <row r="277" spans="1:1">
      <c r="A277" s="154"/>
    </row>
    <row r="278" spans="1:1">
      <c r="A278" s="154"/>
    </row>
    <row r="279" spans="1:1">
      <c r="A279" s="154"/>
    </row>
    <row r="280" spans="1:1">
      <c r="A280" s="154"/>
    </row>
    <row r="281" spans="1:1">
      <c r="A281" s="154"/>
    </row>
    <row r="282" spans="1:1">
      <c r="A282" s="154"/>
    </row>
    <row r="283" spans="1:1">
      <c r="A283" s="154"/>
    </row>
    <row r="284" spans="1:1">
      <c r="A284" s="154"/>
    </row>
    <row r="285" spans="1:1">
      <c r="A285" s="154"/>
    </row>
    <row r="286" spans="1:1">
      <c r="A286" s="154"/>
    </row>
    <row r="287" spans="1:1">
      <c r="A287" s="154"/>
    </row>
    <row r="288" spans="1:1">
      <c r="A288" s="154"/>
    </row>
    <row r="289" spans="1:1">
      <c r="A289" s="154"/>
    </row>
    <row r="290" spans="1:1">
      <c r="A290" s="154"/>
    </row>
    <row r="291" spans="1:1">
      <c r="A291" s="154"/>
    </row>
    <row r="292" spans="1:1">
      <c r="A292" s="154"/>
    </row>
    <row r="293" spans="1:1">
      <c r="A293" s="154"/>
    </row>
    <row r="294" spans="1:1">
      <c r="A294" s="154"/>
    </row>
    <row r="295" spans="1:1">
      <c r="A295" s="154"/>
    </row>
    <row r="296" spans="1:1">
      <c r="A296" s="154"/>
    </row>
    <row r="297" spans="1:1">
      <c r="A297" s="154"/>
    </row>
    <row r="298" spans="1:1">
      <c r="A298" s="154"/>
    </row>
    <row r="299" spans="1:1">
      <c r="A299" s="154"/>
    </row>
    <row r="300" spans="1:1">
      <c r="A300" s="154"/>
    </row>
    <row r="301" spans="1:1">
      <c r="A301" s="154"/>
    </row>
    <row r="302" spans="1:1">
      <c r="A302" s="154"/>
    </row>
    <row r="303" spans="1:1">
      <c r="A303" s="154"/>
    </row>
    <row r="304" spans="1:1">
      <c r="A304" s="154"/>
    </row>
    <row r="305" spans="1:1">
      <c r="A305" s="154"/>
    </row>
    <row r="306" spans="1:1">
      <c r="A306" s="154"/>
    </row>
    <row r="307" spans="1:1">
      <c r="A307" s="154"/>
    </row>
    <row r="308" spans="1:1">
      <c r="A308" s="154"/>
    </row>
    <row r="309" spans="1:1">
      <c r="A309" s="154"/>
    </row>
    <row r="310" spans="1:1">
      <c r="A310" s="154"/>
    </row>
    <row r="311" spans="1:1">
      <c r="A311" s="154"/>
    </row>
    <row r="312" spans="1:1">
      <c r="A312" s="154"/>
    </row>
    <row r="313" spans="1:1">
      <c r="A313" s="154"/>
    </row>
    <row r="314" spans="1:1">
      <c r="A314" s="154"/>
    </row>
    <row r="315" spans="1:1">
      <c r="A315" s="154"/>
    </row>
    <row r="316" spans="1:1">
      <c r="A316" s="154"/>
    </row>
    <row r="317" spans="1:1">
      <c r="A317" s="154"/>
    </row>
    <row r="318" spans="1:1">
      <c r="A318" s="154"/>
    </row>
    <row r="319" spans="1:1">
      <c r="A319" s="154"/>
    </row>
    <row r="320" spans="1:1">
      <c r="A320" s="154"/>
    </row>
    <row r="321" spans="1:1">
      <c r="A321" s="154"/>
    </row>
    <row r="322" spans="1:1">
      <c r="A322" s="154"/>
    </row>
    <row r="323" spans="1:1">
      <c r="A323" s="154"/>
    </row>
    <row r="324" spans="1:1">
      <c r="A324" s="154"/>
    </row>
    <row r="325" spans="1:1">
      <c r="A325" s="154"/>
    </row>
    <row r="326" spans="1:1">
      <c r="A326" s="154"/>
    </row>
    <row r="327" spans="1:1">
      <c r="A327" s="154"/>
    </row>
    <row r="328" spans="1:1">
      <c r="A328" s="154"/>
    </row>
    <row r="329" spans="1:1">
      <c r="A329" s="154"/>
    </row>
    <row r="330" spans="1:1">
      <c r="A330" s="154"/>
    </row>
    <row r="331" spans="1:1">
      <c r="A331" s="154"/>
    </row>
    <row r="332" spans="1:1">
      <c r="A332" s="154"/>
    </row>
    <row r="333" spans="1:1">
      <c r="A333" s="154"/>
    </row>
    <row r="334" spans="1:1">
      <c r="A334" s="154"/>
    </row>
    <row r="335" spans="1:1">
      <c r="A335" s="154"/>
    </row>
    <row r="336" spans="1:1">
      <c r="A336" s="154"/>
    </row>
    <row r="337" spans="1:1">
      <c r="A337" s="154"/>
    </row>
    <row r="338" spans="1:1">
      <c r="A338" s="154"/>
    </row>
    <row r="339" spans="1:1">
      <c r="A339" s="154"/>
    </row>
    <row r="340" spans="1:1">
      <c r="A340" s="154"/>
    </row>
    <row r="341" spans="1:1">
      <c r="A341" s="154"/>
    </row>
    <row r="342" spans="1:1">
      <c r="A342" s="154"/>
    </row>
    <row r="343" spans="1:1">
      <c r="A343" s="154"/>
    </row>
    <row r="344" spans="1:1">
      <c r="A344" s="154"/>
    </row>
    <row r="345" spans="1:1">
      <c r="A345" s="154"/>
    </row>
    <row r="346" spans="1:1">
      <c r="A346" s="154"/>
    </row>
    <row r="347" spans="1:1">
      <c r="A347" s="154"/>
    </row>
    <row r="348" spans="1:1">
      <c r="A348" s="154"/>
    </row>
    <row r="349" spans="1:1">
      <c r="A349" s="154"/>
    </row>
    <row r="350" spans="1:1">
      <c r="A350" s="154"/>
    </row>
    <row r="351" spans="1:1">
      <c r="A351" s="154"/>
    </row>
    <row r="352" spans="1:1">
      <c r="A352" s="154"/>
    </row>
    <row r="353" spans="1:1">
      <c r="A353" s="154"/>
    </row>
    <row r="354" spans="1:1">
      <c r="A354" s="154"/>
    </row>
    <row r="355" spans="1:1">
      <c r="A355" s="154"/>
    </row>
    <row r="356" spans="1:1">
      <c r="A356" s="154"/>
    </row>
    <row r="357" spans="1:1">
      <c r="A357" s="154"/>
    </row>
    <row r="358" spans="1:1">
      <c r="A358" s="154"/>
    </row>
    <row r="359" spans="1:1">
      <c r="A359" s="154"/>
    </row>
    <row r="360" spans="1:1">
      <c r="A360" s="154"/>
    </row>
    <row r="361" spans="1:1">
      <c r="A361" s="154"/>
    </row>
    <row r="362" spans="1:1">
      <c r="A362" s="154"/>
    </row>
    <row r="363" spans="1:1">
      <c r="A363" s="154"/>
    </row>
    <row r="364" spans="1:1">
      <c r="A364" s="154"/>
    </row>
    <row r="365" spans="1:1">
      <c r="A365" s="154"/>
    </row>
    <row r="366" spans="1:1">
      <c r="A366" s="154"/>
    </row>
    <row r="367" spans="1:1">
      <c r="A367" s="154"/>
    </row>
    <row r="368" spans="1:1">
      <c r="A368" s="154"/>
    </row>
    <row r="369" spans="1:1">
      <c r="A369" s="154"/>
    </row>
    <row r="370" spans="1:1">
      <c r="A370" s="154"/>
    </row>
    <row r="371" spans="1:1">
      <c r="A371" s="154"/>
    </row>
    <row r="372" spans="1:1">
      <c r="A372" s="154"/>
    </row>
    <row r="373" spans="1:1">
      <c r="A373" s="154"/>
    </row>
    <row r="374" spans="1:1">
      <c r="A374" s="154"/>
    </row>
    <row r="375" spans="1:1">
      <c r="A375" s="154"/>
    </row>
    <row r="376" spans="1:1">
      <c r="A376" s="154"/>
    </row>
    <row r="377" spans="1:1">
      <c r="A377" s="154"/>
    </row>
    <row r="378" spans="1:1">
      <c r="A378" s="154"/>
    </row>
    <row r="379" spans="1:1">
      <c r="A379" s="154"/>
    </row>
    <row r="380" spans="1:1">
      <c r="A380" s="154"/>
    </row>
    <row r="381" spans="1:1">
      <c r="A381" s="154"/>
    </row>
    <row r="382" spans="1:1">
      <c r="A382" s="154"/>
    </row>
    <row r="383" spans="1:1">
      <c r="A383" s="154"/>
    </row>
    <row r="384" spans="1:1">
      <c r="A384" s="154"/>
    </row>
    <row r="385" spans="1:1">
      <c r="A385" s="154"/>
    </row>
    <row r="386" spans="1:1">
      <c r="A386" s="154"/>
    </row>
    <row r="387" spans="1:1">
      <c r="A387" s="154"/>
    </row>
    <row r="388" spans="1:1">
      <c r="A388" s="154"/>
    </row>
    <row r="389" spans="1:1">
      <c r="A389" s="154"/>
    </row>
    <row r="390" spans="1:1">
      <c r="A390" s="154"/>
    </row>
    <row r="391" spans="1:1">
      <c r="A391" s="154"/>
    </row>
    <row r="392" spans="1:1">
      <c r="A392" s="154"/>
    </row>
    <row r="393" spans="1:1">
      <c r="A393" s="154"/>
    </row>
    <row r="394" spans="1:1">
      <c r="A394" s="154"/>
    </row>
    <row r="395" spans="1:1">
      <c r="A395" s="154"/>
    </row>
    <row r="396" spans="1:1">
      <c r="A396" s="154"/>
    </row>
    <row r="397" spans="1:1">
      <c r="A397" s="154"/>
    </row>
    <row r="398" spans="1:1">
      <c r="A398" s="154"/>
    </row>
    <row r="399" spans="1:1">
      <c r="A399" s="154"/>
    </row>
    <row r="400" spans="1:1">
      <c r="A400" s="154"/>
    </row>
    <row r="401" spans="1:1">
      <c r="A401" s="154"/>
    </row>
    <row r="402" spans="1:1">
      <c r="A402" s="154"/>
    </row>
    <row r="403" spans="1:1">
      <c r="A403" s="154"/>
    </row>
    <row r="404" spans="1:1">
      <c r="A404" s="154"/>
    </row>
    <row r="405" spans="1:1">
      <c r="A405" s="154"/>
    </row>
    <row r="406" spans="1:1">
      <c r="A406" s="154"/>
    </row>
    <row r="407" spans="1:1">
      <c r="A407" s="154"/>
    </row>
    <row r="408" spans="1:1">
      <c r="A408" s="154"/>
    </row>
    <row r="409" spans="1:1">
      <c r="A409" s="154"/>
    </row>
    <row r="410" spans="1:1">
      <c r="A410" s="154"/>
    </row>
    <row r="411" spans="1:1">
      <c r="A411" s="154"/>
    </row>
    <row r="412" spans="1:1">
      <c r="A412" s="154"/>
    </row>
    <row r="413" spans="1:1">
      <c r="A413" s="154"/>
    </row>
    <row r="414" spans="1:1">
      <c r="A414" s="154"/>
    </row>
    <row r="415" spans="1:1">
      <c r="A415" s="154"/>
    </row>
    <row r="416" spans="1:1">
      <c r="A416" s="154"/>
    </row>
    <row r="417" spans="1:1">
      <c r="A417" s="154"/>
    </row>
    <row r="418" spans="1:1">
      <c r="A418" s="154"/>
    </row>
    <row r="419" spans="1:1">
      <c r="A419" s="154"/>
    </row>
    <row r="420" spans="1:1">
      <c r="A420" s="154"/>
    </row>
    <row r="421" spans="1:1">
      <c r="A421" s="154"/>
    </row>
    <row r="422" spans="1:1">
      <c r="A422" s="154"/>
    </row>
    <row r="423" spans="1:1">
      <c r="A423" s="154"/>
    </row>
    <row r="424" spans="1:1">
      <c r="A424" s="154"/>
    </row>
    <row r="425" spans="1:1">
      <c r="A425" s="154"/>
    </row>
    <row r="426" spans="1:1">
      <c r="A426" s="154"/>
    </row>
    <row r="427" spans="1:1">
      <c r="A427" s="154"/>
    </row>
    <row r="428" spans="1:1">
      <c r="A428" s="154"/>
    </row>
    <row r="429" spans="1:1">
      <c r="A429" s="154"/>
    </row>
    <row r="430" spans="1:1">
      <c r="A430" s="154"/>
    </row>
    <row r="431" spans="1:1">
      <c r="A431" s="154"/>
    </row>
    <row r="432" spans="1:1">
      <c r="A432" s="154"/>
    </row>
    <row r="433" spans="1:1">
      <c r="A433" s="154"/>
    </row>
    <row r="434" spans="1:1">
      <c r="A434" s="154"/>
    </row>
    <row r="435" spans="1:1">
      <c r="A435" s="154"/>
    </row>
    <row r="436" spans="1:1">
      <c r="A436" s="154"/>
    </row>
    <row r="437" spans="1:1">
      <c r="A437" s="154"/>
    </row>
    <row r="438" spans="1:1">
      <c r="A438" s="154"/>
    </row>
    <row r="439" spans="1:1">
      <c r="A439" s="154"/>
    </row>
    <row r="440" spans="1:1">
      <c r="A440" s="154"/>
    </row>
    <row r="441" spans="1:1">
      <c r="A441" s="154"/>
    </row>
    <row r="442" spans="1:1">
      <c r="A442" s="154"/>
    </row>
    <row r="443" spans="1:1">
      <c r="A443" s="154"/>
    </row>
    <row r="444" spans="1:1">
      <c r="A444" s="154"/>
    </row>
    <row r="445" spans="1:1">
      <c r="A445" s="154"/>
    </row>
    <row r="446" spans="1:1">
      <c r="A446" s="154"/>
    </row>
    <row r="447" spans="1:1">
      <c r="A447" s="154"/>
    </row>
    <row r="448" spans="1:1">
      <c r="A448" s="154"/>
    </row>
    <row r="449" spans="1:1">
      <c r="A449" s="154"/>
    </row>
    <row r="450" spans="1:1">
      <c r="A450" s="154"/>
    </row>
    <row r="451" spans="1:1">
      <c r="A451" s="154"/>
    </row>
    <row r="452" spans="1:1">
      <c r="A452" s="154"/>
    </row>
    <row r="453" spans="1:1">
      <c r="A453" s="154"/>
    </row>
    <row r="454" spans="1:1">
      <c r="A454" s="154"/>
    </row>
    <row r="455" spans="1:1">
      <c r="A455" s="154"/>
    </row>
    <row r="456" spans="1:1">
      <c r="A456" s="154"/>
    </row>
    <row r="457" spans="1:1">
      <c r="A457" s="154"/>
    </row>
    <row r="458" spans="1:1">
      <c r="A458" s="154"/>
    </row>
    <row r="459" spans="1:1">
      <c r="A459" s="154"/>
    </row>
    <row r="460" spans="1:1">
      <c r="A460" s="154"/>
    </row>
    <row r="461" spans="1:1">
      <c r="A461" s="154"/>
    </row>
    <row r="462" spans="1:1">
      <c r="A462" s="154"/>
    </row>
    <row r="463" spans="1:1">
      <c r="A463" s="154"/>
    </row>
    <row r="464" spans="1:1">
      <c r="A464" s="154"/>
    </row>
    <row r="465" spans="1:1">
      <c r="A465" s="154"/>
    </row>
    <row r="466" spans="1:1">
      <c r="A466" s="154"/>
    </row>
    <row r="467" spans="1:1">
      <c r="A467" s="154"/>
    </row>
    <row r="468" spans="1:1">
      <c r="A468" s="154"/>
    </row>
    <row r="469" spans="1:1">
      <c r="A469" s="154"/>
    </row>
    <row r="470" spans="1:1">
      <c r="A470" s="154"/>
    </row>
    <row r="471" spans="1:1">
      <c r="A471" s="154"/>
    </row>
    <row r="472" spans="1:1">
      <c r="A472" s="154"/>
    </row>
    <row r="473" spans="1:1">
      <c r="A473" s="154"/>
    </row>
    <row r="474" spans="1:1">
      <c r="A474" s="154"/>
    </row>
    <row r="475" spans="1:1">
      <c r="A475" s="154"/>
    </row>
    <row r="476" spans="1:1">
      <c r="A476" s="154"/>
    </row>
    <row r="477" spans="1:1">
      <c r="A477" s="154"/>
    </row>
    <row r="478" spans="1:1">
      <c r="A478" s="154"/>
    </row>
    <row r="479" spans="1:1">
      <c r="A479" s="154"/>
    </row>
    <row r="480" spans="1:1">
      <c r="A480" s="154"/>
    </row>
    <row r="481" spans="1:1">
      <c r="A481" s="154"/>
    </row>
    <row r="482" spans="1:1">
      <c r="A482" s="154"/>
    </row>
    <row r="483" spans="1:1">
      <c r="A483" s="154"/>
    </row>
    <row r="484" spans="1:1">
      <c r="A484" s="154"/>
    </row>
    <row r="485" spans="1:1">
      <c r="A485" s="154"/>
    </row>
    <row r="486" spans="1:1">
      <c r="A486" s="154"/>
    </row>
    <row r="487" spans="1:1">
      <c r="A487" s="154"/>
    </row>
    <row r="488" spans="1:1">
      <c r="A488" s="154"/>
    </row>
    <row r="489" spans="1:1">
      <c r="A489" s="154"/>
    </row>
    <row r="490" spans="1:1">
      <c r="A490" s="154"/>
    </row>
    <row r="491" spans="1:1">
      <c r="A491" s="154"/>
    </row>
    <row r="492" spans="1:1">
      <c r="A492" s="154"/>
    </row>
    <row r="493" spans="1:1">
      <c r="A493" s="154"/>
    </row>
    <row r="494" spans="1:1">
      <c r="A494" s="154"/>
    </row>
    <row r="495" spans="1:1">
      <c r="A495" s="154"/>
    </row>
    <row r="496" spans="1:1">
      <c r="A496" s="154"/>
    </row>
    <row r="497" spans="1:1">
      <c r="A497" s="154"/>
    </row>
    <row r="498" spans="1:1">
      <c r="A498" s="154"/>
    </row>
    <row r="499" spans="1:1">
      <c r="A499" s="154"/>
    </row>
    <row r="500" spans="1:1">
      <c r="A500" s="154"/>
    </row>
    <row r="501" spans="1:1">
      <c r="A501" s="154"/>
    </row>
    <row r="502" spans="1:1">
      <c r="A502" s="154"/>
    </row>
    <row r="503" spans="1:1">
      <c r="A503" s="154"/>
    </row>
    <row r="504" spans="1:1">
      <c r="A504" s="154"/>
    </row>
    <row r="505" spans="1:1">
      <c r="A505" s="154"/>
    </row>
    <row r="506" spans="1:1">
      <c r="A506" s="154"/>
    </row>
    <row r="507" spans="1:1">
      <c r="A507" s="154"/>
    </row>
    <row r="508" spans="1:1">
      <c r="A508" s="154"/>
    </row>
    <row r="509" spans="1:1">
      <c r="A509" s="154"/>
    </row>
    <row r="510" spans="1:1">
      <c r="A510" s="154"/>
    </row>
    <row r="511" spans="1:1">
      <c r="A511" s="154"/>
    </row>
    <row r="512" spans="1:1">
      <c r="A512" s="154"/>
    </row>
    <row r="513" spans="1:1">
      <c r="A513" s="154"/>
    </row>
    <row r="514" spans="1:1">
      <c r="A514" s="154"/>
    </row>
    <row r="515" spans="1:1">
      <c r="A515" s="154"/>
    </row>
    <row r="516" spans="1:1">
      <c r="A516" s="154"/>
    </row>
    <row r="517" spans="1:1">
      <c r="A517" s="154"/>
    </row>
    <row r="518" spans="1:1">
      <c r="A518" s="154"/>
    </row>
    <row r="519" spans="1:1">
      <c r="A519" s="154"/>
    </row>
    <row r="520" spans="1:1">
      <c r="A520" s="154"/>
    </row>
    <row r="521" spans="1:1">
      <c r="A521" s="154"/>
    </row>
    <row r="522" spans="1:1">
      <c r="A522" s="154"/>
    </row>
    <row r="523" spans="1:1">
      <c r="A523" s="154"/>
    </row>
    <row r="524" spans="1:1">
      <c r="A524" s="154"/>
    </row>
    <row r="525" spans="1:1">
      <c r="A525" s="154"/>
    </row>
    <row r="526" spans="1:1">
      <c r="A526" s="154"/>
    </row>
    <row r="527" spans="1:1">
      <c r="A527" s="154"/>
    </row>
    <row r="528" spans="1:1">
      <c r="A528" s="154"/>
    </row>
    <row r="529" spans="1:1">
      <c r="A529" s="154"/>
    </row>
    <row r="530" spans="1:1">
      <c r="A530" s="154"/>
    </row>
    <row r="531" spans="1:1">
      <c r="A531" s="154"/>
    </row>
    <row r="532" spans="1:1">
      <c r="A532" s="154"/>
    </row>
    <row r="533" spans="1:1">
      <c r="A533" s="154"/>
    </row>
    <row r="534" spans="1:1">
      <c r="A534" s="154"/>
    </row>
    <row r="535" spans="1:1">
      <c r="A535" s="154"/>
    </row>
    <row r="536" spans="1:1">
      <c r="A536" s="154"/>
    </row>
    <row r="537" spans="1:1">
      <c r="A537" s="154"/>
    </row>
    <row r="538" spans="1:1">
      <c r="A538" s="154"/>
    </row>
    <row r="539" spans="1:1">
      <c r="A539" s="154"/>
    </row>
    <row r="540" spans="1:1">
      <c r="A540" s="154"/>
    </row>
    <row r="541" spans="1:1">
      <c r="A541" s="154"/>
    </row>
    <row r="542" spans="1:1">
      <c r="A542" s="154"/>
    </row>
    <row r="543" spans="1:1">
      <c r="A543" s="154"/>
    </row>
    <row r="544" spans="1:1">
      <c r="A544" s="154"/>
    </row>
    <row r="545" spans="1:1">
      <c r="A545" s="154"/>
    </row>
    <row r="546" spans="1:1">
      <c r="A546" s="154"/>
    </row>
    <row r="547" spans="1:1">
      <c r="A547" s="154"/>
    </row>
    <row r="548" spans="1:1">
      <c r="A548" s="154"/>
    </row>
    <row r="549" spans="1:1">
      <c r="A549" s="154"/>
    </row>
    <row r="550" spans="1:1">
      <c r="A550" s="154"/>
    </row>
    <row r="551" spans="1:1">
      <c r="A551" s="154"/>
    </row>
    <row r="552" spans="1:1">
      <c r="A552" s="154"/>
    </row>
    <row r="553" spans="1:1">
      <c r="A553" s="154"/>
    </row>
    <row r="554" spans="1:1">
      <c r="A554" s="154"/>
    </row>
    <row r="555" spans="1:1">
      <c r="A555" s="154"/>
    </row>
    <row r="556" spans="1:1">
      <c r="A556" s="154"/>
    </row>
    <row r="557" spans="1:1">
      <c r="A557" s="154"/>
    </row>
    <row r="558" spans="1:1">
      <c r="A558" s="154"/>
    </row>
    <row r="559" spans="1:1">
      <c r="A559" s="154"/>
    </row>
    <row r="560" spans="1:1">
      <c r="A560" s="154"/>
    </row>
    <row r="561" spans="1:1">
      <c r="A561" s="154"/>
    </row>
    <row r="562" spans="1:1">
      <c r="A562" s="154"/>
    </row>
    <row r="563" spans="1:1">
      <c r="A563" s="154"/>
    </row>
    <row r="564" spans="1:1">
      <c r="A564" s="154"/>
    </row>
    <row r="565" spans="1:1">
      <c r="A565" s="154"/>
    </row>
    <row r="566" spans="1:1">
      <c r="A566" s="154"/>
    </row>
    <row r="567" spans="1:1">
      <c r="A567" s="154"/>
    </row>
    <row r="568" spans="1:1">
      <c r="A568" s="154"/>
    </row>
    <row r="569" spans="1:1">
      <c r="A569" s="154"/>
    </row>
    <row r="570" spans="1:1">
      <c r="A570" s="154"/>
    </row>
    <row r="571" spans="1:1">
      <c r="A571" s="154"/>
    </row>
    <row r="572" spans="1:1">
      <c r="A572" s="154"/>
    </row>
    <row r="573" spans="1:1">
      <c r="A573" s="154"/>
    </row>
    <row r="574" spans="1:1">
      <c r="A574" s="154"/>
    </row>
    <row r="575" spans="1:1">
      <c r="A575" s="154"/>
    </row>
    <row r="576" spans="1:1">
      <c r="A576" s="154"/>
    </row>
    <row r="577" spans="1:1">
      <c r="A577" s="154"/>
    </row>
    <row r="578" spans="1:1">
      <c r="A578" s="154"/>
    </row>
    <row r="579" spans="1:1">
      <c r="A579" s="154"/>
    </row>
    <row r="580" spans="1:1">
      <c r="A580" s="154"/>
    </row>
    <row r="581" spans="1:1">
      <c r="A581" s="154"/>
    </row>
    <row r="582" spans="1:1">
      <c r="A582" s="154"/>
    </row>
    <row r="583" spans="1:1">
      <c r="A583" s="154"/>
    </row>
    <row r="584" spans="1:1">
      <c r="A584" s="154"/>
    </row>
    <row r="585" spans="1:1">
      <c r="A585" s="154"/>
    </row>
    <row r="586" spans="1:1">
      <c r="A586" s="154"/>
    </row>
    <row r="587" spans="1:1">
      <c r="A587" s="154"/>
    </row>
    <row r="588" spans="1:1">
      <c r="A588" s="154"/>
    </row>
    <row r="589" spans="1:1">
      <c r="A589" s="154"/>
    </row>
    <row r="590" spans="1:1">
      <c r="A590" s="154"/>
    </row>
    <row r="591" spans="1:1">
      <c r="A591" s="154"/>
    </row>
    <row r="592" spans="1:1">
      <c r="A592" s="154"/>
    </row>
    <row r="593" spans="1:1">
      <c r="A593" s="154"/>
    </row>
    <row r="594" spans="1:1">
      <c r="A594" s="154"/>
    </row>
    <row r="595" spans="1:1">
      <c r="A595" s="154"/>
    </row>
    <row r="596" spans="1:1">
      <c r="A596" s="154"/>
    </row>
    <row r="597" spans="1:1">
      <c r="A597" s="154"/>
    </row>
    <row r="598" spans="1:1">
      <c r="A598" s="154"/>
    </row>
    <row r="599" spans="1:1">
      <c r="A599" s="154"/>
    </row>
    <row r="600" spans="1:1">
      <c r="A600" s="154"/>
    </row>
    <row r="601" spans="1:1">
      <c r="A601" s="154"/>
    </row>
    <row r="602" spans="1:1">
      <c r="A602" s="154"/>
    </row>
    <row r="603" spans="1:1">
      <c r="A603" s="154"/>
    </row>
    <row r="604" spans="1:1">
      <c r="A604" s="154"/>
    </row>
    <row r="605" spans="1:1">
      <c r="A605" s="154"/>
    </row>
    <row r="606" spans="1:1">
      <c r="A606" s="154"/>
    </row>
    <row r="607" spans="1:1">
      <c r="A607" s="154"/>
    </row>
    <row r="608" spans="1:1">
      <c r="A608" s="154"/>
    </row>
    <row r="609" spans="1:1">
      <c r="A609" s="154"/>
    </row>
    <row r="610" spans="1:1">
      <c r="A610" s="154"/>
    </row>
    <row r="611" spans="1:1">
      <c r="A611" s="154"/>
    </row>
    <row r="612" spans="1:1">
      <c r="A612" s="154"/>
    </row>
    <row r="613" spans="1:1">
      <c r="A613" s="154"/>
    </row>
    <row r="614" spans="1:1">
      <c r="A614" s="154"/>
    </row>
    <row r="615" spans="1:1">
      <c r="A615" s="154"/>
    </row>
    <row r="616" spans="1:1">
      <c r="A616" s="154"/>
    </row>
    <row r="617" spans="1:1">
      <c r="A617" s="154"/>
    </row>
    <row r="618" spans="1:1">
      <c r="A618" s="154"/>
    </row>
    <row r="619" spans="1:1">
      <c r="A619" s="154"/>
    </row>
    <row r="620" spans="1:1">
      <c r="A620" s="154"/>
    </row>
    <row r="621" spans="1:1">
      <c r="A621" s="154"/>
    </row>
    <row r="622" spans="1:1">
      <c r="A622" s="154"/>
    </row>
    <row r="623" spans="1:1">
      <c r="A623" s="154"/>
    </row>
    <row r="624" spans="1:1">
      <c r="A624" s="154"/>
    </row>
    <row r="625" spans="1:1">
      <c r="A625" s="154"/>
    </row>
    <row r="626" spans="1:1">
      <c r="A626" s="154"/>
    </row>
    <row r="627" spans="1:1">
      <c r="A627" s="154"/>
    </row>
    <row r="628" spans="1:1">
      <c r="A628" s="154"/>
    </row>
    <row r="629" spans="1:1">
      <c r="A629" s="154"/>
    </row>
    <row r="630" spans="1:1">
      <c r="A630" s="154"/>
    </row>
    <row r="631" spans="1:1">
      <c r="A631" s="154"/>
    </row>
    <row r="632" spans="1:1">
      <c r="A632" s="154"/>
    </row>
    <row r="633" spans="1:1">
      <c r="A633" s="154"/>
    </row>
    <row r="634" spans="1:1">
      <c r="A634" s="154"/>
    </row>
    <row r="635" spans="1:1">
      <c r="A635" s="154"/>
    </row>
    <row r="636" spans="1:1">
      <c r="A636" s="154"/>
    </row>
    <row r="637" spans="1:1">
      <c r="A637" s="154"/>
    </row>
    <row r="638" spans="1:1">
      <c r="A638" s="154"/>
    </row>
    <row r="639" spans="1:1">
      <c r="A639" s="154"/>
    </row>
    <row r="640" spans="1:1">
      <c r="A640" s="154"/>
    </row>
    <row r="641" spans="1:1">
      <c r="A641" s="154"/>
    </row>
    <row r="642" spans="1:1">
      <c r="A642" s="154"/>
    </row>
    <row r="643" spans="1:1">
      <c r="A643" s="154"/>
    </row>
    <row r="644" spans="1:1">
      <c r="A644" s="154"/>
    </row>
    <row r="645" spans="1:1">
      <c r="A645" s="154"/>
    </row>
    <row r="646" spans="1:1">
      <c r="A646" s="154"/>
    </row>
    <row r="647" spans="1:1">
      <c r="A647" s="154"/>
    </row>
    <row r="648" spans="1:1">
      <c r="A648" s="154"/>
    </row>
    <row r="649" spans="1:1">
      <c r="A649" s="154"/>
    </row>
    <row r="650" spans="1:1">
      <c r="A650" s="154"/>
    </row>
    <row r="651" spans="1:1">
      <c r="A651" s="154"/>
    </row>
    <row r="652" spans="1:1">
      <c r="A652" s="154"/>
    </row>
    <row r="653" spans="1:1">
      <c r="A653" s="154"/>
    </row>
    <row r="654" spans="1:1">
      <c r="A654" s="154"/>
    </row>
    <row r="655" spans="1:1">
      <c r="A655" s="154"/>
    </row>
    <row r="656" spans="1:1">
      <c r="A656" s="154"/>
    </row>
    <row r="657" spans="1:1">
      <c r="A657" s="154"/>
    </row>
    <row r="658" spans="1:1">
      <c r="A658" s="154"/>
    </row>
    <row r="659" spans="1:1">
      <c r="A659" s="154"/>
    </row>
    <row r="660" spans="1:1">
      <c r="A660" s="154"/>
    </row>
    <row r="661" spans="1:1">
      <c r="A661" s="154"/>
    </row>
    <row r="662" spans="1:1">
      <c r="A662" s="154"/>
    </row>
    <row r="663" spans="1:1">
      <c r="A663" s="154"/>
    </row>
    <row r="664" spans="1:1">
      <c r="A664" s="154"/>
    </row>
    <row r="665" spans="1:1">
      <c r="A665" s="154"/>
    </row>
    <row r="666" spans="1:1">
      <c r="A666" s="154"/>
    </row>
    <row r="667" spans="1:1">
      <c r="A667" s="154"/>
    </row>
    <row r="668" spans="1:1">
      <c r="A668" s="154"/>
    </row>
    <row r="669" spans="1:1">
      <c r="A669" s="154"/>
    </row>
    <row r="670" spans="1:1">
      <c r="A670" s="154"/>
    </row>
    <row r="671" spans="1:1">
      <c r="A671" s="154"/>
    </row>
    <row r="672" spans="1:1">
      <c r="A672" s="154"/>
    </row>
    <row r="673" spans="1:1">
      <c r="A673" s="154"/>
    </row>
    <row r="674" spans="1:1">
      <c r="A674" s="154"/>
    </row>
    <row r="675" spans="1:1">
      <c r="A675" s="154"/>
    </row>
    <row r="676" spans="1:1">
      <c r="A676" s="154"/>
    </row>
    <row r="677" spans="1:1">
      <c r="A677" s="154"/>
    </row>
    <row r="678" spans="1:1">
      <c r="A678" s="154"/>
    </row>
    <row r="679" spans="1:1">
      <c r="A679" s="154"/>
    </row>
    <row r="680" spans="1:1">
      <c r="A680" s="154"/>
    </row>
    <row r="681" spans="1:1">
      <c r="A681" s="154"/>
    </row>
    <row r="682" spans="1:1">
      <c r="A682" s="154"/>
    </row>
    <row r="683" spans="1:1">
      <c r="A683" s="154"/>
    </row>
    <row r="684" spans="1:1">
      <c r="A684" s="154"/>
    </row>
    <row r="685" spans="1:1">
      <c r="A685" s="154"/>
    </row>
    <row r="686" spans="1:1">
      <c r="A686" s="154"/>
    </row>
    <row r="687" spans="1:1">
      <c r="A687" s="154"/>
    </row>
    <row r="688" spans="1:1">
      <c r="A688" s="154"/>
    </row>
    <row r="689" spans="1:1">
      <c r="A689" s="154"/>
    </row>
    <row r="690" spans="1:1">
      <c r="A690" s="154"/>
    </row>
    <row r="691" spans="1:1">
      <c r="A691" s="154"/>
    </row>
    <row r="692" spans="1:1">
      <c r="A692" s="154"/>
    </row>
    <row r="693" spans="1:1">
      <c r="A693" s="154"/>
    </row>
    <row r="694" spans="1:1">
      <c r="A694" s="154"/>
    </row>
    <row r="695" spans="1:1">
      <c r="A695" s="154"/>
    </row>
    <row r="696" spans="1:1">
      <c r="A696" s="154"/>
    </row>
    <row r="697" spans="1:1">
      <c r="A697" s="154"/>
    </row>
    <row r="698" spans="1:1">
      <c r="A698" s="154"/>
    </row>
    <row r="699" spans="1:1">
      <c r="A699" s="154"/>
    </row>
    <row r="700" spans="1:1">
      <c r="A700" s="154"/>
    </row>
    <row r="701" spans="1:1">
      <c r="A701" s="154"/>
    </row>
    <row r="702" spans="1:1">
      <c r="A702" s="154"/>
    </row>
    <row r="703" spans="1:1">
      <c r="A703" s="154"/>
    </row>
    <row r="704" spans="1:1">
      <c r="A704" s="154"/>
    </row>
    <row r="705" spans="1:1">
      <c r="A705" s="154"/>
    </row>
    <row r="706" spans="1:1">
      <c r="A706" s="154"/>
    </row>
    <row r="707" spans="1:1">
      <c r="A707" s="154"/>
    </row>
    <row r="708" spans="1:1">
      <c r="A708" s="154"/>
    </row>
    <row r="709" spans="1:1">
      <c r="A709" s="154"/>
    </row>
    <row r="710" spans="1:1">
      <c r="A710" s="154"/>
    </row>
    <row r="711" spans="1:1">
      <c r="A711" s="154"/>
    </row>
    <row r="712" spans="1:1">
      <c r="A712" s="154"/>
    </row>
    <row r="713" spans="1:1">
      <c r="A713" s="154"/>
    </row>
    <row r="714" spans="1:1">
      <c r="A714" s="154"/>
    </row>
    <row r="715" spans="1:1">
      <c r="A715" s="154"/>
    </row>
    <row r="716" spans="1:1">
      <c r="A716" s="154"/>
    </row>
    <row r="717" spans="1:1">
      <c r="A717" s="154"/>
    </row>
    <row r="718" spans="1:1">
      <c r="A718" s="154"/>
    </row>
    <row r="719" spans="1:1">
      <c r="A719" s="154"/>
    </row>
    <row r="720" spans="1:1">
      <c r="A720" s="154"/>
    </row>
    <row r="721" spans="1:1">
      <c r="A721" s="154"/>
    </row>
    <row r="722" spans="1:1">
      <c r="A722" s="154"/>
    </row>
    <row r="723" spans="1:1">
      <c r="A723" s="154"/>
    </row>
    <row r="724" spans="1:1">
      <c r="A724" s="154"/>
    </row>
    <row r="725" spans="1:1">
      <c r="A725" s="154"/>
    </row>
    <row r="726" spans="1:1">
      <c r="A726" s="154"/>
    </row>
    <row r="727" spans="1:1">
      <c r="A727" s="154"/>
    </row>
    <row r="728" spans="1:1">
      <c r="A728" s="154"/>
    </row>
    <row r="729" spans="1:1">
      <c r="A729" s="154"/>
    </row>
    <row r="730" spans="1:1">
      <c r="A730" s="154"/>
    </row>
    <row r="731" spans="1:1">
      <c r="A731" s="154"/>
    </row>
    <row r="732" spans="1:1">
      <c r="A732" s="154"/>
    </row>
    <row r="733" spans="1:1">
      <c r="A733" s="154"/>
    </row>
    <row r="734" spans="1:1">
      <c r="A734" s="154"/>
    </row>
    <row r="735" spans="1:1">
      <c r="A735" s="154"/>
    </row>
    <row r="736" spans="1:1">
      <c r="A736" s="154"/>
    </row>
    <row r="737" spans="1:1">
      <c r="A737" s="154"/>
    </row>
    <row r="738" spans="1:1">
      <c r="A738" s="154"/>
    </row>
    <row r="739" spans="1:1">
      <c r="A739" s="154"/>
    </row>
    <row r="740" spans="1:1">
      <c r="A740" s="154"/>
    </row>
    <row r="741" spans="1:1">
      <c r="A741" s="154"/>
    </row>
    <row r="742" spans="1:1">
      <c r="A742" s="154"/>
    </row>
    <row r="743" spans="1:1">
      <c r="A743" s="154"/>
    </row>
    <row r="744" spans="1:1">
      <c r="A744" s="154"/>
    </row>
    <row r="745" spans="1:1">
      <c r="A745" s="154"/>
    </row>
    <row r="746" spans="1:1">
      <c r="A746" s="154"/>
    </row>
    <row r="747" spans="1:1">
      <c r="A747" s="154"/>
    </row>
    <row r="748" spans="1:1">
      <c r="A748" s="154"/>
    </row>
    <row r="749" spans="1:1">
      <c r="A749" s="154"/>
    </row>
    <row r="750" spans="1:1">
      <c r="A750" s="154"/>
    </row>
    <row r="751" spans="1:1">
      <c r="A751" s="154"/>
    </row>
    <row r="752" spans="1:1">
      <c r="A752" s="154"/>
    </row>
    <row r="753" spans="1:1">
      <c r="A753" s="154"/>
    </row>
    <row r="754" spans="1:1">
      <c r="A754" s="154"/>
    </row>
    <row r="755" spans="1:1">
      <c r="A755" s="154"/>
    </row>
    <row r="756" spans="1:1">
      <c r="A756" s="154"/>
    </row>
    <row r="757" spans="1:1">
      <c r="A757" s="154"/>
    </row>
    <row r="758" spans="1:1">
      <c r="A758" s="154"/>
    </row>
    <row r="759" spans="1:1">
      <c r="A759" s="154"/>
    </row>
    <row r="760" spans="1:1">
      <c r="A760" s="154"/>
    </row>
    <row r="761" spans="1:1">
      <c r="A761" s="154"/>
    </row>
    <row r="762" spans="1:1">
      <c r="A762" s="154"/>
    </row>
    <row r="763" spans="1:1">
      <c r="A763" s="154"/>
    </row>
    <row r="764" spans="1:1">
      <c r="A764" s="154"/>
    </row>
    <row r="765" spans="1:1">
      <c r="A765" s="154"/>
    </row>
    <row r="766" spans="1:1">
      <c r="A766" s="154"/>
    </row>
    <row r="767" spans="1:1">
      <c r="A767" s="154"/>
    </row>
    <row r="768" spans="1:1">
      <c r="A768" s="154"/>
    </row>
    <row r="769" spans="1:1">
      <c r="A769" s="154"/>
    </row>
    <row r="770" spans="1:1">
      <c r="A770" s="154"/>
    </row>
    <row r="771" spans="1:1">
      <c r="A771" s="154"/>
    </row>
    <row r="772" spans="1:1">
      <c r="A772" s="154"/>
    </row>
    <row r="773" spans="1:1">
      <c r="A773" s="154"/>
    </row>
    <row r="774" spans="1:1">
      <c r="A774" s="154"/>
    </row>
    <row r="775" spans="1:1">
      <c r="A775" s="154"/>
    </row>
    <row r="776" spans="1:1">
      <c r="A776" s="154"/>
    </row>
    <row r="777" spans="1:1">
      <c r="A777" s="154"/>
    </row>
    <row r="778" spans="1:1">
      <c r="A778" s="154"/>
    </row>
    <row r="779" spans="1:1">
      <c r="A779" s="154"/>
    </row>
    <row r="780" spans="1:1">
      <c r="A780" s="154"/>
    </row>
    <row r="781" spans="1:1">
      <c r="A781" s="154"/>
    </row>
    <row r="782" spans="1:1">
      <c r="A782" s="154"/>
    </row>
    <row r="783" spans="1:1">
      <c r="A783" s="154"/>
    </row>
    <row r="784" spans="1:1">
      <c r="A784" s="154"/>
    </row>
    <row r="785" spans="1:1">
      <c r="A785" s="154"/>
    </row>
    <row r="786" spans="1:1">
      <c r="A786" s="154"/>
    </row>
    <row r="787" spans="1:1">
      <c r="A787" s="154"/>
    </row>
    <row r="788" spans="1:1">
      <c r="A788" s="154"/>
    </row>
    <row r="789" spans="1:1">
      <c r="A789" s="154"/>
    </row>
    <row r="790" spans="1:1">
      <c r="A790" s="154"/>
    </row>
    <row r="791" spans="1:1">
      <c r="A791" s="154"/>
    </row>
    <row r="792" spans="1:1">
      <c r="A792" s="154"/>
    </row>
    <row r="793" spans="1:1">
      <c r="A793" s="154"/>
    </row>
    <row r="794" spans="1:1">
      <c r="A794" s="154"/>
    </row>
    <row r="795" spans="1:1">
      <c r="A795" s="154"/>
    </row>
    <row r="796" spans="1:1">
      <c r="A796" s="154"/>
    </row>
    <row r="797" spans="1:1">
      <c r="A797" s="154"/>
    </row>
    <row r="798" spans="1:1">
      <c r="A798" s="154"/>
    </row>
    <row r="799" spans="1:1">
      <c r="A799" s="154"/>
    </row>
    <row r="800" spans="1:1">
      <c r="A800" s="154"/>
    </row>
    <row r="801" spans="1:1">
      <c r="A801" s="154"/>
    </row>
    <row r="802" spans="1:1">
      <c r="A802" s="154"/>
    </row>
    <row r="803" spans="1:1">
      <c r="A803" s="154"/>
    </row>
    <row r="804" spans="1:1">
      <c r="A804" s="154"/>
    </row>
    <row r="805" spans="1:1">
      <c r="A805" s="154"/>
    </row>
    <row r="806" spans="1:1">
      <c r="A806" s="154"/>
    </row>
    <row r="807" spans="1:1">
      <c r="A807" s="154"/>
    </row>
    <row r="808" spans="1:1">
      <c r="A808" s="154"/>
    </row>
    <row r="809" spans="1:1">
      <c r="A809" s="154"/>
    </row>
    <row r="810" spans="1:1">
      <c r="A810" s="154"/>
    </row>
    <row r="811" spans="1:1">
      <c r="A811" s="154"/>
    </row>
    <row r="812" spans="1:1">
      <c r="A812" s="154"/>
    </row>
    <row r="813" spans="1:1">
      <c r="A813" s="154"/>
    </row>
    <row r="814" spans="1:1">
      <c r="A814" s="154"/>
    </row>
    <row r="815" spans="1:1">
      <c r="A815" s="154"/>
    </row>
    <row r="816" spans="1:1">
      <c r="A816" s="154"/>
    </row>
    <row r="817" spans="1:1">
      <c r="A817" s="154"/>
    </row>
    <row r="818" spans="1:1">
      <c r="A818" s="154"/>
    </row>
    <row r="819" spans="1:1">
      <c r="A819" s="154"/>
    </row>
    <row r="820" spans="1:1">
      <c r="A820" s="154"/>
    </row>
    <row r="821" spans="1:1">
      <c r="A821" s="154"/>
    </row>
    <row r="822" spans="1:1">
      <c r="A822" s="154"/>
    </row>
    <row r="823" spans="1:1">
      <c r="A823" s="154"/>
    </row>
    <row r="824" spans="1:1">
      <c r="A824" s="154"/>
    </row>
    <row r="825" spans="1:1">
      <c r="A825" s="154"/>
    </row>
    <row r="826" spans="1:1">
      <c r="A826" s="154"/>
    </row>
    <row r="827" spans="1:1">
      <c r="A827" s="154"/>
    </row>
    <row r="828" spans="1:1">
      <c r="A828" s="154"/>
    </row>
    <row r="829" spans="1:1">
      <c r="A829" s="154"/>
    </row>
    <row r="830" spans="1:1">
      <c r="A830" s="154"/>
    </row>
    <row r="831" spans="1:1">
      <c r="A831" s="154"/>
    </row>
    <row r="832" spans="1:1">
      <c r="A832" s="154"/>
    </row>
    <row r="833" spans="1:1">
      <c r="A833" s="154"/>
    </row>
    <row r="834" spans="1:1">
      <c r="A834" s="154"/>
    </row>
    <row r="835" spans="1:1">
      <c r="A835" s="154"/>
    </row>
    <row r="836" spans="1:1">
      <c r="A836" s="154"/>
    </row>
    <row r="837" spans="1:1">
      <c r="A837" s="154"/>
    </row>
    <row r="838" spans="1:1">
      <c r="A838" s="154"/>
    </row>
    <row r="839" spans="1:1">
      <c r="A839" s="154"/>
    </row>
    <row r="840" spans="1:1">
      <c r="A840" s="154"/>
    </row>
    <row r="841" spans="1:1">
      <c r="A841" s="154"/>
    </row>
    <row r="842" spans="1:1">
      <c r="A842" s="154"/>
    </row>
    <row r="843" spans="1:1">
      <c r="A843" s="154"/>
    </row>
    <row r="844" spans="1:1">
      <c r="A844" s="154"/>
    </row>
    <row r="845" spans="1:1">
      <c r="A845" s="154"/>
    </row>
    <row r="846" spans="1:1">
      <c r="A846" s="154"/>
    </row>
    <row r="847" spans="1:1">
      <c r="A847" s="154"/>
    </row>
    <row r="848" spans="1:1">
      <c r="A848" s="154"/>
    </row>
    <row r="849" spans="1:1">
      <c r="A849" s="154"/>
    </row>
    <row r="850" spans="1:1">
      <c r="A850" s="154"/>
    </row>
    <row r="851" spans="1:1">
      <c r="A851" s="154"/>
    </row>
    <row r="852" spans="1:1">
      <c r="A852" s="154"/>
    </row>
    <row r="853" spans="1:1">
      <c r="A853" s="154"/>
    </row>
    <row r="854" spans="1:1">
      <c r="A854" s="154"/>
    </row>
    <row r="855" spans="1:1">
      <c r="A855" s="154"/>
    </row>
    <row r="856" spans="1:1">
      <c r="A856" s="154"/>
    </row>
    <row r="857" spans="1:1">
      <c r="A857" s="154"/>
    </row>
    <row r="858" spans="1:1">
      <c r="A858" s="154"/>
    </row>
    <row r="859" spans="1:1">
      <c r="A859" s="154"/>
    </row>
    <row r="860" spans="1:1">
      <c r="A860" s="154"/>
    </row>
    <row r="861" spans="1:1">
      <c r="A861" s="154"/>
    </row>
    <row r="862" spans="1:1">
      <c r="A862" s="154"/>
    </row>
    <row r="863" spans="1:1">
      <c r="A863" s="154"/>
    </row>
    <row r="864" spans="1:1">
      <c r="A864" s="154"/>
    </row>
    <row r="865" spans="1:1">
      <c r="A865" s="154"/>
    </row>
    <row r="866" spans="1:1">
      <c r="A866" s="154"/>
    </row>
    <row r="867" spans="1:1">
      <c r="A867" s="154"/>
    </row>
    <row r="868" spans="1:1">
      <c r="A868" s="154"/>
    </row>
    <row r="869" spans="1:1">
      <c r="A869" s="154"/>
    </row>
    <row r="870" spans="1:1">
      <c r="A870" s="154"/>
    </row>
    <row r="871" spans="1:1">
      <c r="A871" s="154"/>
    </row>
    <row r="872" spans="1:1">
      <c r="A872" s="154"/>
    </row>
    <row r="873" spans="1:1">
      <c r="A873" s="154"/>
    </row>
    <row r="874" spans="1:1">
      <c r="A874" s="154"/>
    </row>
    <row r="875" spans="1:1">
      <c r="A875" s="154"/>
    </row>
    <row r="876" spans="1:1">
      <c r="A876" s="154"/>
    </row>
    <row r="877" spans="1:1">
      <c r="A877" s="154"/>
    </row>
    <row r="878" spans="1:1">
      <c r="A878" s="154"/>
    </row>
    <row r="879" spans="1:1">
      <c r="A879" s="154"/>
    </row>
    <row r="880" spans="1:1">
      <c r="A880" s="154"/>
    </row>
    <row r="881" spans="1:1">
      <c r="A881" s="154"/>
    </row>
    <row r="882" spans="1:1">
      <c r="A882" s="154"/>
    </row>
    <row r="883" spans="1:1">
      <c r="A883" s="154"/>
    </row>
    <row r="884" spans="1:1">
      <c r="A884" s="154"/>
    </row>
    <row r="885" spans="1:1">
      <c r="A885" s="154"/>
    </row>
    <row r="886" spans="1:1">
      <c r="A886" s="154"/>
    </row>
    <row r="887" spans="1:1">
      <c r="A887" s="154"/>
    </row>
    <row r="888" spans="1:1">
      <c r="A888" s="154"/>
    </row>
    <row r="889" spans="1:1">
      <c r="A889" s="154"/>
    </row>
    <row r="890" spans="1:1">
      <c r="A890" s="154"/>
    </row>
    <row r="891" spans="1:1">
      <c r="A891" s="154"/>
    </row>
    <row r="892" spans="1:1">
      <c r="A892" s="154"/>
    </row>
    <row r="893" spans="1:1">
      <c r="A893" s="154"/>
    </row>
    <row r="894" spans="1:1">
      <c r="A894" s="154"/>
    </row>
    <row r="895" spans="1:1">
      <c r="A895" s="154"/>
    </row>
    <row r="896" spans="1:1">
      <c r="A896" s="154"/>
    </row>
    <row r="897" spans="1:1">
      <c r="A897" s="154"/>
    </row>
    <row r="898" spans="1:1">
      <c r="A898" s="154"/>
    </row>
    <row r="899" spans="1:1">
      <c r="A899" s="154"/>
    </row>
    <row r="900" spans="1:1">
      <c r="A900" s="154"/>
    </row>
    <row r="901" spans="1:1">
      <c r="A901" s="154"/>
    </row>
    <row r="902" spans="1:1">
      <c r="A902" s="154"/>
    </row>
    <row r="903" spans="1:1">
      <c r="A903" s="154"/>
    </row>
    <row r="904" spans="1:1">
      <c r="A904" s="154"/>
    </row>
    <row r="905" spans="1:1">
      <c r="A905" s="154"/>
    </row>
    <row r="906" spans="1:1">
      <c r="A906" s="154"/>
    </row>
    <row r="907" spans="1:1">
      <c r="A907" s="154"/>
    </row>
    <row r="908" spans="1:1">
      <c r="A908" s="154"/>
    </row>
    <row r="909" spans="1:1">
      <c r="A909" s="154"/>
    </row>
    <row r="910" spans="1:1">
      <c r="A910" s="154"/>
    </row>
    <row r="911" spans="1:1">
      <c r="A911" s="154"/>
    </row>
    <row r="912" spans="1:1">
      <c r="A912" s="154"/>
    </row>
    <row r="913" spans="1:1">
      <c r="A913" s="154"/>
    </row>
    <row r="914" spans="1:1">
      <c r="A914" s="154"/>
    </row>
    <row r="915" spans="1:1">
      <c r="A915" s="154"/>
    </row>
    <row r="916" spans="1:1">
      <c r="A916" s="154"/>
    </row>
    <row r="917" spans="1:1">
      <c r="A917" s="154"/>
    </row>
    <row r="918" spans="1:1">
      <c r="A918" s="154"/>
    </row>
    <row r="919" spans="1:1">
      <c r="A919" s="154"/>
    </row>
    <row r="920" spans="1:1">
      <c r="A920" s="154"/>
    </row>
    <row r="921" spans="1:1">
      <c r="A921" s="154"/>
    </row>
    <row r="922" spans="1:1">
      <c r="A922" s="154"/>
    </row>
    <row r="923" spans="1:1">
      <c r="A923" s="154"/>
    </row>
    <row r="924" spans="1:1">
      <c r="A924" s="154"/>
    </row>
    <row r="925" spans="1:1">
      <c r="A925" s="154"/>
    </row>
    <row r="926" spans="1:1">
      <c r="A926" s="154"/>
    </row>
    <row r="927" spans="1:1">
      <c r="A927" s="154"/>
    </row>
    <row r="928" spans="1:1">
      <c r="A928" s="154"/>
    </row>
    <row r="929" spans="1:1">
      <c r="A929" s="154"/>
    </row>
    <row r="930" spans="1:1">
      <c r="A930" s="154"/>
    </row>
    <row r="931" spans="1:1">
      <c r="A931" s="154"/>
    </row>
    <row r="932" spans="1:1">
      <c r="A932" s="154"/>
    </row>
    <row r="933" spans="1:1">
      <c r="A933" s="154"/>
    </row>
    <row r="934" spans="1:1">
      <c r="A934" s="154"/>
    </row>
    <row r="935" spans="1:1">
      <c r="A935" s="154"/>
    </row>
    <row r="936" spans="1:1">
      <c r="A936" s="154"/>
    </row>
    <row r="937" spans="1:1">
      <c r="A937" s="154"/>
    </row>
    <row r="938" spans="1:1">
      <c r="A938" s="154"/>
    </row>
    <row r="939" spans="1:1">
      <c r="A939" s="154"/>
    </row>
    <row r="940" spans="1:1">
      <c r="A940" s="154"/>
    </row>
    <row r="941" spans="1:1">
      <c r="A941" s="154"/>
    </row>
    <row r="942" spans="1:1">
      <c r="A942" s="154"/>
    </row>
    <row r="943" spans="1:1">
      <c r="A943" s="154"/>
    </row>
    <row r="944" spans="1:1">
      <c r="A944" s="154"/>
    </row>
    <row r="945" spans="1:1">
      <c r="A945" s="154"/>
    </row>
    <row r="946" spans="1:1">
      <c r="A946" s="154"/>
    </row>
    <row r="947" spans="1:1">
      <c r="A947" s="154"/>
    </row>
    <row r="948" spans="1:1">
      <c r="A948" s="154"/>
    </row>
    <row r="949" spans="1:1">
      <c r="A949" s="154"/>
    </row>
    <row r="950" spans="1:1">
      <c r="A950" s="154"/>
    </row>
    <row r="951" spans="1:1">
      <c r="A951" s="154"/>
    </row>
    <row r="952" spans="1:1">
      <c r="A952" s="154"/>
    </row>
    <row r="953" spans="1:1">
      <c r="A953" s="154"/>
    </row>
    <row r="954" spans="1:1">
      <c r="A954" s="154"/>
    </row>
    <row r="955" spans="1:1">
      <c r="A955" s="154"/>
    </row>
    <row r="956" spans="1:1">
      <c r="A956" s="154"/>
    </row>
    <row r="957" spans="1:1">
      <c r="A957" s="154"/>
    </row>
    <row r="958" spans="1:1">
      <c r="A958" s="154"/>
    </row>
    <row r="959" spans="1:1">
      <c r="A959" s="154"/>
    </row>
    <row r="960" spans="1:1">
      <c r="A960" s="154"/>
    </row>
    <row r="961" spans="1:1">
      <c r="A961" s="154"/>
    </row>
    <row r="962" spans="1:1">
      <c r="A962" s="154"/>
    </row>
    <row r="963" spans="1:1">
      <c r="A963" s="154"/>
    </row>
    <row r="964" spans="1:1">
      <c r="A964" s="154"/>
    </row>
    <row r="965" spans="1:1">
      <c r="A965" s="154"/>
    </row>
    <row r="966" spans="1:1">
      <c r="A966" s="154"/>
    </row>
    <row r="967" spans="1:1">
      <c r="A967" s="154"/>
    </row>
    <row r="968" spans="1:1">
      <c r="A968" s="154"/>
    </row>
    <row r="969" spans="1:1">
      <c r="A969" s="154"/>
    </row>
    <row r="970" spans="1:1">
      <c r="A970" s="154"/>
    </row>
    <row r="971" spans="1:1">
      <c r="A971" s="154"/>
    </row>
    <row r="972" spans="1:1">
      <c r="A972" s="154"/>
    </row>
    <row r="973" spans="1:1">
      <c r="A973" s="154"/>
    </row>
    <row r="974" spans="1:1">
      <c r="A974" s="154"/>
    </row>
    <row r="975" spans="1:1">
      <c r="A975" s="154"/>
    </row>
    <row r="976" spans="1:1">
      <c r="A976" s="154"/>
    </row>
    <row r="977" spans="1:1">
      <c r="A977" s="154"/>
    </row>
    <row r="978" spans="1:1">
      <c r="A978" s="154"/>
    </row>
    <row r="979" spans="1:1">
      <c r="A979" s="154"/>
    </row>
    <row r="980" spans="1:1">
      <c r="A980" s="154"/>
    </row>
    <row r="981" spans="1:1">
      <c r="A981" s="154"/>
    </row>
    <row r="982" spans="1:1">
      <c r="A982" s="154"/>
    </row>
    <row r="983" spans="1:1">
      <c r="A983" s="154"/>
    </row>
    <row r="984" spans="1:1">
      <c r="A984" s="154"/>
    </row>
    <row r="985" spans="1:1">
      <c r="A985" s="154"/>
    </row>
    <row r="986" spans="1:1">
      <c r="A986" s="154"/>
    </row>
    <row r="987" spans="1:1">
      <c r="A987" s="154"/>
    </row>
    <row r="988" spans="1:1">
      <c r="A988" s="154"/>
    </row>
    <row r="989" spans="1:1">
      <c r="A989" s="154"/>
    </row>
    <row r="990" spans="1:1">
      <c r="A990" s="154"/>
    </row>
    <row r="991" spans="1:1">
      <c r="A991" s="154"/>
    </row>
    <row r="992" spans="1:1">
      <c r="A992" s="154"/>
    </row>
    <row r="993" spans="1:1">
      <c r="A993" s="154"/>
    </row>
    <row r="994" spans="1:1">
      <c r="A994" s="154"/>
    </row>
    <row r="995" spans="1:1">
      <c r="A995" s="154"/>
    </row>
    <row r="996" spans="1:1">
      <c r="A996" s="154"/>
    </row>
    <row r="997" spans="1:1">
      <c r="A997" s="154"/>
    </row>
    <row r="998" spans="1:1">
      <c r="A998" s="154"/>
    </row>
    <row r="999" spans="1:1">
      <c r="A999" s="154"/>
    </row>
    <row r="1000" spans="1:1">
      <c r="A1000" s="154"/>
    </row>
    <row r="1001" spans="1:1">
      <c r="A1001" s="154"/>
    </row>
    <row r="1002" spans="1:1">
      <c r="A1002" s="154"/>
    </row>
    <row r="1003" spans="1:1">
      <c r="A1003" s="154"/>
    </row>
    <row r="1004" spans="1:1">
      <c r="A1004" s="154"/>
    </row>
    <row r="1005" spans="1:1">
      <c r="A1005" s="154"/>
    </row>
    <row r="1006" spans="1:1">
      <c r="A1006" s="154"/>
    </row>
    <row r="1007" spans="1:1">
      <c r="A1007" s="154"/>
    </row>
    <row r="1008" spans="1:1">
      <c r="A1008" s="154"/>
    </row>
    <row r="1009" spans="1:1">
      <c r="A1009" s="154"/>
    </row>
    <row r="1010" spans="1:1">
      <c r="A1010" s="154"/>
    </row>
    <row r="1011" spans="1:1">
      <c r="A1011" s="154"/>
    </row>
    <row r="1012" spans="1:1">
      <c r="A1012" s="154"/>
    </row>
    <row r="1013" spans="1:1">
      <c r="A1013" s="154"/>
    </row>
    <row r="1014" spans="1:1">
      <c r="A1014" s="154"/>
    </row>
    <row r="1015" spans="1:1">
      <c r="A1015" s="154"/>
    </row>
    <row r="1016" spans="1:1">
      <c r="A1016" s="154"/>
    </row>
    <row r="1017" spans="1:1">
      <c r="A1017" s="154"/>
    </row>
    <row r="1018" spans="1:1">
      <c r="A1018" s="154"/>
    </row>
    <row r="1019" spans="1:1">
      <c r="A1019" s="154"/>
    </row>
    <row r="1020" spans="1:1">
      <c r="A1020" s="154"/>
    </row>
    <row r="1021" spans="1:1">
      <c r="A1021" s="154"/>
    </row>
    <row r="1022" spans="1:1">
      <c r="A1022" s="154"/>
    </row>
    <row r="1023" spans="1:1">
      <c r="A1023" s="154"/>
    </row>
    <row r="1024" spans="1:1">
      <c r="A1024" s="154"/>
    </row>
    <row r="1025" spans="1:1">
      <c r="A1025" s="154"/>
    </row>
    <row r="1026" spans="1:1">
      <c r="A1026" s="154"/>
    </row>
    <row r="1027" spans="1:1">
      <c r="A1027" s="154"/>
    </row>
    <row r="1028" spans="1:1">
      <c r="A1028" s="154"/>
    </row>
    <row r="1029" spans="1:1">
      <c r="A1029" s="154"/>
    </row>
    <row r="1030" spans="1:1">
      <c r="A1030" s="154"/>
    </row>
    <row r="1031" spans="1:1">
      <c r="A1031" s="154"/>
    </row>
    <row r="1032" spans="1:1">
      <c r="A1032" s="154"/>
    </row>
    <row r="1033" spans="1:1">
      <c r="A1033" s="154"/>
    </row>
    <row r="1034" spans="1:1">
      <c r="A1034" s="154"/>
    </row>
    <row r="1035" spans="1:1">
      <c r="A1035" s="154"/>
    </row>
    <row r="1036" spans="1:1">
      <c r="A1036" s="154"/>
    </row>
    <row r="1037" spans="1:1">
      <c r="A1037" s="154"/>
    </row>
    <row r="1038" spans="1:1">
      <c r="A1038" s="154"/>
    </row>
    <row r="1039" spans="1:1">
      <c r="A1039" s="154"/>
    </row>
    <row r="1040" spans="1:1">
      <c r="A1040" s="154"/>
    </row>
    <row r="1041" spans="1:1">
      <c r="A1041" s="154"/>
    </row>
    <row r="1042" spans="1:1">
      <c r="A1042" s="154"/>
    </row>
    <row r="1043" spans="1:1">
      <c r="A1043" s="154"/>
    </row>
    <row r="1044" spans="1:1">
      <c r="A1044" s="154"/>
    </row>
    <row r="1045" spans="1:1">
      <c r="A1045" s="154"/>
    </row>
    <row r="1046" spans="1:1">
      <c r="A1046" s="154"/>
    </row>
    <row r="1047" spans="1:1">
      <c r="A1047" s="154"/>
    </row>
    <row r="1048" spans="1:1">
      <c r="A1048" s="154"/>
    </row>
    <row r="1049" spans="1:1">
      <c r="A1049" s="154"/>
    </row>
    <row r="1050" spans="1:1">
      <c r="A1050" s="154"/>
    </row>
    <row r="1051" spans="1:1">
      <c r="A1051" s="154"/>
    </row>
    <row r="1052" spans="1:1">
      <c r="A1052" s="154"/>
    </row>
    <row r="1053" spans="1:1">
      <c r="A1053" s="154"/>
    </row>
    <row r="1054" spans="1:1">
      <c r="A1054" s="154"/>
    </row>
    <row r="1055" spans="1:1">
      <c r="A1055" s="154"/>
    </row>
    <row r="1056" spans="1:1">
      <c r="A1056" s="154"/>
    </row>
    <row r="1057" spans="1:1">
      <c r="A1057" s="154"/>
    </row>
    <row r="1058" spans="1:1">
      <c r="A1058" s="154"/>
    </row>
    <row r="1059" spans="1:1">
      <c r="A1059" s="154"/>
    </row>
    <row r="1060" spans="1:1">
      <c r="A1060" s="154"/>
    </row>
    <row r="1061" spans="1:1">
      <c r="A1061" s="154"/>
    </row>
    <row r="1062" spans="1:1">
      <c r="A1062" s="154"/>
    </row>
    <row r="1063" spans="1:1">
      <c r="A1063" s="154"/>
    </row>
    <row r="1064" spans="1:1">
      <c r="A1064" s="154"/>
    </row>
    <row r="1065" spans="1:1">
      <c r="A1065" s="154"/>
    </row>
    <row r="1066" spans="1:1">
      <c r="A1066" s="154"/>
    </row>
    <row r="1067" spans="1:1">
      <c r="A1067" s="154"/>
    </row>
    <row r="1068" spans="1:1">
      <c r="A1068" s="154"/>
    </row>
    <row r="1069" spans="1:1">
      <c r="A1069" s="154"/>
    </row>
    <row r="1070" spans="1:1">
      <c r="A1070" s="154"/>
    </row>
    <row r="1071" spans="1:1">
      <c r="A1071" s="154"/>
    </row>
    <row r="1072" spans="1:1">
      <c r="A1072" s="154"/>
    </row>
    <row r="1073" spans="1:1">
      <c r="A1073" s="154"/>
    </row>
    <row r="1074" spans="1:1">
      <c r="A1074" s="154"/>
    </row>
    <row r="1075" spans="1:1">
      <c r="A1075" s="154"/>
    </row>
    <row r="1076" spans="1:1">
      <c r="A1076" s="154"/>
    </row>
    <row r="1077" spans="1:1">
      <c r="A1077" s="154"/>
    </row>
    <row r="1078" spans="1:1">
      <c r="A1078" s="154"/>
    </row>
    <row r="1079" spans="1:1">
      <c r="A1079" s="154"/>
    </row>
    <row r="1080" spans="1:1">
      <c r="A1080" s="154"/>
    </row>
    <row r="1081" spans="1:1">
      <c r="A1081" s="154"/>
    </row>
    <row r="1082" spans="1:1">
      <c r="A1082" s="154"/>
    </row>
    <row r="1083" spans="1:1">
      <c r="A1083" s="154"/>
    </row>
    <row r="1084" spans="1:1">
      <c r="A1084" s="154"/>
    </row>
    <row r="1085" spans="1:1">
      <c r="A1085" s="154"/>
    </row>
    <row r="1086" spans="1:1">
      <c r="A1086" s="154"/>
    </row>
    <row r="1087" spans="1:1">
      <c r="A1087" s="154"/>
    </row>
    <row r="1088" spans="1:1">
      <c r="A1088" s="154"/>
    </row>
    <row r="1089" spans="1:1">
      <c r="A1089" s="154"/>
    </row>
    <row r="1090" spans="1:1">
      <c r="A1090" s="154"/>
    </row>
    <row r="1091" spans="1:1">
      <c r="A1091" s="154"/>
    </row>
    <row r="1092" spans="1:1">
      <c r="A1092" s="154"/>
    </row>
    <row r="1093" spans="1:1">
      <c r="A1093" s="154"/>
    </row>
    <row r="1094" spans="1:1">
      <c r="A1094" s="154"/>
    </row>
    <row r="1095" spans="1:1">
      <c r="A1095" s="154"/>
    </row>
    <row r="1096" spans="1:1">
      <c r="A1096" s="154"/>
    </row>
    <row r="1097" spans="1:1">
      <c r="A1097" s="154"/>
    </row>
    <row r="1098" spans="1:1">
      <c r="A1098" s="154"/>
    </row>
    <row r="1099" spans="1:1">
      <c r="A1099" s="154"/>
    </row>
    <row r="1100" spans="1:1">
      <c r="A1100" s="154"/>
    </row>
    <row r="1101" spans="1:1">
      <c r="A1101" s="154"/>
    </row>
    <row r="1102" spans="1:1">
      <c r="A1102" s="154"/>
    </row>
    <row r="1103" spans="1:1">
      <c r="A1103" s="154"/>
    </row>
    <row r="1104" spans="1:1">
      <c r="A1104" s="154"/>
    </row>
    <row r="1105" spans="1:1">
      <c r="A1105" s="154"/>
    </row>
    <row r="1106" spans="1:1">
      <c r="A1106" s="154"/>
    </row>
    <row r="1107" spans="1:1">
      <c r="A1107" s="154"/>
    </row>
    <row r="1108" spans="1:1">
      <c r="A1108" s="154"/>
    </row>
    <row r="1109" spans="1:1">
      <c r="A1109" s="154"/>
    </row>
    <row r="1110" spans="1:1">
      <c r="A1110" s="154"/>
    </row>
    <row r="1111" spans="1:1">
      <c r="A1111" s="154"/>
    </row>
    <row r="1112" spans="1:1">
      <c r="A1112" s="154"/>
    </row>
    <row r="1113" spans="1:1">
      <c r="A1113" s="154"/>
    </row>
    <row r="1114" spans="1:1">
      <c r="A1114" s="154"/>
    </row>
    <row r="1115" spans="1:1">
      <c r="A1115" s="154"/>
    </row>
    <row r="1116" spans="1:1">
      <c r="A1116" s="154"/>
    </row>
    <row r="1117" spans="1:1">
      <c r="A1117" s="154"/>
    </row>
    <row r="1118" spans="1:1">
      <c r="A1118" s="154"/>
    </row>
    <row r="1119" spans="1:1">
      <c r="A1119" s="154"/>
    </row>
    <row r="1120" spans="1:1">
      <c r="A1120" s="154"/>
    </row>
    <row r="1121" spans="1:1">
      <c r="A1121" s="154"/>
    </row>
    <row r="1122" spans="1:1">
      <c r="A1122" s="154"/>
    </row>
    <row r="1123" spans="1:1">
      <c r="A1123" s="154"/>
    </row>
    <row r="1124" spans="1:1">
      <c r="A1124" s="154"/>
    </row>
    <row r="1125" spans="1:1">
      <c r="A1125" s="154"/>
    </row>
    <row r="1126" spans="1:1">
      <c r="A1126" s="154"/>
    </row>
    <row r="1127" spans="1:1">
      <c r="A1127" s="154"/>
    </row>
    <row r="1128" spans="1:1">
      <c r="A1128" s="154"/>
    </row>
    <row r="1129" spans="1:1">
      <c r="A1129" s="154"/>
    </row>
    <row r="1130" spans="1:1">
      <c r="A1130" s="154"/>
    </row>
    <row r="1131" spans="1:1">
      <c r="A1131" s="154"/>
    </row>
    <row r="1132" spans="1:1">
      <c r="A1132" s="154"/>
    </row>
    <row r="1133" spans="1:1">
      <c r="A1133" s="154"/>
    </row>
    <row r="1134" spans="1:1">
      <c r="A1134" s="154"/>
    </row>
    <row r="1135" spans="1:1">
      <c r="A1135" s="154"/>
    </row>
    <row r="1136" spans="1:1">
      <c r="A1136" s="154"/>
    </row>
    <row r="1137" spans="1:1">
      <c r="A1137" s="154"/>
    </row>
    <row r="1138" spans="1:1">
      <c r="A1138" s="154"/>
    </row>
    <row r="1139" spans="1:1">
      <c r="A1139" s="154"/>
    </row>
    <row r="1140" spans="1:1">
      <c r="A1140" s="154"/>
    </row>
    <row r="1141" spans="1:1">
      <c r="A1141" s="154"/>
    </row>
    <row r="1142" spans="1:1">
      <c r="A1142" s="154"/>
    </row>
    <row r="1143" spans="1:1">
      <c r="A1143" s="154"/>
    </row>
    <row r="1144" spans="1:1">
      <c r="A1144" s="154"/>
    </row>
    <row r="1145" spans="1:1">
      <c r="A1145" s="154"/>
    </row>
    <row r="1146" spans="1:1">
      <c r="A1146" s="154"/>
    </row>
    <row r="1147" spans="1:1">
      <c r="A1147" s="154"/>
    </row>
    <row r="1148" spans="1:1">
      <c r="A1148" s="154"/>
    </row>
    <row r="1149" spans="1:1">
      <c r="A1149" s="154"/>
    </row>
    <row r="1150" spans="1:1">
      <c r="A1150" s="154"/>
    </row>
    <row r="1151" spans="1:1">
      <c r="A1151" s="154"/>
    </row>
    <row r="1152" spans="1:1">
      <c r="A1152" s="154"/>
    </row>
    <row r="1153" spans="1:1">
      <c r="A1153" s="154"/>
    </row>
    <row r="1154" spans="1:1">
      <c r="A1154" s="154"/>
    </row>
    <row r="1155" spans="1:1">
      <c r="A1155" s="154"/>
    </row>
    <row r="1156" spans="1:1">
      <c r="A1156" s="154"/>
    </row>
    <row r="1157" spans="1:1">
      <c r="A1157" s="154"/>
    </row>
    <row r="1158" spans="1:1">
      <c r="A1158" s="154"/>
    </row>
    <row r="1159" spans="1:1">
      <c r="A1159" s="154"/>
    </row>
    <row r="1160" spans="1:1">
      <c r="A1160" s="154"/>
    </row>
    <row r="1161" spans="1:1">
      <c r="A1161" s="154"/>
    </row>
    <row r="1162" spans="1:1">
      <c r="A1162" s="154"/>
    </row>
    <row r="1163" spans="1:1">
      <c r="A1163" s="154"/>
    </row>
    <row r="1164" spans="1:1">
      <c r="A1164" s="154"/>
    </row>
    <row r="1165" spans="1:1">
      <c r="A1165" s="154"/>
    </row>
    <row r="1166" spans="1:1">
      <c r="A1166" s="154"/>
    </row>
    <row r="1167" spans="1:1">
      <c r="A1167" s="154"/>
    </row>
    <row r="1168" spans="1:1">
      <c r="A1168" s="154"/>
    </row>
    <row r="1169" spans="1:1">
      <c r="A1169" s="154"/>
    </row>
    <row r="1170" spans="1:1">
      <c r="A1170" s="154"/>
    </row>
    <row r="1171" spans="1:1">
      <c r="A1171" s="154"/>
    </row>
    <row r="1172" spans="1:1">
      <c r="A1172" s="154"/>
    </row>
    <row r="1173" spans="1:1">
      <c r="A1173" s="154"/>
    </row>
    <row r="1174" spans="1:1">
      <c r="A1174" s="154"/>
    </row>
    <row r="1175" spans="1:1">
      <c r="A1175" s="154"/>
    </row>
    <row r="1176" spans="1:1">
      <c r="A1176" s="154"/>
    </row>
    <row r="1177" spans="1:1">
      <c r="A1177" s="154"/>
    </row>
    <row r="1178" spans="1:1">
      <c r="A1178" s="154"/>
    </row>
    <row r="1179" spans="1:1">
      <c r="A1179" s="154"/>
    </row>
    <row r="1180" spans="1:1">
      <c r="A1180" s="154"/>
    </row>
    <row r="1181" spans="1:1">
      <c r="A1181" s="154"/>
    </row>
    <row r="1182" spans="1:1">
      <c r="A1182" s="154"/>
    </row>
    <row r="1183" spans="1:1">
      <c r="A1183" s="154"/>
    </row>
    <row r="1184" spans="1:1">
      <c r="A1184" s="154"/>
    </row>
    <row r="1185" spans="1:1">
      <c r="A1185" s="154"/>
    </row>
    <row r="1186" spans="1:1">
      <c r="A1186" s="154"/>
    </row>
    <row r="1187" spans="1:1">
      <c r="A1187" s="154"/>
    </row>
    <row r="1188" spans="1:1">
      <c r="A1188" s="154"/>
    </row>
    <row r="1189" spans="1:1">
      <c r="A1189" s="154"/>
    </row>
    <row r="1190" spans="1:1">
      <c r="A1190" s="154"/>
    </row>
    <row r="1191" spans="1:1">
      <c r="A1191" s="154"/>
    </row>
    <row r="1192" spans="1:1">
      <c r="A1192" s="154"/>
    </row>
    <row r="1193" spans="1:1">
      <c r="A1193" s="154"/>
    </row>
    <row r="1194" spans="1:1">
      <c r="A1194" s="154"/>
    </row>
    <row r="1195" spans="1:1">
      <c r="A1195" s="154"/>
    </row>
    <row r="1196" spans="1:1">
      <c r="A1196" s="154"/>
    </row>
    <row r="1197" spans="1:1">
      <c r="A1197" s="154"/>
    </row>
    <row r="1198" spans="1:1">
      <c r="A1198" s="154"/>
    </row>
    <row r="1199" spans="1:1">
      <c r="A1199" s="154"/>
    </row>
    <row r="1200" spans="1:1">
      <c r="A1200" s="154"/>
    </row>
    <row r="1201" spans="1:1">
      <c r="A1201" s="154"/>
    </row>
    <row r="1202" spans="1:1">
      <c r="A1202" s="154"/>
    </row>
    <row r="1203" spans="1:1">
      <c r="A1203" s="154"/>
    </row>
    <row r="1204" spans="1:1">
      <c r="A1204" s="154"/>
    </row>
    <row r="1205" spans="1:1">
      <c r="A1205" s="154"/>
    </row>
    <row r="1206" spans="1:1">
      <c r="A1206" s="154"/>
    </row>
    <row r="1207" spans="1:1">
      <c r="A1207" s="154"/>
    </row>
    <row r="1208" spans="1:1">
      <c r="A1208" s="154"/>
    </row>
    <row r="1209" spans="1:1">
      <c r="A1209" s="154"/>
    </row>
    <row r="1210" spans="1:1">
      <c r="A1210" s="154"/>
    </row>
    <row r="1211" spans="1:1">
      <c r="A1211" s="154"/>
    </row>
    <row r="1212" spans="1:1">
      <c r="A1212" s="154"/>
    </row>
    <row r="1213" spans="1:1">
      <c r="A1213" s="154"/>
    </row>
    <row r="1214" spans="1:1">
      <c r="A1214" s="154"/>
    </row>
    <row r="1215" spans="1:1">
      <c r="A1215" s="154"/>
    </row>
    <row r="1216" spans="1:1">
      <c r="A1216" s="154"/>
    </row>
    <row r="1217" spans="1:1">
      <c r="A1217" s="154"/>
    </row>
    <row r="1218" spans="1:1">
      <c r="A1218" s="154"/>
    </row>
    <row r="1219" spans="1:1">
      <c r="A1219" s="154"/>
    </row>
    <row r="1220" spans="1:1">
      <c r="A1220" s="154"/>
    </row>
    <row r="1221" spans="1:1">
      <c r="A1221" s="154"/>
    </row>
    <row r="1222" spans="1:1">
      <c r="A1222" s="154"/>
    </row>
    <row r="1223" spans="1:1">
      <c r="A1223" s="154"/>
    </row>
    <row r="1224" spans="1:1">
      <c r="A1224" s="154"/>
    </row>
    <row r="1225" spans="1:1">
      <c r="A1225" s="154"/>
    </row>
    <row r="1226" spans="1:1">
      <c r="A1226" s="154"/>
    </row>
    <row r="1227" spans="1:1">
      <c r="A1227" s="154"/>
    </row>
    <row r="1228" spans="1:1">
      <c r="A1228" s="154"/>
    </row>
    <row r="1229" spans="1:1">
      <c r="A1229" s="154"/>
    </row>
    <row r="1230" spans="1:1">
      <c r="A1230" s="154"/>
    </row>
    <row r="1231" spans="1:1">
      <c r="A1231" s="154"/>
    </row>
    <row r="1232" spans="1:1">
      <c r="A1232" s="154"/>
    </row>
    <row r="1233" spans="1:1">
      <c r="A1233" s="154"/>
    </row>
    <row r="1234" spans="1:1">
      <c r="A1234" s="154"/>
    </row>
    <row r="1235" spans="1:1">
      <c r="A1235" s="154"/>
    </row>
    <row r="1236" spans="1:1">
      <c r="A1236" s="154"/>
    </row>
    <row r="1237" spans="1:1">
      <c r="A1237" s="154"/>
    </row>
    <row r="1238" spans="1:1">
      <c r="A1238" s="154"/>
    </row>
    <row r="1239" spans="1:1">
      <c r="A1239" s="154"/>
    </row>
    <row r="1240" spans="1:1">
      <c r="A1240" s="154"/>
    </row>
    <row r="1241" spans="1:1">
      <c r="A1241" s="154"/>
    </row>
    <row r="1242" spans="1:1">
      <c r="A1242" s="154"/>
    </row>
    <row r="1243" spans="1:1">
      <c r="A1243" s="154"/>
    </row>
    <row r="1244" spans="1:1">
      <c r="A1244" s="154"/>
    </row>
    <row r="1245" spans="1:1">
      <c r="A1245" s="154"/>
    </row>
    <row r="1246" spans="1:1">
      <c r="A1246" s="154"/>
    </row>
    <row r="1247" spans="1:1">
      <c r="A1247" s="154"/>
    </row>
    <row r="1248" spans="1:1">
      <c r="A1248" s="154"/>
    </row>
    <row r="1249" spans="1:1">
      <c r="A1249" s="154"/>
    </row>
    <row r="1250" spans="1:1">
      <c r="A1250" s="154"/>
    </row>
    <row r="1251" spans="1:1">
      <c r="A1251" s="154"/>
    </row>
    <row r="1252" spans="1:1">
      <c r="A1252" s="154"/>
    </row>
    <row r="1253" spans="1:1">
      <c r="A1253" s="154"/>
    </row>
    <row r="1254" spans="1:1">
      <c r="A1254" s="154"/>
    </row>
    <row r="1255" spans="1:1">
      <c r="A1255" s="154"/>
    </row>
    <row r="1256" spans="1:1">
      <c r="A1256" s="154"/>
    </row>
    <row r="1257" spans="1:1">
      <c r="A1257" s="154"/>
    </row>
    <row r="1258" spans="1:1">
      <c r="A1258" s="154"/>
    </row>
    <row r="1259" spans="1:1">
      <c r="A1259" s="154"/>
    </row>
    <row r="1260" spans="1:1">
      <c r="A1260" s="154"/>
    </row>
    <row r="1261" spans="1:1">
      <c r="A1261" s="154"/>
    </row>
    <row r="1262" spans="1:1">
      <c r="A1262" s="154"/>
    </row>
    <row r="1263" spans="1:1">
      <c r="A1263" s="154"/>
    </row>
    <row r="1264" spans="1:1">
      <c r="A1264" s="154"/>
    </row>
    <row r="1265" spans="1:1">
      <c r="A1265" s="154"/>
    </row>
    <row r="1266" spans="1:1">
      <c r="A1266" s="154"/>
    </row>
    <row r="1267" spans="1:1">
      <c r="A1267" s="154"/>
    </row>
    <row r="1268" spans="1:1">
      <c r="A1268" s="154"/>
    </row>
    <row r="1269" spans="1:1">
      <c r="A1269" s="154"/>
    </row>
    <row r="1270" spans="1:1">
      <c r="A1270" s="154"/>
    </row>
    <row r="1271" spans="1:1">
      <c r="A1271" s="154"/>
    </row>
    <row r="1272" spans="1:1">
      <c r="A1272" s="154"/>
    </row>
    <row r="1273" spans="1:1">
      <c r="A1273" s="154"/>
    </row>
    <row r="1274" spans="1:1">
      <c r="A1274" s="154"/>
    </row>
    <row r="1275" spans="1:1">
      <c r="A1275" s="154"/>
    </row>
    <row r="1276" spans="1:1">
      <c r="A1276" s="154"/>
    </row>
    <row r="1277" spans="1:1">
      <c r="A1277" s="154"/>
    </row>
    <row r="1278" spans="1:1">
      <c r="A1278" s="154"/>
    </row>
    <row r="1279" spans="1:1">
      <c r="A1279" s="154"/>
    </row>
    <row r="1280" spans="1:1">
      <c r="A1280" s="154"/>
    </row>
    <row r="1281" spans="1:1">
      <c r="A1281" s="154"/>
    </row>
    <row r="1282" spans="1:1">
      <c r="A1282" s="154"/>
    </row>
    <row r="1283" spans="1:1">
      <c r="A1283" s="154"/>
    </row>
    <row r="1284" spans="1:1">
      <c r="A1284" s="154"/>
    </row>
    <row r="1285" spans="1:1">
      <c r="A1285" s="154"/>
    </row>
    <row r="1286" spans="1:1">
      <c r="A1286" s="154"/>
    </row>
    <row r="1287" spans="1:1">
      <c r="A1287" s="154"/>
    </row>
    <row r="1288" spans="1:1">
      <c r="A1288" s="154"/>
    </row>
    <row r="1289" spans="1:1">
      <c r="A1289" s="154"/>
    </row>
    <row r="1290" spans="1:1">
      <c r="A1290" s="154"/>
    </row>
    <row r="1291" spans="1:1">
      <c r="A1291" s="154"/>
    </row>
    <row r="1292" spans="1:1">
      <c r="A1292" s="154"/>
    </row>
    <row r="1293" spans="1:1">
      <c r="A1293" s="154"/>
    </row>
    <row r="1294" spans="1:1">
      <c r="A1294" s="154"/>
    </row>
    <row r="1295" spans="1:1">
      <c r="A1295" s="154"/>
    </row>
    <row r="1296" spans="1:1">
      <c r="A1296" s="154"/>
    </row>
    <row r="1297" spans="1:1">
      <c r="A1297" s="154"/>
    </row>
    <row r="1298" spans="1:1">
      <c r="A1298" s="154"/>
    </row>
    <row r="1299" spans="1:1">
      <c r="A1299" s="154"/>
    </row>
    <row r="1300" spans="1:1">
      <c r="A1300" s="154"/>
    </row>
    <row r="1301" spans="1:1">
      <c r="A1301" s="154"/>
    </row>
    <row r="1302" spans="1:1">
      <c r="A1302" s="154"/>
    </row>
    <row r="1303" spans="1:1">
      <c r="A1303" s="154"/>
    </row>
    <row r="1304" spans="1:1">
      <c r="A1304" s="154"/>
    </row>
    <row r="1305" spans="1:1">
      <c r="A1305" s="154"/>
    </row>
    <row r="1306" spans="1:1">
      <c r="A1306" s="154"/>
    </row>
    <row r="1307" spans="1:1">
      <c r="A1307" s="154"/>
    </row>
    <row r="1308" spans="1:1">
      <c r="A1308" s="154"/>
    </row>
    <row r="1309" spans="1:1">
      <c r="A1309" s="154"/>
    </row>
    <row r="1310" spans="1:1">
      <c r="A1310" s="154"/>
    </row>
    <row r="1311" spans="1:1">
      <c r="A1311" s="154"/>
    </row>
    <row r="1312" spans="1:1">
      <c r="A1312" s="154"/>
    </row>
    <row r="1313" spans="1:1">
      <c r="A1313" s="154"/>
    </row>
    <row r="1314" spans="1:1">
      <c r="A1314" s="154"/>
    </row>
    <row r="1315" spans="1:1">
      <c r="A1315" s="154"/>
    </row>
    <row r="1316" spans="1:1">
      <c r="A1316" s="154"/>
    </row>
    <row r="1317" spans="1:1">
      <c r="A1317" s="154"/>
    </row>
    <row r="1318" spans="1:1">
      <c r="A1318" s="154"/>
    </row>
    <row r="1319" spans="1:1">
      <c r="A1319" s="154"/>
    </row>
    <row r="1320" spans="1:1">
      <c r="A1320" s="154"/>
    </row>
    <row r="1321" spans="1:1">
      <c r="A1321" s="154"/>
    </row>
    <row r="1322" spans="1:1">
      <c r="A1322" s="154"/>
    </row>
    <row r="1323" spans="1:1">
      <c r="A1323" s="154"/>
    </row>
    <row r="1324" spans="1:1">
      <c r="A1324" s="154"/>
    </row>
    <row r="1325" spans="1:1">
      <c r="A1325" s="154"/>
    </row>
    <row r="1326" spans="1:1">
      <c r="A1326" s="154"/>
    </row>
    <row r="1327" spans="1:1">
      <c r="A1327" s="154"/>
    </row>
    <row r="1328" spans="1:1">
      <c r="A1328" s="154"/>
    </row>
    <row r="1329" spans="1:1">
      <c r="A1329" s="154"/>
    </row>
    <row r="1330" spans="1:1">
      <c r="A1330" s="154"/>
    </row>
    <row r="1331" spans="1:1">
      <c r="A1331" s="154"/>
    </row>
    <row r="1332" spans="1:1">
      <c r="A1332" s="154"/>
    </row>
    <row r="1333" spans="1:1">
      <c r="A1333" s="154"/>
    </row>
    <row r="1334" spans="1:1">
      <c r="A1334" s="154"/>
    </row>
    <row r="1335" spans="1:1">
      <c r="A1335" s="154"/>
    </row>
    <row r="1336" spans="1:1">
      <c r="A1336" s="154"/>
    </row>
    <row r="1337" spans="1:1">
      <c r="A1337" s="154"/>
    </row>
    <row r="1338" spans="1:1">
      <c r="A1338" s="154"/>
    </row>
    <row r="1339" spans="1:1">
      <c r="A1339" s="154"/>
    </row>
    <row r="1340" spans="1:1">
      <c r="A1340" s="154"/>
    </row>
    <row r="1341" spans="1:1">
      <c r="A1341" s="154"/>
    </row>
    <row r="1342" spans="1:1">
      <c r="A1342" s="154"/>
    </row>
    <row r="1343" spans="1:1">
      <c r="A1343" s="154"/>
    </row>
    <row r="1344" spans="1:1">
      <c r="A1344" s="154"/>
    </row>
    <row r="1345" spans="1:1">
      <c r="A1345" s="154"/>
    </row>
    <row r="1346" spans="1:1">
      <c r="A1346" s="154"/>
    </row>
    <row r="1347" spans="1:1">
      <c r="A1347" s="154"/>
    </row>
    <row r="1348" spans="1:1">
      <c r="A1348" s="154"/>
    </row>
    <row r="1349" spans="1:1">
      <c r="A1349" s="154"/>
    </row>
    <row r="1350" spans="1:1">
      <c r="A1350" s="154"/>
    </row>
    <row r="1351" spans="1:1">
      <c r="A1351" s="154"/>
    </row>
    <row r="1352" spans="1:1">
      <c r="A1352" s="154"/>
    </row>
    <row r="1353" spans="1:1">
      <c r="A1353" s="154"/>
    </row>
    <row r="1354" spans="1:1">
      <c r="A1354" s="154"/>
    </row>
    <row r="1355" spans="1:1">
      <c r="A1355" s="154"/>
    </row>
    <row r="1356" spans="1:1">
      <c r="A1356" s="154"/>
    </row>
    <row r="1357" spans="1:1">
      <c r="A1357" s="154"/>
    </row>
    <row r="1358" spans="1:1">
      <c r="A1358" s="154"/>
    </row>
    <row r="1359" spans="1:1">
      <c r="A1359" s="154"/>
    </row>
    <row r="1360" spans="1:1">
      <c r="A1360" s="154"/>
    </row>
    <row r="1361" spans="1:1">
      <c r="A1361" s="154"/>
    </row>
    <row r="1362" spans="1:1">
      <c r="A1362" s="154"/>
    </row>
    <row r="1363" spans="1:1">
      <c r="A1363" s="154"/>
    </row>
    <row r="1364" spans="1:1">
      <c r="A1364" s="154"/>
    </row>
    <row r="1365" spans="1:1">
      <c r="A1365" s="154"/>
    </row>
    <row r="1366" spans="1:1">
      <c r="A1366" s="154"/>
    </row>
    <row r="1367" spans="1:1">
      <c r="A1367" s="154"/>
    </row>
    <row r="1368" spans="1:1">
      <c r="A1368" s="154"/>
    </row>
    <row r="1369" spans="1:1">
      <c r="A1369" s="154"/>
    </row>
    <row r="1370" spans="1:1">
      <c r="A1370" s="154"/>
    </row>
    <row r="1371" spans="1:1">
      <c r="A1371" s="154"/>
    </row>
    <row r="1372" spans="1:1">
      <c r="A1372" s="154"/>
    </row>
    <row r="1373" spans="1:1">
      <c r="A1373" s="154"/>
    </row>
    <row r="1374" spans="1:1">
      <c r="A1374" s="154"/>
    </row>
    <row r="1375" spans="1:1">
      <c r="A1375" s="154"/>
    </row>
    <row r="1376" spans="1:1">
      <c r="A1376" s="154"/>
    </row>
    <row r="1377" spans="1:1">
      <c r="A1377" s="154"/>
    </row>
    <row r="1378" spans="1:1">
      <c r="A1378" s="154"/>
    </row>
    <row r="1379" spans="1:1">
      <c r="A1379" s="154"/>
    </row>
    <row r="1380" spans="1:1">
      <c r="A1380" s="154"/>
    </row>
    <row r="1381" spans="1:1">
      <c r="A1381" s="154"/>
    </row>
    <row r="1382" spans="1:1">
      <c r="A1382" s="154"/>
    </row>
    <row r="1383" spans="1:1">
      <c r="A1383" s="154"/>
    </row>
    <row r="1384" spans="1:1">
      <c r="A1384" s="154"/>
    </row>
    <row r="1385" spans="1:1">
      <c r="A1385" s="154"/>
    </row>
    <row r="1386" spans="1:1">
      <c r="A1386" s="154"/>
    </row>
    <row r="1387" spans="1:1">
      <c r="A1387" s="154"/>
    </row>
    <row r="1388" spans="1:1">
      <c r="A1388" s="154"/>
    </row>
    <row r="1389" spans="1:1">
      <c r="A1389" s="154"/>
    </row>
    <row r="1390" spans="1:1">
      <c r="A1390" s="154"/>
    </row>
    <row r="1391" spans="1:1">
      <c r="A1391" s="154"/>
    </row>
    <row r="1392" spans="1:1">
      <c r="A1392" s="154"/>
    </row>
    <row r="1393" spans="1:1">
      <c r="A1393" s="154"/>
    </row>
    <row r="1394" spans="1:1">
      <c r="A1394" s="154"/>
    </row>
    <row r="1395" spans="1:1">
      <c r="A1395" s="154"/>
    </row>
    <row r="1396" spans="1:1">
      <c r="A1396" s="154"/>
    </row>
    <row r="1397" spans="1:1">
      <c r="A1397" s="154"/>
    </row>
    <row r="1398" spans="1:1">
      <c r="A1398" s="154"/>
    </row>
    <row r="1399" spans="1:1">
      <c r="A1399" s="154"/>
    </row>
    <row r="1400" spans="1:1">
      <c r="A1400" s="154"/>
    </row>
    <row r="1401" spans="1:1">
      <c r="A1401" s="154"/>
    </row>
    <row r="1402" spans="1:1">
      <c r="A1402" s="154"/>
    </row>
    <row r="1403" spans="1:1">
      <c r="A1403" s="154"/>
    </row>
    <row r="1404" spans="1:1">
      <c r="A1404" s="154"/>
    </row>
    <row r="1405" spans="1:1">
      <c r="A1405" s="154"/>
    </row>
    <row r="1406" spans="1:1">
      <c r="A1406" s="154"/>
    </row>
    <row r="1407" spans="1:1">
      <c r="A1407" s="154"/>
    </row>
    <row r="1408" spans="1:1">
      <c r="A1408" s="154"/>
    </row>
    <row r="1409" spans="1:1">
      <c r="A1409" s="154"/>
    </row>
    <row r="1410" spans="1:1">
      <c r="A1410" s="154"/>
    </row>
    <row r="1411" spans="1:1">
      <c r="A1411" s="154"/>
    </row>
    <row r="1412" spans="1:1">
      <c r="A1412" s="154"/>
    </row>
    <row r="1413" spans="1:1">
      <c r="A1413" s="154"/>
    </row>
    <row r="1414" spans="1:1">
      <c r="A1414" s="154"/>
    </row>
    <row r="1415" spans="1:1">
      <c r="A1415" s="154"/>
    </row>
    <row r="1416" spans="1:1">
      <c r="A1416" s="154"/>
    </row>
    <row r="1417" spans="1:1">
      <c r="A1417" s="154"/>
    </row>
    <row r="1418" spans="1:1">
      <c r="A1418" s="154"/>
    </row>
    <row r="1419" spans="1:1">
      <c r="A1419" s="154"/>
    </row>
    <row r="1420" spans="1:1">
      <c r="A1420" s="154"/>
    </row>
    <row r="1421" spans="1:1">
      <c r="A1421" s="154"/>
    </row>
    <row r="1422" spans="1:1">
      <c r="A1422" s="154"/>
    </row>
    <row r="1423" spans="1:1">
      <c r="A1423" s="154"/>
    </row>
    <row r="1424" spans="1:1">
      <c r="A1424" s="154"/>
    </row>
    <row r="1425" spans="1:1">
      <c r="A1425" s="154"/>
    </row>
    <row r="1426" spans="1:1">
      <c r="A1426" s="154"/>
    </row>
    <row r="1427" spans="1:1">
      <c r="A1427" s="154"/>
    </row>
    <row r="1428" spans="1:1">
      <c r="A1428" s="154"/>
    </row>
    <row r="1429" spans="1:1">
      <c r="A1429" s="154"/>
    </row>
    <row r="1430" spans="1:1">
      <c r="A1430" s="154"/>
    </row>
    <row r="1431" spans="1:1">
      <c r="A1431" s="154"/>
    </row>
    <row r="1432" spans="1:1">
      <c r="A1432" s="154"/>
    </row>
    <row r="1433" spans="1:1">
      <c r="A1433" s="154"/>
    </row>
    <row r="1434" spans="1:1">
      <c r="A1434" s="154"/>
    </row>
    <row r="1435" spans="1:1">
      <c r="A1435" s="154"/>
    </row>
    <row r="1436" spans="1:1">
      <c r="A1436" s="154"/>
    </row>
    <row r="1437" spans="1:1">
      <c r="A1437" s="154"/>
    </row>
    <row r="1438" spans="1:1">
      <c r="A1438" s="154"/>
    </row>
    <row r="1439" spans="1:1">
      <c r="A1439" s="154"/>
    </row>
    <row r="1440" spans="1:1">
      <c r="A1440" s="154"/>
    </row>
    <row r="1441" spans="1:1">
      <c r="A1441" s="154"/>
    </row>
    <row r="1442" spans="1:1">
      <c r="A1442" s="154"/>
    </row>
    <row r="1443" spans="1:1">
      <c r="A1443" s="154"/>
    </row>
    <row r="1444" spans="1:1">
      <c r="A1444" s="154"/>
    </row>
    <row r="1445" spans="1:1">
      <c r="A1445" s="154"/>
    </row>
    <row r="1446" spans="1:1">
      <c r="A1446" s="154"/>
    </row>
    <row r="1447" spans="1:1">
      <c r="A1447" s="154"/>
    </row>
    <row r="1448" spans="1:1">
      <c r="A1448" s="154"/>
    </row>
    <row r="1449" spans="1:1">
      <c r="A1449" s="154"/>
    </row>
    <row r="1450" spans="1:1">
      <c r="A1450" s="154"/>
    </row>
    <row r="1451" spans="1:1">
      <c r="A1451" s="154"/>
    </row>
    <row r="1452" spans="1:1">
      <c r="A1452" s="154"/>
    </row>
    <row r="1453" spans="1:1">
      <c r="A1453" s="154"/>
    </row>
    <row r="1454" spans="1:1">
      <c r="A1454" s="154"/>
    </row>
    <row r="1455" spans="1:1">
      <c r="A1455" s="154"/>
    </row>
    <row r="1456" spans="1:1">
      <c r="A1456" s="154"/>
    </row>
    <row r="1457" spans="1:1">
      <c r="A1457" s="154"/>
    </row>
    <row r="1458" spans="1:1">
      <c r="A1458" s="154"/>
    </row>
    <row r="1459" spans="1:1">
      <c r="A1459" s="154"/>
    </row>
    <row r="1460" spans="1:1">
      <c r="A1460" s="154"/>
    </row>
    <row r="1461" spans="1:1">
      <c r="A1461" s="154"/>
    </row>
    <row r="1462" spans="1:1">
      <c r="A1462" s="154"/>
    </row>
    <row r="1463" spans="1:1">
      <c r="A1463" s="154"/>
    </row>
    <row r="1464" spans="1:1">
      <c r="A1464" s="154"/>
    </row>
    <row r="1465" spans="1:1">
      <c r="A1465" s="154"/>
    </row>
    <row r="1466" spans="1:1">
      <c r="A1466" s="154"/>
    </row>
    <row r="1467" spans="1:1">
      <c r="A1467" s="154"/>
    </row>
    <row r="1468" spans="1:1">
      <c r="A1468" s="154"/>
    </row>
    <row r="1469" spans="1:1">
      <c r="A1469" s="154"/>
    </row>
    <row r="1470" spans="1:1">
      <c r="A1470" s="154"/>
    </row>
    <row r="1471" spans="1:1">
      <c r="A1471" s="154"/>
    </row>
    <row r="1472" spans="1:1">
      <c r="A1472" s="154"/>
    </row>
    <row r="1473" spans="1:1">
      <c r="A1473" s="154"/>
    </row>
    <row r="1474" spans="1:1">
      <c r="A1474" s="154"/>
    </row>
    <row r="1475" spans="1:1">
      <c r="A1475" s="154"/>
    </row>
    <row r="1476" spans="1:1">
      <c r="A1476" s="154"/>
    </row>
    <row r="1477" spans="1:1">
      <c r="A1477" s="154"/>
    </row>
    <row r="1478" spans="1:1">
      <c r="A1478" s="154"/>
    </row>
    <row r="1479" spans="1:1">
      <c r="A1479" s="154"/>
    </row>
    <row r="1480" spans="1:1">
      <c r="A1480" s="154"/>
    </row>
    <row r="1481" spans="1:1">
      <c r="A1481" s="154"/>
    </row>
    <row r="1482" spans="1:1">
      <c r="A1482" s="154"/>
    </row>
    <row r="1483" spans="1:1">
      <c r="A1483" s="154"/>
    </row>
    <row r="1484" spans="1:1">
      <c r="A1484" s="154"/>
    </row>
    <row r="1485" spans="1:1">
      <c r="A1485" s="154"/>
    </row>
    <row r="1486" spans="1:1">
      <c r="A1486" s="154"/>
    </row>
    <row r="1487" spans="1:1">
      <c r="A1487" s="154"/>
    </row>
    <row r="1488" spans="1:1">
      <c r="A1488" s="154"/>
    </row>
    <row r="1489" spans="1:1">
      <c r="A1489" s="154"/>
    </row>
    <row r="1490" spans="1:1">
      <c r="A1490" s="154"/>
    </row>
    <row r="1491" spans="1:1">
      <c r="A1491" s="154"/>
    </row>
    <row r="1492" spans="1:1">
      <c r="A1492" s="154"/>
    </row>
    <row r="1493" spans="1:1">
      <c r="A1493" s="154"/>
    </row>
    <row r="1494" spans="1:1">
      <c r="A1494" s="154"/>
    </row>
    <row r="1495" spans="1:1">
      <c r="A1495" s="154"/>
    </row>
    <row r="1496" spans="1:1">
      <c r="A1496" s="154"/>
    </row>
    <row r="1497" spans="1:1">
      <c r="A1497" s="154"/>
    </row>
    <row r="1498" spans="1:1">
      <c r="A1498" s="154"/>
    </row>
    <row r="1499" spans="1:1">
      <c r="A1499" s="154"/>
    </row>
    <row r="1500" spans="1:1">
      <c r="A1500" s="154"/>
    </row>
    <row r="1501" spans="1:1">
      <c r="A1501" s="154"/>
    </row>
    <row r="1502" spans="1:1">
      <c r="A1502" s="154"/>
    </row>
    <row r="1503" spans="1:1">
      <c r="A1503" s="154"/>
    </row>
    <row r="1504" spans="1:1">
      <c r="A1504" s="154"/>
    </row>
    <row r="1505" spans="1:1">
      <c r="A1505" s="154"/>
    </row>
    <row r="1506" spans="1:1">
      <c r="A1506" s="154"/>
    </row>
    <row r="1507" spans="1:1">
      <c r="A1507" s="154"/>
    </row>
    <row r="1508" spans="1:1">
      <c r="A1508" s="154"/>
    </row>
    <row r="1509" spans="1:1">
      <c r="A1509" s="154"/>
    </row>
    <row r="1510" spans="1:1">
      <c r="A1510" s="154"/>
    </row>
    <row r="1511" spans="1:1">
      <c r="A1511" s="154"/>
    </row>
    <row r="1512" spans="1:1">
      <c r="A1512" s="154"/>
    </row>
    <row r="1513" spans="1:1">
      <c r="A1513" s="154"/>
    </row>
    <row r="1514" spans="1:1">
      <c r="A1514" s="154"/>
    </row>
    <row r="1515" spans="1:1">
      <c r="A1515" s="154"/>
    </row>
    <row r="1516" spans="1:1">
      <c r="A1516" s="154"/>
    </row>
    <row r="1517" spans="1:1">
      <c r="A1517" s="154"/>
    </row>
    <row r="1518" spans="1:1">
      <c r="A1518" s="154"/>
    </row>
    <row r="1519" spans="1:1">
      <c r="A1519" s="154"/>
    </row>
    <row r="1520" spans="1:1">
      <c r="A1520" s="154"/>
    </row>
    <row r="1521" spans="1:1">
      <c r="A1521" s="154"/>
    </row>
    <row r="1522" spans="1:1">
      <c r="A1522" s="154"/>
    </row>
    <row r="1523" spans="1:1">
      <c r="A1523" s="154"/>
    </row>
    <row r="1524" spans="1:1">
      <c r="A1524" s="154"/>
    </row>
    <row r="1525" spans="1:1">
      <c r="A1525" s="154"/>
    </row>
    <row r="1526" spans="1:1">
      <c r="A1526" s="154"/>
    </row>
    <row r="1527" spans="1:1">
      <c r="A1527" s="154"/>
    </row>
    <row r="1528" spans="1:1">
      <c r="A1528" s="154"/>
    </row>
    <row r="1529" spans="1:1">
      <c r="A1529" s="154"/>
    </row>
    <row r="1530" spans="1:1">
      <c r="A1530" s="154"/>
    </row>
    <row r="1531" spans="1:1">
      <c r="A1531" s="154"/>
    </row>
    <row r="1532" spans="1:1">
      <c r="A1532" s="154"/>
    </row>
    <row r="1533" spans="1:1">
      <c r="A1533" s="154"/>
    </row>
    <row r="1534" spans="1:1">
      <c r="A1534" s="154"/>
    </row>
    <row r="1535" spans="1:1">
      <c r="A1535" s="154"/>
    </row>
    <row r="1536" spans="1:1">
      <c r="A1536" s="154"/>
    </row>
    <row r="1537" spans="1:1">
      <c r="A1537" s="154"/>
    </row>
    <row r="1538" spans="1:1">
      <c r="A1538" s="154"/>
    </row>
    <row r="1539" spans="1:1">
      <c r="A1539" s="154"/>
    </row>
    <row r="1540" spans="1:1">
      <c r="A1540" s="154"/>
    </row>
    <row r="1541" spans="1:1">
      <c r="A1541" s="154"/>
    </row>
    <row r="1542" spans="1:1">
      <c r="A1542" s="154"/>
    </row>
    <row r="1543" spans="1:1">
      <c r="A1543" s="154"/>
    </row>
    <row r="1544" spans="1:1">
      <c r="A1544" s="154"/>
    </row>
    <row r="1545" spans="1:1">
      <c r="A1545" s="154"/>
    </row>
    <row r="1546" spans="1:1">
      <c r="A1546" s="154"/>
    </row>
    <row r="1547" spans="1:1">
      <c r="A1547" s="154"/>
    </row>
    <row r="1548" spans="1:1">
      <c r="A1548" s="154"/>
    </row>
    <row r="1549" spans="1:1">
      <c r="A1549" s="154"/>
    </row>
    <row r="1550" spans="1:1">
      <c r="A1550" s="154"/>
    </row>
    <row r="1551" spans="1:1">
      <c r="A1551" s="154"/>
    </row>
    <row r="1552" spans="1:1">
      <c r="A1552" s="154"/>
    </row>
    <row r="1553" spans="1:1">
      <c r="A1553" s="154"/>
    </row>
    <row r="1554" spans="1:1">
      <c r="A1554" s="154"/>
    </row>
    <row r="1555" spans="1:1">
      <c r="A1555" s="154"/>
    </row>
    <row r="1556" spans="1:1">
      <c r="A1556" s="154"/>
    </row>
    <row r="1557" spans="1:1">
      <c r="A1557" s="154"/>
    </row>
    <row r="1558" spans="1:1">
      <c r="A1558" s="154"/>
    </row>
    <row r="1559" spans="1:1">
      <c r="A1559" s="154"/>
    </row>
    <row r="1560" spans="1:1">
      <c r="A1560" s="154"/>
    </row>
    <row r="1561" spans="1:1">
      <c r="A1561" s="154"/>
    </row>
    <row r="1562" spans="1:1">
      <c r="A1562" s="154"/>
    </row>
    <row r="1563" spans="1:1">
      <c r="A1563" s="154"/>
    </row>
    <row r="1564" spans="1:1">
      <c r="A1564" s="154"/>
    </row>
    <row r="1565" spans="1:1">
      <c r="A1565" s="154"/>
    </row>
    <row r="1566" spans="1:1">
      <c r="A1566" s="154"/>
    </row>
    <row r="1567" spans="1:1">
      <c r="A1567" s="154"/>
    </row>
    <row r="1568" spans="1:1">
      <c r="A1568" s="154"/>
    </row>
    <row r="1569" spans="1:1">
      <c r="A1569" s="154"/>
    </row>
    <row r="1570" spans="1:1">
      <c r="A1570" s="154"/>
    </row>
    <row r="1571" spans="1:1">
      <c r="A1571" s="154"/>
    </row>
    <row r="1572" spans="1:1">
      <c r="A1572" s="154"/>
    </row>
    <row r="1573" spans="1:1">
      <c r="A1573" s="154"/>
    </row>
    <row r="1574" spans="1:1">
      <c r="A1574" s="154"/>
    </row>
    <row r="1575" spans="1:1">
      <c r="A1575" s="154"/>
    </row>
    <row r="1576" spans="1:1">
      <c r="A1576" s="154"/>
    </row>
    <row r="1577" spans="1:1">
      <c r="A1577" s="154"/>
    </row>
    <row r="1578" spans="1:1">
      <c r="A1578" s="154"/>
    </row>
    <row r="1579" spans="1:1">
      <c r="A1579" s="154"/>
    </row>
    <row r="1580" spans="1:1">
      <c r="A1580" s="154"/>
    </row>
    <row r="1581" spans="1:1">
      <c r="A1581" s="154"/>
    </row>
    <row r="1582" spans="1:1">
      <c r="A1582" s="154"/>
    </row>
    <row r="1583" spans="1:1">
      <c r="A1583" s="154"/>
    </row>
    <row r="1584" spans="1:1">
      <c r="A1584" s="154"/>
    </row>
    <row r="1585" spans="1:1">
      <c r="A1585" s="154"/>
    </row>
    <row r="1586" spans="1:1">
      <c r="A1586" s="154"/>
    </row>
    <row r="1587" spans="1:1">
      <c r="A1587" s="154"/>
    </row>
    <row r="1588" spans="1:1">
      <c r="A1588" s="154"/>
    </row>
    <row r="1589" spans="1:1">
      <c r="A1589" s="154"/>
    </row>
    <row r="1590" spans="1:1">
      <c r="A1590" s="154"/>
    </row>
    <row r="1591" spans="1:1">
      <c r="A1591" s="154"/>
    </row>
    <row r="1592" spans="1:1">
      <c r="A1592" s="154"/>
    </row>
    <row r="1593" spans="1:1">
      <c r="A1593" s="154"/>
    </row>
    <row r="1594" spans="1:1">
      <c r="A1594" s="154"/>
    </row>
    <row r="1595" spans="1:1">
      <c r="A1595" s="154"/>
    </row>
    <row r="1596" spans="1:1">
      <c r="A1596" s="154"/>
    </row>
    <row r="1597" spans="1:1">
      <c r="A1597" s="154"/>
    </row>
    <row r="1598" spans="1:1">
      <c r="A1598" s="154"/>
    </row>
    <row r="1599" spans="1:1">
      <c r="A1599" s="154"/>
    </row>
    <row r="1600" spans="1:1">
      <c r="A1600" s="154"/>
    </row>
    <row r="1601" spans="1:1">
      <c r="A1601" s="154"/>
    </row>
    <row r="1602" spans="1:1">
      <c r="A1602" s="154"/>
    </row>
    <row r="1603" spans="1:1">
      <c r="A1603" s="154"/>
    </row>
    <row r="1604" spans="1:1">
      <c r="A1604" s="154"/>
    </row>
    <row r="1605" spans="1:1">
      <c r="A1605" s="154"/>
    </row>
    <row r="1606" spans="1:1">
      <c r="A1606" s="154"/>
    </row>
    <row r="1607" spans="1:1">
      <c r="A1607" s="154"/>
    </row>
    <row r="1608" spans="1:1">
      <c r="A1608" s="154"/>
    </row>
    <row r="1609" spans="1:1">
      <c r="A1609" s="154"/>
    </row>
    <row r="1610" spans="1:1">
      <c r="A1610" s="154"/>
    </row>
    <row r="1611" spans="1:1">
      <c r="A1611" s="154"/>
    </row>
    <row r="1612" spans="1:1">
      <c r="A1612" s="154"/>
    </row>
    <row r="1613" spans="1:1">
      <c r="A1613" s="154"/>
    </row>
    <row r="1614" spans="1:1">
      <c r="A1614" s="154"/>
    </row>
    <row r="1615" spans="1:1">
      <c r="A1615" s="154"/>
    </row>
    <row r="1616" spans="1:1">
      <c r="A1616" s="154"/>
    </row>
    <row r="1617" spans="1:1">
      <c r="A1617" s="154"/>
    </row>
    <row r="1618" spans="1:1">
      <c r="A1618" s="154"/>
    </row>
    <row r="1619" spans="1:1">
      <c r="A1619" s="154"/>
    </row>
    <row r="1620" spans="1:1">
      <c r="A1620" s="154"/>
    </row>
    <row r="1621" spans="1:1">
      <c r="A1621" s="154"/>
    </row>
    <row r="1622" spans="1:1">
      <c r="A1622" s="154"/>
    </row>
    <row r="1623" spans="1:1">
      <c r="A1623" s="154"/>
    </row>
    <row r="1624" spans="1:1">
      <c r="A1624" s="154"/>
    </row>
    <row r="1625" spans="1:1">
      <c r="A1625" s="154"/>
    </row>
    <row r="1626" spans="1:1">
      <c r="A1626" s="154"/>
    </row>
    <row r="1627" spans="1:1">
      <c r="A1627" s="154"/>
    </row>
    <row r="1628" spans="1:1">
      <c r="A1628" s="154"/>
    </row>
    <row r="1629" spans="1:1">
      <c r="A1629" s="154"/>
    </row>
    <row r="1630" spans="1:1">
      <c r="A1630" s="154"/>
    </row>
    <row r="1631" spans="1:1">
      <c r="A1631" s="154"/>
    </row>
    <row r="1632" spans="1:1">
      <c r="A1632" s="154"/>
    </row>
    <row r="1633" spans="1:1">
      <c r="A1633" s="154"/>
    </row>
    <row r="1634" spans="1:1">
      <c r="A1634" s="154"/>
    </row>
    <row r="1635" spans="1:1">
      <c r="A1635" s="154"/>
    </row>
    <row r="1636" spans="1:1">
      <c r="A1636" s="154"/>
    </row>
    <row r="1637" spans="1:1">
      <c r="A1637" s="154"/>
    </row>
    <row r="1638" spans="1:1">
      <c r="A1638" s="154"/>
    </row>
    <row r="1639" spans="1:1">
      <c r="A1639" s="154"/>
    </row>
    <row r="1640" spans="1:1">
      <c r="A1640" s="154"/>
    </row>
    <row r="1641" spans="1:1">
      <c r="A1641" s="154"/>
    </row>
    <row r="1642" spans="1:1">
      <c r="A1642" s="154"/>
    </row>
    <row r="1643" spans="1:1">
      <c r="A1643" s="154"/>
    </row>
    <row r="1644" spans="1:1">
      <c r="A1644" s="154"/>
    </row>
    <row r="1645" spans="1:1">
      <c r="A1645" s="154"/>
    </row>
    <row r="1646" spans="1:1">
      <c r="A1646" s="154"/>
    </row>
    <row r="1647" spans="1:1">
      <c r="A1647" s="154"/>
    </row>
    <row r="1648" spans="1:1">
      <c r="A1648" s="154"/>
    </row>
    <row r="1649" spans="1:1">
      <c r="A1649" s="154"/>
    </row>
    <row r="1650" spans="1:1">
      <c r="A1650" s="154"/>
    </row>
    <row r="1651" spans="1:1">
      <c r="A1651" s="154"/>
    </row>
    <row r="1652" spans="1:1">
      <c r="A1652" s="154"/>
    </row>
    <row r="1653" spans="1:1">
      <c r="A1653" s="154"/>
    </row>
    <row r="1654" spans="1:1">
      <c r="A1654" s="154"/>
    </row>
    <row r="1655" spans="1:1">
      <c r="A1655" s="154"/>
    </row>
    <row r="1656" spans="1:1">
      <c r="A1656" s="154"/>
    </row>
    <row r="1657" spans="1:1">
      <c r="A1657" s="154"/>
    </row>
    <row r="1658" spans="1:1">
      <c r="A1658" s="154"/>
    </row>
    <row r="1659" spans="1:1">
      <c r="A1659" s="154"/>
    </row>
    <row r="1660" spans="1:1">
      <c r="A1660" s="154"/>
    </row>
    <row r="1661" spans="1:1">
      <c r="A1661" s="154"/>
    </row>
    <row r="1662" spans="1:1">
      <c r="A1662" s="154"/>
    </row>
    <row r="1663" spans="1:1">
      <c r="A1663" s="154"/>
    </row>
    <row r="1664" spans="1:1">
      <c r="A1664" s="154"/>
    </row>
    <row r="1665" spans="1:1">
      <c r="A1665" s="154"/>
    </row>
    <row r="1666" spans="1:1">
      <c r="A1666" s="154"/>
    </row>
    <row r="1667" spans="1:1">
      <c r="A1667" s="154"/>
    </row>
    <row r="1668" spans="1:1">
      <c r="A1668" s="154"/>
    </row>
    <row r="1669" spans="1:1">
      <c r="A1669" s="154"/>
    </row>
    <row r="1670" spans="1:1">
      <c r="A1670" s="154"/>
    </row>
    <row r="1671" spans="1:1">
      <c r="A1671" s="154"/>
    </row>
    <row r="1672" spans="1:1">
      <c r="A1672" s="154"/>
    </row>
    <row r="1673" spans="1:1">
      <c r="A1673" s="154"/>
    </row>
    <row r="1674" spans="1:1">
      <c r="A1674" s="154"/>
    </row>
    <row r="1675" spans="1:1">
      <c r="A1675" s="154"/>
    </row>
    <row r="1676" spans="1:1">
      <c r="A1676" s="154"/>
    </row>
    <row r="1677" spans="1:1">
      <c r="A1677" s="154"/>
    </row>
    <row r="1678" spans="1:1">
      <c r="A1678" s="154"/>
    </row>
    <row r="1679" spans="1:1">
      <c r="A1679" s="154"/>
    </row>
    <row r="1680" spans="1:1">
      <c r="A1680" s="154"/>
    </row>
    <row r="1681" spans="1:1">
      <c r="A1681" s="154"/>
    </row>
    <row r="1682" spans="1:1">
      <c r="A1682" s="154"/>
    </row>
    <row r="1683" spans="1:1">
      <c r="A1683" s="154"/>
    </row>
    <row r="1684" spans="1:1">
      <c r="A1684" s="154"/>
    </row>
    <row r="1685" spans="1:1">
      <c r="A1685" s="154"/>
    </row>
    <row r="1686" spans="1:1">
      <c r="A1686" s="154"/>
    </row>
    <row r="1687" spans="1:1">
      <c r="A1687" s="154"/>
    </row>
    <row r="1688" spans="1:1">
      <c r="A1688" s="154"/>
    </row>
    <row r="1689" spans="1:1">
      <c r="A1689" s="154"/>
    </row>
    <row r="1690" spans="1:1">
      <c r="A1690" s="154"/>
    </row>
    <row r="1691" spans="1:1">
      <c r="A1691" s="154"/>
    </row>
    <row r="1692" spans="1:1">
      <c r="A1692" s="154"/>
    </row>
    <row r="1693" spans="1:1">
      <c r="A1693" s="154"/>
    </row>
    <row r="1694" spans="1:1">
      <c r="A1694" s="154"/>
    </row>
    <row r="1695" spans="1:1">
      <c r="A1695" s="154"/>
    </row>
    <row r="1696" spans="1:1">
      <c r="A1696" s="154"/>
    </row>
    <row r="1697" spans="1:1">
      <c r="A1697" s="154"/>
    </row>
    <row r="1698" spans="1:1">
      <c r="A1698" s="154"/>
    </row>
    <row r="1699" spans="1:1">
      <c r="A1699" s="154"/>
    </row>
    <row r="1700" spans="1:1">
      <c r="A1700" s="154"/>
    </row>
    <row r="1701" spans="1:1">
      <c r="A1701" s="154"/>
    </row>
    <row r="1702" spans="1:1">
      <c r="A1702" s="154"/>
    </row>
    <row r="1703" spans="1:1">
      <c r="A1703" s="154"/>
    </row>
    <row r="1704" spans="1:1">
      <c r="A1704" s="154"/>
    </row>
    <row r="1705" spans="1:1">
      <c r="A1705" s="154"/>
    </row>
    <row r="1706" spans="1:1">
      <c r="A1706" s="154"/>
    </row>
    <row r="1707" spans="1:1">
      <c r="A1707" s="154"/>
    </row>
    <row r="1708" spans="1:1">
      <c r="A1708" s="154"/>
    </row>
    <row r="1709" spans="1:1">
      <c r="A1709" s="154"/>
    </row>
    <row r="1710" spans="1:1">
      <c r="A1710" s="154"/>
    </row>
    <row r="1711" spans="1:1">
      <c r="A1711" s="154"/>
    </row>
    <row r="1712" spans="1:1">
      <c r="A1712" s="154"/>
    </row>
    <row r="1713" spans="1:1">
      <c r="A1713" s="154"/>
    </row>
    <row r="1714" spans="1:1">
      <c r="A1714" s="154"/>
    </row>
    <row r="1715" spans="1:1">
      <c r="A1715" s="154"/>
    </row>
    <row r="1716" spans="1:1">
      <c r="A1716" s="154"/>
    </row>
    <row r="1717" spans="1:1">
      <c r="A1717" s="154"/>
    </row>
    <row r="1718" spans="1:1">
      <c r="A1718" s="154"/>
    </row>
    <row r="1719" spans="1:1">
      <c r="A1719" s="154"/>
    </row>
    <row r="1720" spans="1:1">
      <c r="A1720" s="154"/>
    </row>
    <row r="1721" spans="1:1">
      <c r="A1721" s="154"/>
    </row>
    <row r="1722" spans="1:1">
      <c r="A1722" s="154"/>
    </row>
    <row r="1723" spans="1:1">
      <c r="A1723" s="154"/>
    </row>
    <row r="1724" spans="1:1">
      <c r="A1724" s="154"/>
    </row>
    <row r="1725" spans="1:1">
      <c r="A1725" s="154"/>
    </row>
    <row r="1726" spans="1:1">
      <c r="A1726" s="154"/>
    </row>
    <row r="1727" spans="1:1">
      <c r="A1727" s="154"/>
    </row>
    <row r="1728" spans="1:1">
      <c r="A1728" s="154"/>
    </row>
    <row r="1729" spans="1:1">
      <c r="A1729" s="154"/>
    </row>
    <row r="1730" spans="1:1">
      <c r="A1730" s="154"/>
    </row>
    <row r="1731" spans="1:1">
      <c r="A1731" s="154"/>
    </row>
    <row r="1732" spans="1:1">
      <c r="A1732" s="154"/>
    </row>
    <row r="1733" spans="1:1">
      <c r="A1733" s="154"/>
    </row>
    <row r="1734" spans="1:1">
      <c r="A1734" s="154"/>
    </row>
    <row r="1735" spans="1:1">
      <c r="A1735" s="154"/>
    </row>
    <row r="1736" spans="1:1">
      <c r="A1736" s="154"/>
    </row>
    <row r="1737" spans="1:1">
      <c r="A1737" s="154"/>
    </row>
    <row r="1738" spans="1:1">
      <c r="A1738" s="154"/>
    </row>
    <row r="1739" spans="1:1">
      <c r="A1739" s="154"/>
    </row>
    <row r="1740" spans="1:1">
      <c r="A1740" s="154"/>
    </row>
    <row r="1741" spans="1:1">
      <c r="A1741" s="154"/>
    </row>
    <row r="1742" spans="1:1">
      <c r="A1742" s="154"/>
    </row>
    <row r="1743" spans="1:1">
      <c r="A1743" s="154"/>
    </row>
    <row r="1744" spans="1:1">
      <c r="A1744" s="154"/>
    </row>
    <row r="1745" spans="1:1">
      <c r="A1745" s="154"/>
    </row>
    <row r="1746" spans="1:1">
      <c r="A1746" s="154"/>
    </row>
    <row r="1747" spans="1:1">
      <c r="A1747" s="154"/>
    </row>
    <row r="1748" spans="1:1">
      <c r="A1748" s="154"/>
    </row>
    <row r="1749" spans="1:1">
      <c r="A1749" s="154"/>
    </row>
    <row r="1750" spans="1:1">
      <c r="A1750" s="154"/>
    </row>
    <row r="1751" spans="1:1">
      <c r="A1751" s="154"/>
    </row>
    <row r="1752" spans="1:1">
      <c r="A1752" s="154"/>
    </row>
    <row r="1753" spans="1:1">
      <c r="A1753" s="154"/>
    </row>
    <row r="1754" spans="1:1">
      <c r="A1754" s="154"/>
    </row>
    <row r="1755" spans="1:1">
      <c r="A1755" s="154"/>
    </row>
    <row r="1756" spans="1:1">
      <c r="A1756" s="154"/>
    </row>
    <row r="1757" spans="1:1">
      <c r="A1757" s="154"/>
    </row>
    <row r="1758" spans="1:1">
      <c r="A1758" s="154"/>
    </row>
    <row r="1759" spans="1:1">
      <c r="A1759" s="154"/>
    </row>
    <row r="1760" spans="1:1">
      <c r="A1760" s="154"/>
    </row>
    <row r="1761" spans="1:1">
      <c r="A1761" s="154"/>
    </row>
    <row r="1762" spans="1:1">
      <c r="A1762" s="154"/>
    </row>
    <row r="1763" spans="1:1">
      <c r="A1763" s="154"/>
    </row>
    <row r="1764" spans="1:1">
      <c r="A1764" s="154"/>
    </row>
    <row r="1765" spans="1:1">
      <c r="A1765" s="154"/>
    </row>
    <row r="1766" spans="1:1">
      <c r="A1766" s="154"/>
    </row>
    <row r="1767" spans="1:1">
      <c r="A1767" s="154"/>
    </row>
    <row r="1768" spans="1:1">
      <c r="A1768" s="154"/>
    </row>
    <row r="1769" spans="1:1">
      <c r="A1769" s="154"/>
    </row>
    <row r="1770" spans="1:1">
      <c r="A1770" s="154"/>
    </row>
    <row r="1771" spans="1:1">
      <c r="A1771" s="154"/>
    </row>
    <row r="1772" spans="1:1">
      <c r="A1772" s="154"/>
    </row>
    <row r="1773" spans="1:1">
      <c r="A1773" s="154"/>
    </row>
    <row r="1774" spans="1:1">
      <c r="A1774" s="154"/>
    </row>
    <row r="1775" spans="1:1">
      <c r="A1775" s="154"/>
    </row>
    <row r="1776" spans="1:1">
      <c r="A1776" s="154"/>
    </row>
    <row r="1777" spans="1:1">
      <c r="A1777" s="154"/>
    </row>
    <row r="1778" spans="1:1">
      <c r="A1778" s="154"/>
    </row>
    <row r="1779" spans="1:1">
      <c r="A1779" s="154"/>
    </row>
    <row r="1780" spans="1:1">
      <c r="A1780" s="154"/>
    </row>
    <row r="1781" spans="1:1">
      <c r="A1781" s="154"/>
    </row>
    <row r="1782" spans="1:1">
      <c r="A1782" s="154"/>
    </row>
    <row r="1783" spans="1:1">
      <c r="A1783" s="154"/>
    </row>
    <row r="1784" spans="1:1">
      <c r="A1784" s="154"/>
    </row>
    <row r="1785" spans="1:1">
      <c r="A1785" s="154"/>
    </row>
    <row r="1786" spans="1:1">
      <c r="A1786" s="154"/>
    </row>
    <row r="1787" spans="1:1">
      <c r="A1787" s="154"/>
    </row>
    <row r="1788" spans="1:1">
      <c r="A1788" s="154"/>
    </row>
    <row r="1789" spans="1:1">
      <c r="A1789" s="154"/>
    </row>
    <row r="1790" spans="1:1">
      <c r="A1790" s="154"/>
    </row>
    <row r="1791" spans="1:1">
      <c r="A1791" s="154"/>
    </row>
    <row r="1792" spans="1:1">
      <c r="A1792" s="154"/>
    </row>
    <row r="1793" spans="1:1">
      <c r="A1793" s="154"/>
    </row>
    <row r="1794" spans="1:1">
      <c r="A1794" s="154"/>
    </row>
    <row r="1795" spans="1:1">
      <c r="A1795" s="154"/>
    </row>
    <row r="1796" spans="1:1">
      <c r="A1796" s="154"/>
    </row>
    <row r="1797" spans="1:1">
      <c r="A1797" s="154"/>
    </row>
    <row r="1798" spans="1:1">
      <c r="A1798" s="154"/>
    </row>
    <row r="1799" spans="1:1">
      <c r="A1799" s="154"/>
    </row>
    <row r="1800" spans="1:1">
      <c r="A1800" s="154"/>
    </row>
    <row r="1801" spans="1:1">
      <c r="A1801" s="154"/>
    </row>
    <row r="1802" spans="1:1">
      <c r="A1802" s="154"/>
    </row>
    <row r="1803" spans="1:1">
      <c r="A1803" s="154"/>
    </row>
    <row r="1804" spans="1:1">
      <c r="A1804" s="154"/>
    </row>
    <row r="1805" spans="1:1">
      <c r="A1805" s="154"/>
    </row>
    <row r="1806" spans="1:1">
      <c r="A1806" s="154"/>
    </row>
    <row r="1807" spans="1:1">
      <c r="A1807" s="154"/>
    </row>
    <row r="1808" spans="1:1">
      <c r="A1808" s="154"/>
    </row>
    <row r="1809" spans="1:1">
      <c r="A1809" s="154"/>
    </row>
    <row r="1810" spans="1:1">
      <c r="A1810" s="154"/>
    </row>
    <row r="1811" spans="1:1">
      <c r="A1811" s="154"/>
    </row>
    <row r="1812" spans="1:1">
      <c r="A1812" s="154"/>
    </row>
    <row r="1813" spans="1:1">
      <c r="A1813" s="154"/>
    </row>
    <row r="1814" spans="1:1">
      <c r="A1814" s="154"/>
    </row>
    <row r="1815" spans="1:1">
      <c r="A1815" s="154"/>
    </row>
    <row r="1816" spans="1:1">
      <c r="A1816" s="154"/>
    </row>
    <row r="1817" spans="1:1">
      <c r="A1817" s="154"/>
    </row>
    <row r="1818" spans="1:1">
      <c r="A1818" s="154"/>
    </row>
    <row r="1819" spans="1:1">
      <c r="A1819" s="154"/>
    </row>
    <row r="1820" spans="1:1">
      <c r="A1820" s="154"/>
    </row>
    <row r="1821" spans="1:1">
      <c r="A1821" s="154"/>
    </row>
    <row r="1822" spans="1:1">
      <c r="A1822" s="154"/>
    </row>
    <row r="1823" spans="1:1">
      <c r="A1823" s="154"/>
    </row>
    <row r="1824" spans="1:1">
      <c r="A1824" s="154"/>
    </row>
    <row r="1825" spans="1:1">
      <c r="A1825" s="154"/>
    </row>
    <row r="1826" spans="1:1">
      <c r="A1826" s="154"/>
    </row>
    <row r="1827" spans="1:1">
      <c r="A1827" s="154"/>
    </row>
    <row r="1828" spans="1:1">
      <c r="A1828" s="154"/>
    </row>
    <row r="1829" spans="1:1">
      <c r="A1829" s="154"/>
    </row>
    <row r="1830" spans="1:1">
      <c r="A1830" s="154"/>
    </row>
    <row r="1831" spans="1:1">
      <c r="A1831" s="154"/>
    </row>
    <row r="1832" spans="1:1">
      <c r="A1832" s="154"/>
    </row>
    <row r="1833" spans="1:1">
      <c r="A1833" s="154"/>
    </row>
    <row r="1834" spans="1:1">
      <c r="A1834" s="154"/>
    </row>
    <row r="1835" spans="1:1">
      <c r="A1835" s="154"/>
    </row>
    <row r="1836" spans="1:1">
      <c r="A1836" s="154"/>
    </row>
    <row r="1837" spans="1:1">
      <c r="A1837" s="154"/>
    </row>
    <row r="1838" spans="1:1">
      <c r="A1838" s="154"/>
    </row>
    <row r="1839" spans="1:1">
      <c r="A1839" s="154"/>
    </row>
    <row r="1840" spans="1:1">
      <c r="A1840" s="154"/>
    </row>
    <row r="1841" spans="1:1">
      <c r="A1841" s="154"/>
    </row>
    <row r="1842" spans="1:1">
      <c r="A1842" s="154"/>
    </row>
    <row r="1843" spans="1:1">
      <c r="A1843" s="154"/>
    </row>
    <row r="1844" spans="1:1">
      <c r="A1844" s="154"/>
    </row>
    <row r="1845" spans="1:1">
      <c r="A1845" s="154"/>
    </row>
    <row r="1846" spans="1:1">
      <c r="A1846" s="154"/>
    </row>
    <row r="1847" spans="1:1">
      <c r="A1847" s="154"/>
    </row>
    <row r="1848" spans="1:1">
      <c r="A1848" s="154"/>
    </row>
    <row r="1849" spans="1:1">
      <c r="A1849" s="154"/>
    </row>
    <row r="1850" spans="1:1">
      <c r="A1850" s="154"/>
    </row>
    <row r="1851" spans="1:1">
      <c r="A1851" s="154"/>
    </row>
    <row r="1852" spans="1:1">
      <c r="A1852" s="154"/>
    </row>
    <row r="1853" spans="1:1">
      <c r="A1853" s="154"/>
    </row>
    <row r="1854" spans="1:1">
      <c r="A1854" s="154"/>
    </row>
    <row r="1855" spans="1:1">
      <c r="A1855" s="154"/>
    </row>
    <row r="1856" spans="1:1">
      <c r="A1856" s="154"/>
    </row>
    <row r="1857" spans="1:1">
      <c r="A1857" s="154"/>
    </row>
    <row r="1858" spans="1:1">
      <c r="A1858" s="154"/>
    </row>
    <row r="1859" spans="1:1">
      <c r="A1859" s="154"/>
    </row>
    <row r="1860" spans="1:1">
      <c r="A1860" s="154"/>
    </row>
    <row r="1861" spans="1:1">
      <c r="A1861" s="154"/>
    </row>
    <row r="1862" spans="1:1">
      <c r="A1862" s="154"/>
    </row>
    <row r="1863" spans="1:1">
      <c r="A1863" s="154"/>
    </row>
    <row r="1864" spans="1:1">
      <c r="A1864" s="154"/>
    </row>
    <row r="1865" spans="1:1">
      <c r="A1865" s="154"/>
    </row>
    <row r="1866" spans="1:1">
      <c r="A1866" s="154"/>
    </row>
    <row r="1867" spans="1:1">
      <c r="A1867" s="154"/>
    </row>
    <row r="1868" spans="1:1">
      <c r="A1868" s="154"/>
    </row>
    <row r="1869" spans="1:1">
      <c r="A1869" s="154"/>
    </row>
    <row r="1870" spans="1:1">
      <c r="A1870" s="154"/>
    </row>
    <row r="1871" spans="1:1">
      <c r="A1871" s="154"/>
    </row>
    <row r="1872" spans="1:1">
      <c r="A1872" s="154"/>
    </row>
    <row r="1873" spans="1:1">
      <c r="A1873" s="154"/>
    </row>
    <row r="1874" spans="1:1">
      <c r="A1874" s="154"/>
    </row>
    <row r="1875" spans="1:1">
      <c r="A1875" s="154"/>
    </row>
    <row r="1876" spans="1:1">
      <c r="A1876" s="154"/>
    </row>
    <row r="1877" spans="1:1">
      <c r="A1877" s="154"/>
    </row>
    <row r="1878" spans="1:1">
      <c r="A1878" s="154"/>
    </row>
    <row r="1879" spans="1:1">
      <c r="A1879" s="154"/>
    </row>
    <row r="1880" spans="1:1">
      <c r="A1880" s="154"/>
    </row>
    <row r="1881" spans="1:1">
      <c r="A1881" s="154"/>
    </row>
    <row r="1882" spans="1:1">
      <c r="A1882" s="154"/>
    </row>
    <row r="1883" spans="1:1">
      <c r="A1883" s="154"/>
    </row>
    <row r="1884" spans="1:1">
      <c r="A1884" s="154"/>
    </row>
    <row r="1885" spans="1:1">
      <c r="A1885" s="154"/>
    </row>
    <row r="1886" spans="1:1">
      <c r="A1886" s="154"/>
    </row>
    <row r="1887" spans="1:1">
      <c r="A1887" s="154"/>
    </row>
    <row r="1888" spans="1:1">
      <c r="A1888" s="154"/>
    </row>
    <row r="1889" spans="1:1">
      <c r="A1889" s="154"/>
    </row>
    <row r="1890" spans="1:1">
      <c r="A1890" s="154"/>
    </row>
    <row r="1891" spans="1:1">
      <c r="A1891" s="154"/>
    </row>
    <row r="1892" spans="1:1">
      <c r="A1892" s="154"/>
    </row>
    <row r="1893" spans="1:1">
      <c r="A1893" s="154"/>
    </row>
    <row r="1894" spans="1:1">
      <c r="A1894" s="154"/>
    </row>
    <row r="1895" spans="1:1">
      <c r="A1895" s="154"/>
    </row>
    <row r="1896" spans="1:1">
      <c r="A1896" s="154"/>
    </row>
    <row r="1897" spans="1:1">
      <c r="A1897" s="154"/>
    </row>
    <row r="1898" spans="1:1">
      <c r="A1898" s="154"/>
    </row>
    <row r="1899" spans="1:1">
      <c r="A1899" s="154"/>
    </row>
    <row r="1900" spans="1:1">
      <c r="A1900" s="154"/>
    </row>
    <row r="1901" spans="1:1">
      <c r="A1901" s="154"/>
    </row>
    <row r="1902" spans="1:1">
      <c r="A1902" s="154"/>
    </row>
    <row r="1903" spans="1:1">
      <c r="A1903" s="154"/>
    </row>
    <row r="1904" spans="1:1">
      <c r="A1904" s="154"/>
    </row>
    <row r="1905" spans="1:1">
      <c r="A1905" s="154"/>
    </row>
    <row r="1906" spans="1:1">
      <c r="A1906" s="154"/>
    </row>
    <row r="1907" spans="1:1">
      <c r="A1907" s="154"/>
    </row>
    <row r="1908" spans="1:1">
      <c r="A1908" s="154"/>
    </row>
    <row r="1909" spans="1:1">
      <c r="A1909" s="154"/>
    </row>
    <row r="1910" spans="1:1">
      <c r="A1910" s="154"/>
    </row>
    <row r="1911" spans="1:1">
      <c r="A1911" s="154"/>
    </row>
    <row r="1912" spans="1:1">
      <c r="A1912" s="154"/>
    </row>
    <row r="1913" spans="1:1">
      <c r="A1913" s="154"/>
    </row>
    <row r="1914" spans="1:1">
      <c r="A1914" s="154"/>
    </row>
    <row r="1915" spans="1:1">
      <c r="A1915" s="154"/>
    </row>
    <row r="1916" spans="1:1">
      <c r="A1916" s="154"/>
    </row>
    <row r="1917" spans="1:1">
      <c r="A1917" s="154"/>
    </row>
    <row r="1918" spans="1:1">
      <c r="A1918" s="154"/>
    </row>
    <row r="1919" spans="1:1">
      <c r="A1919" s="154"/>
    </row>
    <row r="1920" spans="1:1">
      <c r="A1920" s="154"/>
    </row>
    <row r="1921" spans="1:1">
      <c r="A1921" s="154"/>
    </row>
    <row r="1922" spans="1:1">
      <c r="A1922" s="154"/>
    </row>
    <row r="1923" spans="1:1">
      <c r="A1923" s="154"/>
    </row>
    <row r="1924" spans="1:1">
      <c r="A1924" s="154"/>
    </row>
    <row r="1925" spans="1:1">
      <c r="A1925" s="154"/>
    </row>
    <row r="1926" spans="1:1">
      <c r="A1926" s="154"/>
    </row>
    <row r="1927" spans="1:1">
      <c r="A1927" s="154"/>
    </row>
    <row r="1928" spans="1:1">
      <c r="A1928" s="154"/>
    </row>
    <row r="1929" spans="1:1">
      <c r="A1929" s="154"/>
    </row>
    <row r="1930" spans="1:1">
      <c r="A1930" s="154"/>
    </row>
    <row r="1931" spans="1:1">
      <c r="A1931" s="154"/>
    </row>
    <row r="1932" spans="1:1">
      <c r="A1932" s="154"/>
    </row>
    <row r="1933" spans="1:1">
      <c r="A1933" s="154"/>
    </row>
    <row r="1934" spans="1:1">
      <c r="A1934" s="154"/>
    </row>
    <row r="1935" spans="1:1">
      <c r="A1935" s="154"/>
    </row>
    <row r="1936" spans="1:1">
      <c r="A1936" s="154"/>
    </row>
    <row r="1937" spans="1:1">
      <c r="A1937" s="154"/>
    </row>
    <row r="1938" spans="1:1">
      <c r="A1938" s="154"/>
    </row>
    <row r="1939" spans="1:1">
      <c r="A1939" s="154"/>
    </row>
    <row r="1940" spans="1:1">
      <c r="A1940" s="154"/>
    </row>
    <row r="1941" spans="1:1">
      <c r="A1941" s="154"/>
    </row>
    <row r="1942" spans="1:1">
      <c r="A1942" s="154"/>
    </row>
    <row r="1943" spans="1:1">
      <c r="A1943" s="154"/>
    </row>
    <row r="1944" spans="1:1">
      <c r="A1944" s="154"/>
    </row>
    <row r="1945" spans="1:1">
      <c r="A1945" s="154"/>
    </row>
    <row r="1946" spans="1:1">
      <c r="A1946" s="154"/>
    </row>
    <row r="1947" spans="1:1">
      <c r="A1947" s="154"/>
    </row>
    <row r="1948" spans="1:1">
      <c r="A1948" s="154"/>
    </row>
    <row r="1949" spans="1:1">
      <c r="A1949" s="154"/>
    </row>
    <row r="1950" spans="1:1">
      <c r="A1950" s="154"/>
    </row>
    <row r="1951" spans="1:1">
      <c r="A1951" s="154"/>
    </row>
    <row r="1952" spans="1:1">
      <c r="A1952" s="154"/>
    </row>
    <row r="1953" spans="1:1">
      <c r="A1953" s="154"/>
    </row>
    <row r="1954" spans="1:1">
      <c r="A1954" s="154"/>
    </row>
    <row r="1955" spans="1:1">
      <c r="A1955" s="154"/>
    </row>
    <row r="1956" spans="1:1">
      <c r="A1956" s="154"/>
    </row>
    <row r="1957" spans="1:1">
      <c r="A1957" s="154"/>
    </row>
    <row r="1958" spans="1:1">
      <c r="A1958" s="154"/>
    </row>
    <row r="1959" spans="1:1">
      <c r="A1959" s="154"/>
    </row>
    <row r="1960" spans="1:1">
      <c r="A1960" s="154"/>
    </row>
    <row r="1961" spans="1:1">
      <c r="A1961" s="154"/>
    </row>
    <row r="1962" spans="1:1">
      <c r="A1962" s="154"/>
    </row>
    <row r="1963" spans="1:1">
      <c r="A1963" s="154"/>
    </row>
    <row r="1964" spans="1:1">
      <c r="A1964" s="154"/>
    </row>
    <row r="1965" spans="1:1">
      <c r="A1965" s="154"/>
    </row>
    <row r="1966" spans="1:1">
      <c r="A1966" s="154"/>
    </row>
    <row r="1967" spans="1:1">
      <c r="A1967" s="154"/>
    </row>
    <row r="1968" spans="1:1">
      <c r="A1968" s="154"/>
    </row>
    <row r="1969" spans="1:1">
      <c r="A1969" s="154"/>
    </row>
    <row r="1970" spans="1:1">
      <c r="A1970" s="154"/>
    </row>
    <row r="1971" spans="1:1">
      <c r="A1971" s="154"/>
    </row>
    <row r="1972" spans="1:1">
      <c r="A1972" s="154"/>
    </row>
    <row r="1973" spans="1:1">
      <c r="A1973" s="154"/>
    </row>
    <row r="1974" spans="1:1">
      <c r="A1974" s="154"/>
    </row>
    <row r="1975" spans="1:1">
      <c r="A1975" s="154"/>
    </row>
    <row r="1976" spans="1:1">
      <c r="A1976" s="154"/>
    </row>
    <row r="1977" spans="1:1">
      <c r="A1977" s="154"/>
    </row>
    <row r="1978" spans="1:1">
      <c r="A1978" s="154"/>
    </row>
    <row r="1979" spans="1:1">
      <c r="A1979" s="154"/>
    </row>
    <row r="1980" spans="1:1">
      <c r="A1980" s="154"/>
    </row>
    <row r="1981" spans="1:1">
      <c r="A1981" s="154"/>
    </row>
    <row r="1982" spans="1:1">
      <c r="A1982" s="154"/>
    </row>
    <row r="1983" spans="1:1">
      <c r="A1983" s="154"/>
    </row>
    <row r="1984" spans="1:1">
      <c r="A1984" s="154"/>
    </row>
    <row r="1985" spans="1:1">
      <c r="A1985" s="154"/>
    </row>
    <row r="1986" spans="1:1">
      <c r="A1986" s="154"/>
    </row>
    <row r="1987" spans="1:1">
      <c r="A1987" s="154"/>
    </row>
    <row r="1988" spans="1:1">
      <c r="A1988" s="154"/>
    </row>
    <row r="1989" spans="1:1">
      <c r="A1989" s="154"/>
    </row>
    <row r="1990" spans="1:1">
      <c r="A1990" s="154"/>
    </row>
    <row r="1991" spans="1:1">
      <c r="A1991" s="154"/>
    </row>
    <row r="1992" spans="1:1">
      <c r="A1992" s="154"/>
    </row>
    <row r="1993" spans="1:1">
      <c r="A1993" s="154"/>
    </row>
    <row r="1994" spans="1:1">
      <c r="A1994" s="154"/>
    </row>
    <row r="1995" spans="1:1">
      <c r="A1995" s="154"/>
    </row>
    <row r="1996" spans="1:1">
      <c r="A1996" s="154"/>
    </row>
    <row r="1997" spans="1:1">
      <c r="A1997" s="154"/>
    </row>
    <row r="1998" spans="1:1">
      <c r="A1998" s="154"/>
    </row>
    <row r="1999" spans="1:1">
      <c r="A1999" s="154"/>
    </row>
    <row r="2000" spans="1:1">
      <c r="A2000" s="154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4.42578125" defaultRowHeight="15" customHeight="1"/>
  <sheetData>
    <row r="2" spans="1:1">
      <c r="A2" s="11" t="s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workbookViewId="0"/>
  </sheetViews>
  <sheetFormatPr defaultColWidth="14.42578125" defaultRowHeight="15" customHeight="1"/>
  <cols>
    <col min="2" max="2" width="6" customWidth="1"/>
  </cols>
  <sheetData>
    <row r="1" spans="1:7">
      <c r="A1" s="73" t="s">
        <v>407</v>
      </c>
      <c r="B1" s="73" t="s">
        <v>408</v>
      </c>
      <c r="C1" s="155" t="s">
        <v>409</v>
      </c>
      <c r="D1" s="73" t="s">
        <v>410</v>
      </c>
      <c r="E1" s="73" t="s">
        <v>411</v>
      </c>
    </row>
    <row r="2" spans="1:7" ht="25.5" customHeight="1">
      <c r="A2" s="73">
        <v>1</v>
      </c>
      <c r="B2" s="73" t="s">
        <v>412</v>
      </c>
      <c r="C2" s="9">
        <v>92</v>
      </c>
      <c r="D2" s="73">
        <v>45</v>
      </c>
      <c r="E2" s="9">
        <v>76</v>
      </c>
      <c r="G2" s="155" t="s">
        <v>413</v>
      </c>
    </row>
    <row r="3" spans="1:7" ht="24" customHeight="1">
      <c r="A3" s="73">
        <v>2</v>
      </c>
      <c r="B3" s="73" t="s">
        <v>414</v>
      </c>
      <c r="C3" s="9">
        <v>65</v>
      </c>
      <c r="D3" s="9">
        <v>66</v>
      </c>
      <c r="E3" s="9">
        <v>39</v>
      </c>
      <c r="G3" s="156">
        <v>82</v>
      </c>
    </row>
    <row r="4" spans="1:7">
      <c r="A4" s="73">
        <v>3</v>
      </c>
      <c r="B4" s="73" t="s">
        <v>415</v>
      </c>
      <c r="C4" s="9">
        <v>81</v>
      </c>
      <c r="D4" s="9">
        <v>40</v>
      </c>
      <c r="E4" s="9">
        <v>62</v>
      </c>
      <c r="G4" s="157">
        <v>39</v>
      </c>
    </row>
    <row r="5" spans="1:7">
      <c r="A5" s="73">
        <v>4</v>
      </c>
      <c r="B5" s="73" t="s">
        <v>416</v>
      </c>
      <c r="C5" s="9">
        <v>40</v>
      </c>
      <c r="D5" s="9">
        <v>34</v>
      </c>
      <c r="E5" s="73">
        <v>42</v>
      </c>
      <c r="G5" s="157">
        <v>100</v>
      </c>
    </row>
    <row r="6" spans="1:7">
      <c r="A6" s="73">
        <v>5</v>
      </c>
      <c r="B6" s="73" t="s">
        <v>417</v>
      </c>
      <c r="C6" s="9">
        <v>84</v>
      </c>
      <c r="D6" s="9">
        <v>59</v>
      </c>
      <c r="E6" s="9">
        <v>81</v>
      </c>
      <c r="G6" s="157">
        <v>32</v>
      </c>
    </row>
    <row r="8" spans="1:7">
      <c r="A8" s="73" t="s">
        <v>407</v>
      </c>
      <c r="B8" s="73" t="s">
        <v>408</v>
      </c>
      <c r="C8" s="155" t="s">
        <v>409</v>
      </c>
      <c r="D8" s="73" t="s">
        <v>410</v>
      </c>
      <c r="E8" s="73" t="s">
        <v>411</v>
      </c>
    </row>
    <row r="9" spans="1:7">
      <c r="A9" s="73">
        <v>1</v>
      </c>
      <c r="B9" s="73" t="s">
        <v>412</v>
      </c>
      <c r="C9" s="9">
        <v>92</v>
      </c>
      <c r="D9" s="73">
        <v>45</v>
      </c>
      <c r="E9" s="9">
        <v>76</v>
      </c>
      <c r="G9" s="155" t="s">
        <v>413</v>
      </c>
    </row>
    <row r="10" spans="1:7">
      <c r="A10" s="73">
        <v>2</v>
      </c>
      <c r="B10" s="73" t="s">
        <v>414</v>
      </c>
      <c r="C10" s="9">
        <v>65</v>
      </c>
      <c r="D10" s="9">
        <v>66</v>
      </c>
      <c r="E10" s="9">
        <v>39</v>
      </c>
      <c r="G10" s="156">
        <v>82</v>
      </c>
    </row>
    <row r="11" spans="1:7">
      <c r="A11" s="73">
        <v>3</v>
      </c>
      <c r="B11" s="73" t="s">
        <v>415</v>
      </c>
      <c r="C11" s="9">
        <v>81</v>
      </c>
      <c r="D11" s="9">
        <v>40</v>
      </c>
      <c r="E11" s="9">
        <v>62</v>
      </c>
      <c r="G11" s="157">
        <v>39</v>
      </c>
    </row>
    <row r="12" spans="1:7">
      <c r="A12" s="73">
        <v>4</v>
      </c>
      <c r="B12" s="73" t="s">
        <v>416</v>
      </c>
      <c r="C12" s="9">
        <v>40</v>
      </c>
      <c r="D12" s="9">
        <v>34</v>
      </c>
      <c r="E12" s="73">
        <v>42</v>
      </c>
      <c r="G12" s="157">
        <v>100</v>
      </c>
    </row>
    <row r="13" spans="1:7">
      <c r="A13" s="73">
        <v>5</v>
      </c>
      <c r="B13" s="73" t="s">
        <v>417</v>
      </c>
      <c r="C13" s="9">
        <v>84</v>
      </c>
      <c r="D13" s="9">
        <v>59</v>
      </c>
      <c r="E13" s="9">
        <v>81</v>
      </c>
      <c r="G13" s="157">
        <v>32</v>
      </c>
    </row>
    <row r="23" spans="4:4">
      <c r="D23" s="15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/>
  </sheetViews>
  <sheetFormatPr defaultColWidth="14.42578125" defaultRowHeight="15" customHeight="1"/>
  <cols>
    <col min="2" max="2" width="17.140625" customWidth="1"/>
  </cols>
  <sheetData>
    <row r="1" spans="1:6">
      <c r="A1" s="96" t="s">
        <v>39</v>
      </c>
      <c r="B1" s="96" t="s">
        <v>40</v>
      </c>
      <c r="C1" s="96" t="s">
        <v>41</v>
      </c>
      <c r="D1" s="96" t="s">
        <v>42</v>
      </c>
      <c r="E1" s="96" t="s">
        <v>43</v>
      </c>
    </row>
    <row r="2" spans="1:6">
      <c r="A2" s="25">
        <v>1</v>
      </c>
      <c r="B2" s="98" t="s">
        <v>45</v>
      </c>
      <c r="C2" s="68">
        <v>21108</v>
      </c>
      <c r="D2" s="25" t="s">
        <v>46</v>
      </c>
      <c r="E2" s="69" t="s">
        <v>47</v>
      </c>
      <c r="F2" s="8">
        <f t="shared" ref="F2:F10" si="0">MOD(ROW(E2),2)</f>
        <v>0</v>
      </c>
    </row>
    <row r="3" spans="1:6">
      <c r="A3" s="35">
        <v>2</v>
      </c>
      <c r="B3" s="35" t="s">
        <v>50</v>
      </c>
      <c r="C3" s="35">
        <v>21103</v>
      </c>
      <c r="D3" s="35" t="s">
        <v>51</v>
      </c>
      <c r="E3" s="70" t="s">
        <v>52</v>
      </c>
      <c r="F3" s="8">
        <f t="shared" si="0"/>
        <v>1</v>
      </c>
    </row>
    <row r="4" spans="1:6">
      <c r="A4" s="35">
        <v>3</v>
      </c>
      <c r="B4" s="35" t="s">
        <v>55</v>
      </c>
      <c r="C4" s="35">
        <v>21107</v>
      </c>
      <c r="D4" s="35" t="s">
        <v>56</v>
      </c>
      <c r="E4" s="70" t="s">
        <v>57</v>
      </c>
      <c r="F4" s="8">
        <f t="shared" si="0"/>
        <v>0</v>
      </c>
    </row>
    <row r="5" spans="1:6">
      <c r="A5" s="35">
        <v>4</v>
      </c>
      <c r="B5" s="25" t="s">
        <v>45</v>
      </c>
      <c r="C5" s="68">
        <v>21102</v>
      </c>
      <c r="D5" s="35" t="s">
        <v>59</v>
      </c>
      <c r="E5" s="70" t="s">
        <v>60</v>
      </c>
      <c r="F5" s="8">
        <f t="shared" si="0"/>
        <v>1</v>
      </c>
    </row>
    <row r="6" spans="1:6">
      <c r="A6" s="35">
        <v>5</v>
      </c>
      <c r="B6" s="35" t="s">
        <v>62</v>
      </c>
      <c r="C6" s="35">
        <v>21109</v>
      </c>
      <c r="D6" s="35" t="s">
        <v>63</v>
      </c>
      <c r="E6" s="70" t="s">
        <v>64</v>
      </c>
      <c r="F6" s="8">
        <f t="shared" si="0"/>
        <v>0</v>
      </c>
    </row>
    <row r="7" spans="1:6">
      <c r="A7" s="35">
        <v>6</v>
      </c>
      <c r="B7" s="35" t="s">
        <v>48</v>
      </c>
      <c r="C7" s="68">
        <v>21110</v>
      </c>
      <c r="D7" s="35" t="s">
        <v>49</v>
      </c>
      <c r="E7" s="70" t="s">
        <v>67</v>
      </c>
      <c r="F7" s="8">
        <f t="shared" si="0"/>
        <v>1</v>
      </c>
    </row>
    <row r="8" spans="1:6">
      <c r="A8" s="35">
        <v>7</v>
      </c>
      <c r="B8" s="25" t="s">
        <v>45</v>
      </c>
      <c r="C8" s="35">
        <v>21111</v>
      </c>
      <c r="D8" s="35" t="s">
        <v>69</v>
      </c>
      <c r="E8" s="70" t="s">
        <v>70</v>
      </c>
      <c r="F8" s="8">
        <f t="shared" si="0"/>
        <v>0</v>
      </c>
    </row>
    <row r="9" spans="1:6">
      <c r="A9" s="35">
        <v>8</v>
      </c>
      <c r="B9" s="35" t="s">
        <v>72</v>
      </c>
      <c r="C9" s="68">
        <v>21112</v>
      </c>
      <c r="D9" s="35" t="s">
        <v>73</v>
      </c>
      <c r="E9" s="70" t="s">
        <v>74</v>
      </c>
      <c r="F9" s="8">
        <f t="shared" si="0"/>
        <v>1</v>
      </c>
    </row>
    <row r="10" spans="1:6">
      <c r="A10" s="45">
        <v>9</v>
      </c>
      <c r="B10" s="45" t="s">
        <v>72</v>
      </c>
      <c r="C10" s="45">
        <v>21104</v>
      </c>
      <c r="D10" s="45" t="s">
        <v>54</v>
      </c>
      <c r="E10" s="79" t="s">
        <v>75</v>
      </c>
      <c r="F10" s="8">
        <f t="shared" si="0"/>
        <v>0</v>
      </c>
    </row>
  </sheetData>
  <conditionalFormatting sqref="A2:F10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/>
  </sheetViews>
  <sheetFormatPr defaultColWidth="14.42578125" defaultRowHeight="15" customHeight="1"/>
  <cols>
    <col min="2" max="2" width="17.140625" customWidth="1"/>
    <col min="4" max="4" width="18.5703125" customWidth="1"/>
    <col min="5" max="5" width="13.28515625" customWidth="1"/>
  </cols>
  <sheetData>
    <row r="1" spans="1:5">
      <c r="A1" s="96" t="s">
        <v>39</v>
      </c>
      <c r="B1" s="96" t="s">
        <v>40</v>
      </c>
      <c r="C1" s="96" t="s">
        <v>41</v>
      </c>
      <c r="D1" s="96" t="s">
        <v>42</v>
      </c>
      <c r="E1" s="96" t="s">
        <v>43</v>
      </c>
    </row>
    <row r="2" spans="1:5">
      <c r="A2" s="25">
        <v>1</v>
      </c>
      <c r="B2" s="98" t="s">
        <v>45</v>
      </c>
      <c r="C2" s="68">
        <f>VLOOKUP($A2,Sheet16!$A$1:$E$10,COLUMN()+0,0)</f>
        <v>21108</v>
      </c>
      <c r="D2" s="68" t="str">
        <f>VLOOKUP($A2,Sheet16!$A$1:$E$10,COLUMN()+0,0)</f>
        <v xml:space="preserve">HARI OM </v>
      </c>
      <c r="E2" s="68" t="str">
        <f>VLOOKUP($A2,Sheet16!$A$1:$E$10,COLUMN()+0,0)</f>
        <v>ASANSOL</v>
      </c>
    </row>
    <row r="3" spans="1:5">
      <c r="A3" s="35">
        <v>2</v>
      </c>
      <c r="B3" s="35" t="s">
        <v>50</v>
      </c>
      <c r="C3" s="68">
        <f>VLOOKUP($A3,Sheet16!$A$1:$E$10,COLUMN()+0,0)</f>
        <v>21103</v>
      </c>
      <c r="D3" s="68" t="str">
        <f>VLOOKUP($A3,Sheet16!$A$1:$E$10,COLUMN()+0,0)</f>
        <v>MOHAN KUMAR</v>
      </c>
      <c r="E3" s="68" t="str">
        <f>VLOOKUP($A3,Sheet16!$A$1:$E$10,COLUMN()+0,0)</f>
        <v>PUNJAB</v>
      </c>
    </row>
    <row r="4" spans="1:5">
      <c r="A4" s="35">
        <v>3</v>
      </c>
      <c r="B4" s="35" t="s">
        <v>55</v>
      </c>
      <c r="C4" s="68">
        <f>VLOOKUP($A4,Sheet16!$A$1:$E$10,COLUMN()+0,0)</f>
        <v>21107</v>
      </c>
      <c r="D4" s="68" t="str">
        <f>VLOOKUP($A4,Sheet16!$A$1:$E$10,COLUMN()+0,0)</f>
        <v>INDRA DEV</v>
      </c>
      <c r="E4" s="68" t="str">
        <f>VLOOKUP($A4,Sheet16!$A$1:$E$10,COLUMN()+0,0)</f>
        <v>PRAYAGRAJ</v>
      </c>
    </row>
    <row r="5" spans="1:5">
      <c r="A5" s="35">
        <v>4</v>
      </c>
      <c r="B5" s="25" t="s">
        <v>45</v>
      </c>
      <c r="C5" s="68">
        <f>VLOOKUP($A5,Sheet16!$A$1:$E$10,COLUMN()+0,0)</f>
        <v>21102</v>
      </c>
      <c r="D5" s="68" t="str">
        <f>VLOOKUP($A5,Sheet16!$A$1:$E$10,COLUMN()+0,0)</f>
        <v>NAGARJUN</v>
      </c>
      <c r="E5" s="68" t="str">
        <f>VLOOKUP($A5,Sheet16!$A$1:$E$10,COLUMN()+0,0)</f>
        <v>DURGAPUR</v>
      </c>
    </row>
    <row r="6" spans="1:5">
      <c r="A6" s="35">
        <v>5</v>
      </c>
      <c r="B6" s="35" t="s">
        <v>62</v>
      </c>
      <c r="C6" s="68">
        <f>VLOOKUP($A6,Sheet16!$A$1:$E$10,COLUMN()+0,0)</f>
        <v>21109</v>
      </c>
      <c r="D6" s="68" t="str">
        <f>VLOOKUP($A6,Sheet16!$A$1:$E$10,COLUMN()+0,0)</f>
        <v>GANESH PATHKA</v>
      </c>
      <c r="E6" s="68" t="str">
        <f>VLOOKUP($A6,Sheet16!$A$1:$E$10,COLUMN()+0,0)</f>
        <v>LUDHIANA</v>
      </c>
    </row>
    <row r="7" spans="1:5">
      <c r="A7" s="35">
        <v>6</v>
      </c>
      <c r="B7" s="35" t="s">
        <v>48</v>
      </c>
      <c r="C7" s="68">
        <f>VLOOKUP($A7,Sheet16!$A$1:$E$10,COLUMN()+0,0)</f>
        <v>21110</v>
      </c>
      <c r="D7" s="68" t="str">
        <f>VLOOKUP($A7,Sheet16!$A$1:$E$10,COLUMN()+0,0)</f>
        <v>RAJNISH SHUKLA</v>
      </c>
      <c r="E7" s="68" t="str">
        <f>VLOOKUP($A7,Sheet16!$A$1:$E$10,COLUMN()+0,0)</f>
        <v>CHANDIGARH</v>
      </c>
    </row>
    <row r="8" spans="1:5">
      <c r="A8" s="35">
        <v>7</v>
      </c>
      <c r="B8" s="25" t="s">
        <v>45</v>
      </c>
      <c r="C8" s="68">
        <f>VLOOKUP($A8,Sheet16!$A$1:$E$10,COLUMN()+0,0)</f>
        <v>21111</v>
      </c>
      <c r="D8" s="68" t="str">
        <f>VLOOKUP($A8,Sheet16!$A$1:$E$10,COLUMN()+0,0)</f>
        <v>MAHENDRA KUMAR</v>
      </c>
      <c r="E8" s="68" t="str">
        <f>VLOOKUP($A8,Sheet16!$A$1:$E$10,COLUMN()+0,0)</f>
        <v>DHANBAD</v>
      </c>
    </row>
    <row r="9" spans="1:5">
      <c r="A9" s="35">
        <v>8</v>
      </c>
      <c r="B9" s="35" t="s">
        <v>72</v>
      </c>
      <c r="C9" s="68">
        <f>VLOOKUP($A9,Sheet16!$A$1:$E$10,COLUMN()+0,0)</f>
        <v>21112</v>
      </c>
      <c r="D9" s="68" t="str">
        <f>VLOOKUP($A9,Sheet16!$A$1:$E$10,COLUMN()+0,0)</f>
        <v>NILKANTH YADAV</v>
      </c>
      <c r="E9" s="68" t="str">
        <f>VLOOKUP($A9,Sheet16!$A$1:$E$10,COLUMN()+0,0)</f>
        <v>HIMMATGANJ</v>
      </c>
    </row>
    <row r="10" spans="1:5">
      <c r="A10" s="45">
        <v>9</v>
      </c>
      <c r="B10" s="45" t="s">
        <v>72</v>
      </c>
      <c r="C10" s="68">
        <f>VLOOKUP($A10,Sheet16!$A$1:$E$10,COLUMN()+0,0)</f>
        <v>21104</v>
      </c>
      <c r="D10" s="68" t="str">
        <f>VLOOKUP($A10,Sheet16!$A$1:$E$10,COLUMN()+0,0)</f>
        <v>ROHAN TRIAPTHI</v>
      </c>
      <c r="E10" s="68" t="str">
        <f>VLOOKUP($A10,Sheet16!$A$1:$E$10,COLUMN()+0,0)</f>
        <v>AMABALA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Question 1</vt:lpstr>
      <vt:lpstr>Question 2 &amp; 3</vt:lpstr>
      <vt:lpstr>Question 4</vt:lpstr>
      <vt:lpstr>Question 5</vt:lpstr>
      <vt:lpstr>Question 6</vt:lpstr>
      <vt:lpstr>Question 7</vt:lpstr>
      <vt:lpstr>Question 8</vt:lpstr>
      <vt:lpstr>Question 9</vt:lpstr>
      <vt:lpstr>Sheet2</vt:lpstr>
      <vt:lpstr>Sheet1</vt:lpstr>
      <vt:lpstr>Question 10</vt:lpstr>
      <vt:lpstr>Pivot Table 1</vt:lpstr>
      <vt:lpstr>Pivot Table 2</vt:lpstr>
      <vt:lpstr>Pivot Table 3</vt:lpstr>
      <vt:lpstr>Pivot Table 4</vt:lpstr>
      <vt:lpstr>Pivot Table 5</vt:lpstr>
      <vt:lpstr>Sheet15</vt:lpstr>
      <vt:lpstr>Sheet4</vt:lpstr>
      <vt:lpstr>Sheet5</vt:lpstr>
      <vt:lpstr>Sheet8</vt:lpstr>
      <vt:lpstr>Sheet9</vt:lpstr>
      <vt:lpstr>Sheet10</vt:lpstr>
      <vt:lpstr>Sheet11</vt:lpstr>
      <vt:lpstr>Sheet13</vt:lpstr>
      <vt:lpstr>Sheet14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Admin</cp:lastModifiedBy>
  <dcterms:created xsi:type="dcterms:W3CDTF">2022-09-26T09:06:56Z</dcterms:created>
  <dcterms:modified xsi:type="dcterms:W3CDTF">2024-06-23T17:13:04Z</dcterms:modified>
</cp:coreProperties>
</file>