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SHEETS\EXCEL\laxmi_data_excel\"/>
    </mc:Choice>
  </mc:AlternateContent>
  <bookViews>
    <workbookView xWindow="0" yWindow="0" windowWidth="20490" windowHeight="7155" activeTab="10"/>
  </bookViews>
  <sheets>
    <sheet name="Task" sheetId="11" r:id="rId1"/>
    <sheet name="Q2" sheetId="2" r:id="rId2"/>
    <sheet name="Q3" sheetId="3" r:id="rId3"/>
    <sheet name="Q4" sheetId="4" r:id="rId4"/>
    <sheet name="Q5" sheetId="5" r:id="rId5"/>
    <sheet name="Q6" sheetId="6" r:id="rId6"/>
    <sheet name="Q1" sheetId="1" r:id="rId7"/>
    <sheet name="Q7" sheetId="7" r:id="rId8"/>
    <sheet name="Q8" sheetId="8" r:id="rId9"/>
    <sheet name="Q9" sheetId="9" r:id="rId10"/>
    <sheet name="Q10" sheetId="10" r:id="rId11"/>
  </sheets>
  <definedNames>
    <definedName name="_xlnm._FilterDatabase" localSheetId="10" hidden="1">'Q10'!$A$1:$B$19</definedName>
    <definedName name="_xlnm._FilterDatabase" localSheetId="0" hidden="1">Task!$A$12:$I$24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3" l="1"/>
  <c r="C7" i="2"/>
  <c r="C6" i="2"/>
  <c r="C5" i="2"/>
  <c r="C4" i="2"/>
  <c r="C3" i="2"/>
  <c r="C2" i="2"/>
  <c r="I13" i="11"/>
  <c r="N14" i="11"/>
  <c r="N15" i="11"/>
  <c r="N16" i="11"/>
  <c r="N17" i="11"/>
  <c r="N18" i="11"/>
  <c r="N19" i="11"/>
  <c r="N20" i="11"/>
  <c r="N21" i="11"/>
  <c r="N22" i="11"/>
  <c r="N23" i="11"/>
  <c r="N24" i="11"/>
  <c r="N13" i="11"/>
  <c r="M14" i="11"/>
  <c r="M15" i="11"/>
  <c r="M16" i="11"/>
  <c r="M17" i="11"/>
  <c r="M18" i="11"/>
  <c r="M19" i="11"/>
  <c r="M20" i="11"/>
  <c r="M21" i="11"/>
  <c r="M22" i="11"/>
  <c r="M23" i="11"/>
  <c r="M24" i="11"/>
  <c r="M13" i="11"/>
  <c r="H13" i="11"/>
  <c r="L14" i="11"/>
  <c r="L15" i="11"/>
  <c r="L16" i="11"/>
  <c r="L17" i="11"/>
  <c r="L18" i="11"/>
  <c r="L19" i="11"/>
  <c r="L20" i="11"/>
  <c r="L21" i="11"/>
  <c r="L22" i="11"/>
  <c r="L23" i="11"/>
  <c r="L24" i="11"/>
  <c r="L13" i="11"/>
  <c r="K14" i="11"/>
  <c r="K13" i="11"/>
  <c r="E13" i="11"/>
  <c r="K15" i="11"/>
  <c r="K16" i="11"/>
  <c r="K17" i="11"/>
  <c r="K18" i="11"/>
  <c r="K19" i="11"/>
  <c r="K20" i="11"/>
  <c r="K21" i="11"/>
  <c r="K22" i="11"/>
  <c r="K23" i="11"/>
  <c r="K24" i="11"/>
  <c r="J14" i="11"/>
  <c r="J15" i="11"/>
  <c r="J16" i="11"/>
  <c r="J17" i="11"/>
  <c r="J18" i="11"/>
  <c r="J19" i="11"/>
  <c r="J20" i="11"/>
  <c r="J21" i="11"/>
  <c r="J22" i="11"/>
  <c r="J23" i="11"/>
  <c r="J24" i="11"/>
  <c r="J13" i="11"/>
  <c r="D2" i="7" l="1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H2" i="6" l="1"/>
  <c r="H3" i="6"/>
  <c r="H4" i="6"/>
  <c r="H5" i="6"/>
  <c r="H6" i="6"/>
  <c r="H7" i="6"/>
  <c r="H8" i="6"/>
  <c r="H9" i="6"/>
  <c r="H10" i="6"/>
  <c r="H11" i="6"/>
  <c r="H12" i="6"/>
  <c r="H13" i="6"/>
  <c r="H14" i="6"/>
  <c r="B2" i="5" l="1"/>
  <c r="C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C3" i="3"/>
  <c r="C4" i="3"/>
  <c r="C5" i="3"/>
  <c r="C6" i="3"/>
  <c r="C7" i="3"/>
  <c r="C8" i="3"/>
  <c r="C9" i="3"/>
  <c r="C10" i="3"/>
  <c r="C11" i="3"/>
  <c r="C12" i="3"/>
  <c r="C13" i="3"/>
  <c r="C8" i="2"/>
  <c r="C9" i="2"/>
  <c r="C10" i="2"/>
  <c r="C11" i="2"/>
  <c r="G13" i="11"/>
  <c r="G14" i="11"/>
  <c r="G15" i="11"/>
  <c r="G16" i="11"/>
  <c r="G17" i="11"/>
  <c r="G18" i="11"/>
  <c r="G19" i="11"/>
  <c r="G20" i="11"/>
  <c r="G21" i="11"/>
  <c r="G22" i="11"/>
  <c r="G23" i="11"/>
  <c r="G24" i="11"/>
  <c r="H14" i="11"/>
  <c r="H15" i="11"/>
  <c r="H16" i="11"/>
  <c r="H17" i="11"/>
  <c r="H18" i="11"/>
  <c r="H19" i="11"/>
  <c r="H20" i="11"/>
  <c r="H21" i="11"/>
  <c r="H22" i="11"/>
  <c r="H23" i="11"/>
  <c r="H24" i="11"/>
  <c r="I14" i="11"/>
  <c r="I15" i="11"/>
  <c r="I16" i="11"/>
  <c r="I17" i="11"/>
  <c r="I18" i="11"/>
  <c r="I19" i="11"/>
  <c r="I20" i="11"/>
  <c r="I21" i="11"/>
  <c r="I22" i="11"/>
  <c r="I23" i="11"/>
  <c r="I24" i="11"/>
  <c r="F14" i="11" l="1"/>
  <c r="F15" i="11"/>
  <c r="F16" i="11"/>
  <c r="F17" i="11"/>
  <c r="F18" i="11"/>
  <c r="F19" i="11"/>
  <c r="F20" i="11"/>
  <c r="F21" i="11"/>
  <c r="F22" i="11"/>
  <c r="F23" i="11"/>
  <c r="F24" i="11"/>
  <c r="F13" i="11"/>
  <c r="E14" i="11"/>
  <c r="E15" i="11"/>
  <c r="E16" i="11"/>
  <c r="E17" i="11"/>
  <c r="E18" i="11"/>
  <c r="E19" i="11"/>
  <c r="E20" i="11"/>
  <c r="E21" i="11"/>
  <c r="E22" i="11"/>
  <c r="E23" i="11"/>
  <c r="E24" i="11"/>
  <c r="D14" i="11"/>
  <c r="D15" i="11"/>
  <c r="D16" i="11"/>
  <c r="D17" i="11"/>
  <c r="D18" i="11"/>
  <c r="D19" i="11"/>
  <c r="D20" i="11"/>
  <c r="D21" i="11"/>
  <c r="D22" i="11"/>
  <c r="D23" i="11"/>
  <c r="D24" i="11"/>
  <c r="D13" i="11"/>
  <c r="B3" i="8" l="1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" i="8"/>
  <c r="J6" i="10" l="1"/>
  <c r="J5" i="10"/>
  <c r="J7" i="10" s="1"/>
  <c r="I1048576" i="10"/>
  <c r="G2" i="6" l="1"/>
  <c r="G11" i="6"/>
  <c r="G7" i="6"/>
  <c r="G3" i="6"/>
  <c r="G12" i="6"/>
  <c r="G8" i="6"/>
  <c r="G4" i="6"/>
  <c r="G13" i="6"/>
  <c r="G9" i="6"/>
  <c r="G5" i="6"/>
  <c r="G14" i="6"/>
  <c r="G10" i="6"/>
  <c r="G6" i="6"/>
</calcChain>
</file>

<file path=xl/sharedStrings.xml><?xml version="1.0" encoding="utf-8"?>
<sst xmlns="http://schemas.openxmlformats.org/spreadsheetml/2006/main" count="206" uniqueCount="123">
  <si>
    <t>Name</t>
  </si>
  <si>
    <t>Qty</t>
  </si>
  <si>
    <t>Comm</t>
  </si>
  <si>
    <t>Sujeet</t>
  </si>
  <si>
    <t>Manish</t>
  </si>
  <si>
    <t>Inder</t>
  </si>
  <si>
    <t>Kavita</t>
  </si>
  <si>
    <t>Yogesh</t>
  </si>
  <si>
    <t>Uday</t>
  </si>
  <si>
    <t>Pushpa</t>
  </si>
  <si>
    <t>Tanu</t>
  </si>
  <si>
    <t>* if Qty is &gt; 60 then Comm=Qty*40</t>
  </si>
  <si>
    <t>Marks</t>
  </si>
  <si>
    <t>Result</t>
  </si>
  <si>
    <t>*if Marks is &gt;=40 then Result = Pass otherwise Result= Fail</t>
  </si>
  <si>
    <t>Location</t>
  </si>
  <si>
    <t>Distance</t>
  </si>
  <si>
    <t>Pune</t>
  </si>
  <si>
    <t>Patna</t>
  </si>
  <si>
    <t>Jaipur</t>
  </si>
  <si>
    <t>Chennai</t>
  </si>
  <si>
    <t>Delhi</t>
  </si>
  <si>
    <t>Area</t>
  </si>
  <si>
    <t>* if Distance &gt;=200 Area is STD otherwise Local</t>
  </si>
  <si>
    <t>MRP</t>
  </si>
  <si>
    <t>TAX</t>
  </si>
  <si>
    <t>* MRP&gt;=500 TAX = MRP*12% otherwise TAX=MRP*5%</t>
  </si>
  <si>
    <t>Time</t>
  </si>
  <si>
    <t>Duty</t>
  </si>
  <si>
    <t>if Time is &gt;10:00 PM Dety is OT otherwise NT</t>
  </si>
  <si>
    <t>S-1</t>
  </si>
  <si>
    <t>S-2</t>
  </si>
  <si>
    <t>S-3</t>
  </si>
  <si>
    <t>S-4</t>
  </si>
  <si>
    <t>S-5</t>
  </si>
  <si>
    <t>Total</t>
  </si>
  <si>
    <t>if S1 to S5 have more then 33 then Result show Pass otherwise Fail</t>
  </si>
  <si>
    <t>0-40</t>
  </si>
  <si>
    <t>D</t>
  </si>
  <si>
    <t>41-60</t>
  </si>
  <si>
    <t>B</t>
  </si>
  <si>
    <t>C</t>
  </si>
  <si>
    <t>A</t>
  </si>
  <si>
    <t>&gt;95</t>
  </si>
  <si>
    <t>A+</t>
  </si>
  <si>
    <t>76-95</t>
  </si>
  <si>
    <t>61-75</t>
  </si>
  <si>
    <t>If</t>
  </si>
  <si>
    <t>Show on Grade</t>
  </si>
  <si>
    <t>Grade</t>
  </si>
  <si>
    <t>Sales</t>
  </si>
  <si>
    <t>Incentive</t>
  </si>
  <si>
    <t>if Sales is</t>
  </si>
  <si>
    <t>41-80</t>
  </si>
  <si>
    <t>81-100</t>
  </si>
  <si>
    <t>&gt;100</t>
  </si>
  <si>
    <t>is Sales is</t>
  </si>
  <si>
    <t>Incentive is</t>
  </si>
  <si>
    <t>Incentive add on</t>
  </si>
  <si>
    <t>85-95</t>
  </si>
  <si>
    <t>Id</t>
  </si>
  <si>
    <t>PAN</t>
  </si>
  <si>
    <t>Voter</t>
  </si>
  <si>
    <t>Pass</t>
  </si>
  <si>
    <t>DL</t>
  </si>
  <si>
    <t>Status</t>
  </si>
  <si>
    <t>* if PAN=Y and rest all have any one Y the Show Status is "OK" otherwise</t>
  </si>
  <si>
    <t>20 PU</t>
  </si>
  <si>
    <t>60 PU</t>
  </si>
  <si>
    <t>80 PU</t>
  </si>
  <si>
    <t>100 PU</t>
  </si>
  <si>
    <t>35*20</t>
  </si>
  <si>
    <t>Example</t>
  </si>
  <si>
    <t>40*20+5*60</t>
  </si>
  <si>
    <t>40*20+40*60+5*80</t>
  </si>
  <si>
    <t>40*20+40*60+20*80+20*100</t>
  </si>
  <si>
    <t>1-40</t>
  </si>
  <si>
    <t>Result AND</t>
  </si>
  <si>
    <t>Result ONLY IF</t>
  </si>
  <si>
    <t>Summary</t>
  </si>
  <si>
    <t>Comparative Operator</t>
  </si>
  <si>
    <t>IF Function</t>
  </si>
  <si>
    <t>AND Function</t>
  </si>
  <si>
    <t>OR Function</t>
  </si>
  <si>
    <t>Nested IF</t>
  </si>
  <si>
    <t>Task</t>
  </si>
  <si>
    <t>Task 1</t>
  </si>
  <si>
    <t>Give Discount of 12.5% to Macromax else 0</t>
  </si>
  <si>
    <t>Task 2</t>
  </si>
  <si>
    <t>Give Discount of 12.5% to Macromax sony and Samsung else 0</t>
  </si>
  <si>
    <t>Task 3</t>
  </si>
  <si>
    <t>Give Discount of 12.5% to Macromax if paid via cash, else 0</t>
  </si>
  <si>
    <t>Task 4</t>
  </si>
  <si>
    <t>Give Discount of 12.5% to Macromax and Samsung if payment in cheque, else 0</t>
  </si>
  <si>
    <t>Task 5</t>
  </si>
  <si>
    <t>Task 6</t>
  </si>
  <si>
    <t>Micromax 15% Samsung 18% Microsoft 25% else 0</t>
  </si>
  <si>
    <t>Brand</t>
  </si>
  <si>
    <t>Paid Via</t>
  </si>
  <si>
    <t>Amount</t>
  </si>
  <si>
    <t>Task - 1</t>
  </si>
  <si>
    <t>Task - 2</t>
  </si>
  <si>
    <t>Task - 3</t>
  </si>
  <si>
    <t>Task - 4</t>
  </si>
  <si>
    <t>Task - 5</t>
  </si>
  <si>
    <t>Task - 6</t>
  </si>
  <si>
    <t>Micromax</t>
  </si>
  <si>
    <t>Credit Card</t>
  </si>
  <si>
    <t>Samsung</t>
  </si>
  <si>
    <t>Debit Card</t>
  </si>
  <si>
    <t>Microsoft</t>
  </si>
  <si>
    <t>Cash</t>
  </si>
  <si>
    <t>Sony</t>
  </si>
  <si>
    <t>Cheque</t>
  </si>
  <si>
    <t>Apple</t>
  </si>
  <si>
    <t>Give Discount of 12.5% to Macromax if payment in cash and Samsung if payment in cheque, else 0</t>
  </si>
  <si>
    <t>cheque</t>
  </si>
  <si>
    <t>cash</t>
  </si>
  <si>
    <t>POSITION</t>
  </si>
  <si>
    <t>YES</t>
  </si>
  <si>
    <t>XOR</t>
  </si>
  <si>
    <t>function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</si>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</sst>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1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gradientFill degree="90">
        <stop position="0">
          <color theme="4" tint="0.40000610370189521"/>
        </stop>
        <stop position="1">
          <color auto="1"/>
        </stop>
      </gradient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ck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ck">
        <color theme="0" tint="-0.24994659260841701"/>
      </top>
      <bottom style="thick">
        <color theme="0" tint="-0.24994659260841701"/>
      </bottom>
      <diagonal/>
    </border>
    <border>
      <left style="thin">
        <color theme="0" tint="-0.24994659260841701"/>
      </left>
      <right style="thick">
        <color theme="0" tint="-0.24994659260841701"/>
      </right>
      <top style="thick">
        <color theme="0" tint="-0.24994659260841701"/>
      </top>
      <bottom style="thick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8" fillId="0" borderId="0"/>
    <xf numFmtId="0" fontId="7" fillId="0" borderId="0"/>
  </cellStyleXfs>
  <cellXfs count="37">
    <xf numFmtId="0" fontId="0" fillId="0" borderId="0" xfId="0"/>
    <xf numFmtId="18" fontId="0" fillId="0" borderId="0" xfId="0" applyNumberFormat="1"/>
    <xf numFmtId="0" fontId="0" fillId="0" borderId="0" xfId="0" quotePrefix="1"/>
    <xf numFmtId="0" fontId="0" fillId="0" borderId="0" xfId="0" applyAlignment="1">
      <alignment horizontal="center" vertical="center"/>
    </xf>
    <xf numFmtId="0" fontId="9" fillId="2" borderId="3" xfId="2" applyFont="1" applyFill="1" applyBorder="1" applyAlignment="1">
      <alignment horizontal="center" vertical="center"/>
    </xf>
    <xf numFmtId="0" fontId="9" fillId="2" borderId="4" xfId="2" applyFont="1" applyFill="1" applyBorder="1" applyAlignment="1">
      <alignment horizontal="center" vertical="center"/>
    </xf>
    <xf numFmtId="0" fontId="7" fillId="0" borderId="0" xfId="2"/>
    <xf numFmtId="0" fontId="10" fillId="3" borderId="5" xfId="2" applyFont="1" applyFill="1" applyBorder="1"/>
    <xf numFmtId="0" fontId="10" fillId="4" borderId="5" xfId="2" applyFont="1" applyFill="1" applyBorder="1" applyAlignment="1">
      <alignment horizontal="center"/>
    </xf>
    <xf numFmtId="0" fontId="7" fillId="0" borderId="5" xfId="2" applyBorder="1"/>
    <xf numFmtId="0" fontId="7" fillId="0" borderId="5" xfId="2" applyBorder="1" applyAlignment="1">
      <alignment horizontal="center" vertical="center"/>
    </xf>
    <xf numFmtId="0" fontId="0" fillId="0" borderId="5" xfId="0" applyBorder="1"/>
    <xf numFmtId="0" fontId="0" fillId="0" borderId="0" xfId="0" applyAlignment="1">
      <alignment horizontal="center"/>
    </xf>
    <xf numFmtId="0" fontId="11" fillId="0" borderId="0" xfId="0" applyFont="1"/>
    <xf numFmtId="0" fontId="11" fillId="0" borderId="0" xfId="0" applyFont="1" applyAlignment="1">
      <alignment horizontal="center" vertical="center"/>
    </xf>
    <xf numFmtId="0" fontId="4" fillId="0" borderId="5" xfId="2" applyFont="1" applyBorder="1"/>
    <xf numFmtId="0" fontId="4" fillId="0" borderId="0" xfId="2" applyFont="1"/>
    <xf numFmtId="0" fontId="4" fillId="0" borderId="0" xfId="2" applyFont="1" applyAlignment="1">
      <alignment horizontal="center"/>
    </xf>
    <xf numFmtId="17" fontId="0" fillId="0" borderId="0" xfId="0" quotePrefix="1" applyNumberFormat="1"/>
    <xf numFmtId="16" fontId="0" fillId="0" borderId="0" xfId="0" quotePrefix="1" applyNumberFormat="1"/>
    <xf numFmtId="0" fontId="5" fillId="0" borderId="5" xfId="2" applyFont="1" applyFill="1" applyBorder="1"/>
    <xf numFmtId="0" fontId="7" fillId="0" borderId="5" xfId="2" applyFill="1" applyBorder="1"/>
    <xf numFmtId="0" fontId="6" fillId="0" borderId="5" xfId="2" applyFont="1" applyFill="1" applyBorder="1"/>
    <xf numFmtId="0" fontId="0" fillId="0" borderId="0" xfId="0" applyAlignment="1">
      <alignment horizontal="left"/>
    </xf>
    <xf numFmtId="0" fontId="12" fillId="6" borderId="0" xfId="0" applyFont="1" applyFill="1" applyAlignment="1">
      <alignment horizontal="center" vertical="center"/>
    </xf>
    <xf numFmtId="0" fontId="11" fillId="5" borderId="0" xfId="0" applyFont="1" applyFill="1" applyAlignment="1">
      <alignment horizontal="center"/>
    </xf>
    <xf numFmtId="0" fontId="11" fillId="5" borderId="0" xfId="0" applyFont="1" applyFill="1"/>
    <xf numFmtId="0" fontId="0" fillId="5" borderId="0" xfId="0" applyFill="1"/>
    <xf numFmtId="0" fontId="11" fillId="5" borderId="0" xfId="0" applyFont="1" applyFill="1" applyAlignment="1">
      <alignment horizontal="center" vertical="center"/>
    </xf>
    <xf numFmtId="0" fontId="3" fillId="0" borderId="5" xfId="2" applyFont="1" applyFill="1" applyBorder="1"/>
    <xf numFmtId="0" fontId="3" fillId="0" borderId="5" xfId="2" applyFont="1" applyBorder="1"/>
    <xf numFmtId="0" fontId="3" fillId="0" borderId="0" xfId="2" applyFont="1"/>
    <xf numFmtId="0" fontId="2" fillId="0" borderId="5" xfId="2" applyFont="1" applyBorder="1"/>
    <xf numFmtId="0" fontId="9" fillId="2" borderId="1" xfId="2" applyFont="1" applyFill="1" applyBorder="1" applyAlignment="1">
      <alignment horizontal="center" vertical="center"/>
    </xf>
    <xf numFmtId="0" fontId="9" fillId="2" borderId="2" xfId="2" applyFont="1" applyFill="1" applyBorder="1" applyAlignment="1">
      <alignment horizontal="center" vertical="center"/>
    </xf>
    <xf numFmtId="0" fontId="11" fillId="0" borderId="0" xfId="0" applyFont="1" applyAlignment="1">
      <alignment vertical="center"/>
    </xf>
    <xf numFmtId="0" fontId="1" fillId="0" borderId="0" xfId="2" applyFont="1"/>
  </cellXfs>
  <cellStyles count="3">
    <cellStyle name="Normal" xfId="0" builtinId="0"/>
    <cellStyle name="Normal 2" xfId="1"/>
    <cellStyle name="Normal 3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1</xdr:row>
      <xdr:rowOff>9525</xdr:rowOff>
    </xdr:from>
    <xdr:to>
      <xdr:col>5</xdr:col>
      <xdr:colOff>171450</xdr:colOff>
      <xdr:row>5</xdr:row>
      <xdr:rowOff>9525</xdr:rowOff>
    </xdr:to>
    <xdr:sp macro="" textlink="">
      <xdr:nvSpPr>
        <xdr:cNvPr id="3" name="Right Brace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SpPr/>
      </xdr:nvSpPr>
      <xdr:spPr>
        <a:xfrm>
          <a:off x="3438525" y="190500"/>
          <a:ext cx="161925" cy="72390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5</xdr:col>
      <xdr:colOff>323850</xdr:colOff>
      <xdr:row>2</xdr:row>
      <xdr:rowOff>66675</xdr:rowOff>
    </xdr:from>
    <xdr:to>
      <xdr:col>5</xdr:col>
      <xdr:colOff>552450</xdr:colOff>
      <xdr:row>3</xdr:row>
      <xdr:rowOff>161925</xdr:rowOff>
    </xdr:to>
    <xdr:sp macro="" textlink="">
      <xdr:nvSpPr>
        <xdr:cNvPr id="4" name="Plus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SpPr/>
      </xdr:nvSpPr>
      <xdr:spPr>
        <a:xfrm>
          <a:off x="3752850" y="428625"/>
          <a:ext cx="228600" cy="276225"/>
        </a:xfrm>
        <a:prstGeom prst="mathPlu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workbookViewId="0">
      <selection activeCell="I15" sqref="I15"/>
    </sheetView>
  </sheetViews>
  <sheetFormatPr defaultColWidth="9" defaultRowHeight="15" x14ac:dyDescent="0.25"/>
  <cols>
    <col min="1" max="1" width="10.875" style="6" customWidth="1"/>
    <col min="2" max="2" width="9.5" style="6" bestFit="1" customWidth="1"/>
    <col min="3" max="3" width="18.375" style="6" bestFit="1" customWidth="1"/>
    <col min="4" max="9" width="11.875" style="6" customWidth="1"/>
    <col min="10" max="16384" width="9" style="6"/>
  </cols>
  <sheetData>
    <row r="1" spans="1:14" ht="16.5" thickTop="1" thickBot="1" x14ac:dyDescent="0.3">
      <c r="A1" s="33" t="s">
        <v>79</v>
      </c>
      <c r="B1" s="34"/>
      <c r="C1" s="4" t="s">
        <v>80</v>
      </c>
      <c r="D1" s="4" t="s">
        <v>81</v>
      </c>
      <c r="E1" s="4" t="s">
        <v>82</v>
      </c>
      <c r="F1" s="4" t="s">
        <v>83</v>
      </c>
      <c r="G1" s="4" t="s">
        <v>84</v>
      </c>
      <c r="H1" s="5" t="s">
        <v>85</v>
      </c>
    </row>
    <row r="2" spans="1:14" ht="15.75" thickTop="1" x14ac:dyDescent="0.25">
      <c r="J2" s="11" t="s">
        <v>106</v>
      </c>
    </row>
    <row r="3" spans="1:14" x14ac:dyDescent="0.25">
      <c r="B3" s="7" t="s">
        <v>86</v>
      </c>
      <c r="C3" s="36" t="s">
        <v>87</v>
      </c>
      <c r="J3" s="11" t="s">
        <v>108</v>
      </c>
    </row>
    <row r="4" spans="1:14" x14ac:dyDescent="0.25">
      <c r="B4" s="7" t="s">
        <v>88</v>
      </c>
      <c r="C4" s="31" t="s">
        <v>89</v>
      </c>
      <c r="J4" s="11" t="s">
        <v>110</v>
      </c>
    </row>
    <row r="5" spans="1:14" x14ac:dyDescent="0.25">
      <c r="B5" s="7" t="s">
        <v>90</v>
      </c>
      <c r="C5" s="36" t="s">
        <v>91</v>
      </c>
      <c r="J5" s="11" t="s">
        <v>112</v>
      </c>
    </row>
    <row r="6" spans="1:14" x14ac:dyDescent="0.25">
      <c r="B6" s="7" t="s">
        <v>92</v>
      </c>
      <c r="C6" s="6" t="s">
        <v>93</v>
      </c>
      <c r="J6" s="11" t="s">
        <v>114</v>
      </c>
    </row>
    <row r="7" spans="1:14" x14ac:dyDescent="0.25">
      <c r="B7" s="7" t="s">
        <v>94</v>
      </c>
      <c r="C7" s="6" t="s">
        <v>115</v>
      </c>
    </row>
    <row r="8" spans="1:14" x14ac:dyDescent="0.25">
      <c r="B8" s="7" t="s">
        <v>95</v>
      </c>
      <c r="C8" s="31" t="s">
        <v>96</v>
      </c>
    </row>
    <row r="11" spans="1:14" x14ac:dyDescent="0.25">
      <c r="D11" s="17"/>
      <c r="E11" s="17"/>
      <c r="F11" s="17"/>
      <c r="G11" s="17"/>
      <c r="H11" s="17"/>
      <c r="I11" s="17"/>
    </row>
    <row r="12" spans="1:14" x14ac:dyDescent="0.25">
      <c r="A12" s="8" t="s">
        <v>97</v>
      </c>
      <c r="B12" s="8" t="s">
        <v>98</v>
      </c>
      <c r="C12" s="8" t="s">
        <v>99</v>
      </c>
      <c r="D12" s="8" t="s">
        <v>100</v>
      </c>
      <c r="E12" s="8" t="s">
        <v>101</v>
      </c>
      <c r="F12" s="8" t="s">
        <v>102</v>
      </c>
      <c r="G12" s="8" t="s">
        <v>103</v>
      </c>
      <c r="H12" s="8" t="s">
        <v>104</v>
      </c>
      <c r="I12" s="8" t="s">
        <v>105</v>
      </c>
      <c r="J12" s="8" t="s">
        <v>100</v>
      </c>
      <c r="K12" s="8" t="s">
        <v>101</v>
      </c>
      <c r="L12" s="8" t="s">
        <v>102</v>
      </c>
      <c r="M12" s="8" t="s">
        <v>104</v>
      </c>
      <c r="N12" s="8" t="s">
        <v>105</v>
      </c>
    </row>
    <row r="13" spans="1:14" x14ac:dyDescent="0.25">
      <c r="A13" s="30" t="s">
        <v>106</v>
      </c>
      <c r="B13" s="29" t="s">
        <v>117</v>
      </c>
      <c r="C13" s="10">
        <v>1020</v>
      </c>
      <c r="D13" s="9">
        <f>IF(A13=A13,C13*12%,"0")</f>
        <v>122.39999999999999</v>
      </c>
      <c r="E13" s="15">
        <f>IF(OR(A13="Micromax",A13="Sony",A13="Samsung"),C13*12%,"0")</f>
        <v>122.39999999999999</v>
      </c>
      <c r="F13" s="9">
        <f>IF(AND(A13="Micromax",B13="Cash"),C13*12%,0)</f>
        <v>122.39999999999999</v>
      </c>
      <c r="G13" s="32">
        <f>IF(AND(A13="Micromax",B13="Cheque"),C13*12%,IF(AND(A13="Samsung",B13="Cheque"),C13*12%,0))</f>
        <v>0</v>
      </c>
      <c r="H13" s="9">
        <f>IF(AND(A13="micromax",B13="Cash"),C13*12%,IF(AND(A13="Samsung",B13="cheque"),C13*12%,0))</f>
        <v>122.39999999999999</v>
      </c>
      <c r="I13" s="9">
        <f>IF(A13="Micromax",C13*15%,IF(A13="Samsung",C13*18%,IF(A13="Microsoft",C13*25%,0)))</f>
        <v>153</v>
      </c>
      <c r="J13" s="6">
        <f>IF(A13=A13,C13*12%,0)</f>
        <v>122.39999999999999</v>
      </c>
      <c r="K13" s="16">
        <f>IF(OR(A13="Micromax",A13="sony",A13="samsung"),C13*12.5%,0)</f>
        <v>127.5</v>
      </c>
      <c r="L13" s="16">
        <f>IF(AND(A13="micromax",B13="cash"),C13*12%,0)</f>
        <v>122.39999999999999</v>
      </c>
      <c r="M13" s="6">
        <f>IF(AND(A13="micromax",B13="cash"),C13*12%,IF(AND(A13="samsung",B13="cheque"),C13*12%,0))</f>
        <v>122.39999999999999</v>
      </c>
      <c r="N13" s="6">
        <f>IF(A13="micromax",C13*15%,IF(A13="samsung",C13*18%,IF(A13="microsoft",C13*25%,0)))</f>
        <v>153</v>
      </c>
    </row>
    <row r="14" spans="1:14" x14ac:dyDescent="0.25">
      <c r="A14" s="30" t="s">
        <v>108</v>
      </c>
      <c r="B14" s="29" t="s">
        <v>116</v>
      </c>
      <c r="C14" s="10">
        <v>1272</v>
      </c>
      <c r="D14" s="9">
        <f t="shared" ref="D14:D24" si="0">IF(A14=A14,C14*12%,"0")</f>
        <v>152.63999999999999</v>
      </c>
      <c r="E14" s="15">
        <f t="shared" ref="E14:E24" si="1">IF(OR(A14="Micromax",A14="Sony",A14="Samsung"),C14*12%,"0")</f>
        <v>152.63999999999999</v>
      </c>
      <c r="F14" s="9">
        <f t="shared" ref="F14:F24" si="2">IF(AND(A14="Micromax",B14="Cash"),C14*12%,0)</f>
        <v>0</v>
      </c>
      <c r="G14" s="32">
        <f t="shared" ref="G14:G24" si="3">IF(AND(A14="Micromax",B14="Cheque"),C14*12%,IF(AND(A14="Samsung",B14="Cheque"),C14*12%,0))</f>
        <v>152.63999999999999</v>
      </c>
      <c r="H14" s="9">
        <f t="shared" ref="H14:H24" si="4">IF(AND(A14="micromax",B14="Cash"),C14*12%,IF(AND(A14="Samsung",B14="cheque"),C14*12%,0))</f>
        <v>152.63999999999999</v>
      </c>
      <c r="I14" s="9">
        <f t="shared" ref="I14:I24" si="5">IF(A14="Micromax",C14*15%,IF(A14="Samsung",C14*18%,IF(A14="Microsoft",C14*25%,0)))</f>
        <v>228.95999999999998</v>
      </c>
      <c r="J14" s="6">
        <f t="shared" ref="J14:J24" si="6">IF(A14=A14,C14*12%,0)</f>
        <v>152.63999999999999</v>
      </c>
      <c r="K14" s="16">
        <f>IF(OR(A14="Micromax",A14="sony",A14="samsung"),C14*12.5%,0)</f>
        <v>159</v>
      </c>
      <c r="L14" s="16">
        <f t="shared" ref="L14:L24" si="7">IF(AND(A14="micromax",B14="cash"),C14*12%,0)</f>
        <v>0</v>
      </c>
      <c r="M14" s="6">
        <f t="shared" ref="M14:M24" si="8">IF(AND(A14="micromax",B14="cash"),C14*12%,IF(AND(A14="samsung",B14="cheque"),C14*12%,0))</f>
        <v>152.63999999999999</v>
      </c>
      <c r="N14" s="6">
        <f t="shared" ref="N14:N24" si="9">IF(A14="micromax",C14*15%,IF(A14="samsung",C14*18%,IF(A14="microsoft",C14*25%,0)))</f>
        <v>228.95999999999998</v>
      </c>
    </row>
    <row r="15" spans="1:14" x14ac:dyDescent="0.25">
      <c r="A15" s="30" t="s">
        <v>110</v>
      </c>
      <c r="B15" s="29" t="s">
        <v>111</v>
      </c>
      <c r="C15" s="10">
        <v>1667</v>
      </c>
      <c r="D15" s="9">
        <f t="shared" si="0"/>
        <v>200.04</v>
      </c>
      <c r="E15" s="15" t="str">
        <f t="shared" si="1"/>
        <v>0</v>
      </c>
      <c r="F15" s="9">
        <f t="shared" si="2"/>
        <v>0</v>
      </c>
      <c r="G15" s="32">
        <f t="shared" si="3"/>
        <v>0</v>
      </c>
      <c r="H15" s="9">
        <f t="shared" si="4"/>
        <v>0</v>
      </c>
      <c r="I15" s="9">
        <f t="shared" si="5"/>
        <v>416.75</v>
      </c>
      <c r="J15" s="6">
        <f t="shared" si="6"/>
        <v>200.04</v>
      </c>
      <c r="K15" s="16">
        <f t="shared" ref="K15:K24" si="10">IF(OR(A15="Micromax",A15="sony",A15="samsung"),C15*12.5%,0)</f>
        <v>0</v>
      </c>
      <c r="L15" s="16">
        <f t="shared" si="7"/>
        <v>0</v>
      </c>
      <c r="M15" s="6">
        <f t="shared" si="8"/>
        <v>0</v>
      </c>
      <c r="N15" s="6">
        <f t="shared" si="9"/>
        <v>416.75</v>
      </c>
    </row>
    <row r="16" spans="1:14" x14ac:dyDescent="0.25">
      <c r="A16" s="9" t="s">
        <v>112</v>
      </c>
      <c r="B16" s="21" t="s">
        <v>113</v>
      </c>
      <c r="C16" s="10">
        <v>1274</v>
      </c>
      <c r="D16" s="9">
        <f t="shared" si="0"/>
        <v>152.88</v>
      </c>
      <c r="E16" s="15">
        <f t="shared" si="1"/>
        <v>152.88</v>
      </c>
      <c r="F16" s="9">
        <f t="shared" si="2"/>
        <v>0</v>
      </c>
      <c r="G16" s="32">
        <f t="shared" si="3"/>
        <v>0</v>
      </c>
      <c r="H16" s="9">
        <f t="shared" si="4"/>
        <v>0</v>
      </c>
      <c r="I16" s="9">
        <f t="shared" si="5"/>
        <v>0</v>
      </c>
      <c r="J16" s="6">
        <f t="shared" si="6"/>
        <v>152.88</v>
      </c>
      <c r="K16" s="16">
        <f t="shared" si="10"/>
        <v>159.25</v>
      </c>
      <c r="L16" s="16">
        <f t="shared" si="7"/>
        <v>0</v>
      </c>
      <c r="M16" s="6">
        <f t="shared" si="8"/>
        <v>0</v>
      </c>
      <c r="N16" s="6">
        <f t="shared" si="9"/>
        <v>0</v>
      </c>
    </row>
    <row r="17" spans="1:14" x14ac:dyDescent="0.25">
      <c r="A17" s="9" t="s">
        <v>114</v>
      </c>
      <c r="B17" s="21" t="s">
        <v>107</v>
      </c>
      <c r="C17" s="10">
        <v>1734</v>
      </c>
      <c r="D17" s="9">
        <f t="shared" si="0"/>
        <v>208.07999999999998</v>
      </c>
      <c r="E17" s="15" t="str">
        <f t="shared" si="1"/>
        <v>0</v>
      </c>
      <c r="F17" s="9">
        <f t="shared" si="2"/>
        <v>0</v>
      </c>
      <c r="G17" s="32">
        <f t="shared" si="3"/>
        <v>0</v>
      </c>
      <c r="H17" s="9">
        <f t="shared" si="4"/>
        <v>0</v>
      </c>
      <c r="I17" s="9">
        <f t="shared" si="5"/>
        <v>0</v>
      </c>
      <c r="J17" s="6">
        <f t="shared" si="6"/>
        <v>208.07999999999998</v>
      </c>
      <c r="K17" s="16">
        <f t="shared" si="10"/>
        <v>0</v>
      </c>
      <c r="L17" s="16">
        <f t="shared" si="7"/>
        <v>0</v>
      </c>
      <c r="M17" s="6">
        <f t="shared" si="8"/>
        <v>0</v>
      </c>
      <c r="N17" s="6">
        <f t="shared" si="9"/>
        <v>0</v>
      </c>
    </row>
    <row r="18" spans="1:14" x14ac:dyDescent="0.25">
      <c r="A18" s="9" t="s">
        <v>106</v>
      </c>
      <c r="B18" s="21" t="s">
        <v>113</v>
      </c>
      <c r="C18" s="10">
        <v>1656</v>
      </c>
      <c r="D18" s="9">
        <f t="shared" si="0"/>
        <v>198.72</v>
      </c>
      <c r="E18" s="15">
        <f t="shared" si="1"/>
        <v>198.72</v>
      </c>
      <c r="F18" s="9">
        <f t="shared" si="2"/>
        <v>0</v>
      </c>
      <c r="G18" s="32">
        <f t="shared" si="3"/>
        <v>198.72</v>
      </c>
      <c r="H18" s="9">
        <f t="shared" si="4"/>
        <v>0</v>
      </c>
      <c r="I18" s="9">
        <f t="shared" si="5"/>
        <v>248.39999999999998</v>
      </c>
      <c r="J18" s="6">
        <f t="shared" si="6"/>
        <v>198.72</v>
      </c>
      <c r="K18" s="16">
        <f t="shared" si="10"/>
        <v>207</v>
      </c>
      <c r="L18" s="16">
        <f t="shared" si="7"/>
        <v>0</v>
      </c>
      <c r="M18" s="6">
        <f t="shared" si="8"/>
        <v>0</v>
      </c>
      <c r="N18" s="6">
        <f t="shared" si="9"/>
        <v>248.39999999999998</v>
      </c>
    </row>
    <row r="19" spans="1:14" x14ac:dyDescent="0.25">
      <c r="A19" s="9" t="s">
        <v>108</v>
      </c>
      <c r="B19" s="20" t="s">
        <v>117</v>
      </c>
      <c r="C19" s="10">
        <v>1035</v>
      </c>
      <c r="D19" s="9">
        <f t="shared" si="0"/>
        <v>124.19999999999999</v>
      </c>
      <c r="E19" s="15">
        <f t="shared" si="1"/>
        <v>124.19999999999999</v>
      </c>
      <c r="F19" s="9">
        <f t="shared" si="2"/>
        <v>0</v>
      </c>
      <c r="G19" s="32">
        <f t="shared" si="3"/>
        <v>0</v>
      </c>
      <c r="H19" s="9">
        <f t="shared" si="4"/>
        <v>0</v>
      </c>
      <c r="I19" s="9">
        <f t="shared" si="5"/>
        <v>186.29999999999998</v>
      </c>
      <c r="J19" s="6">
        <f t="shared" si="6"/>
        <v>124.19999999999999</v>
      </c>
      <c r="K19" s="16">
        <f t="shared" si="10"/>
        <v>129.375</v>
      </c>
      <c r="L19" s="16">
        <f t="shared" si="7"/>
        <v>0</v>
      </c>
      <c r="M19" s="6">
        <f t="shared" si="8"/>
        <v>0</v>
      </c>
      <c r="N19" s="6">
        <f t="shared" si="9"/>
        <v>186.29999999999998</v>
      </c>
    </row>
    <row r="20" spans="1:14" x14ac:dyDescent="0.25">
      <c r="A20" s="9" t="s">
        <v>110</v>
      </c>
      <c r="B20" s="21" t="s">
        <v>113</v>
      </c>
      <c r="C20" s="10">
        <v>1473</v>
      </c>
      <c r="D20" s="9">
        <f t="shared" si="0"/>
        <v>176.76</v>
      </c>
      <c r="E20" s="15" t="str">
        <f t="shared" si="1"/>
        <v>0</v>
      </c>
      <c r="F20" s="9">
        <f t="shared" si="2"/>
        <v>0</v>
      </c>
      <c r="G20" s="32">
        <f t="shared" si="3"/>
        <v>0</v>
      </c>
      <c r="H20" s="9">
        <f t="shared" si="4"/>
        <v>0</v>
      </c>
      <c r="I20" s="9">
        <f t="shared" si="5"/>
        <v>368.25</v>
      </c>
      <c r="J20" s="6">
        <f t="shared" si="6"/>
        <v>176.76</v>
      </c>
      <c r="K20" s="16">
        <f t="shared" si="10"/>
        <v>0</v>
      </c>
      <c r="L20" s="16">
        <f t="shared" si="7"/>
        <v>0</v>
      </c>
      <c r="M20" s="6">
        <f t="shared" si="8"/>
        <v>0</v>
      </c>
      <c r="N20" s="6">
        <f t="shared" si="9"/>
        <v>368.25</v>
      </c>
    </row>
    <row r="21" spans="1:14" x14ac:dyDescent="0.25">
      <c r="A21" s="9" t="s">
        <v>112</v>
      </c>
      <c r="B21" s="21" t="s">
        <v>109</v>
      </c>
      <c r="C21" s="10">
        <v>1668</v>
      </c>
      <c r="D21" s="9">
        <f t="shared" si="0"/>
        <v>200.16</v>
      </c>
      <c r="E21" s="15">
        <f t="shared" si="1"/>
        <v>200.16</v>
      </c>
      <c r="F21" s="9">
        <f t="shared" si="2"/>
        <v>0</v>
      </c>
      <c r="G21" s="32">
        <f t="shared" si="3"/>
        <v>0</v>
      </c>
      <c r="H21" s="9">
        <f t="shared" si="4"/>
        <v>0</v>
      </c>
      <c r="I21" s="9">
        <f t="shared" si="5"/>
        <v>0</v>
      </c>
      <c r="J21" s="6">
        <f t="shared" si="6"/>
        <v>200.16</v>
      </c>
      <c r="K21" s="16">
        <f t="shared" si="10"/>
        <v>208.5</v>
      </c>
      <c r="L21" s="16">
        <f t="shared" si="7"/>
        <v>0</v>
      </c>
      <c r="M21" s="6">
        <f t="shared" si="8"/>
        <v>0</v>
      </c>
      <c r="N21" s="6">
        <f t="shared" si="9"/>
        <v>0</v>
      </c>
    </row>
    <row r="22" spans="1:14" x14ac:dyDescent="0.25">
      <c r="A22" s="9" t="s">
        <v>114</v>
      </c>
      <c r="B22" s="21" t="s">
        <v>111</v>
      </c>
      <c r="C22" s="10">
        <v>1289</v>
      </c>
      <c r="D22" s="9">
        <f t="shared" si="0"/>
        <v>154.68</v>
      </c>
      <c r="E22" s="15" t="str">
        <f t="shared" si="1"/>
        <v>0</v>
      </c>
      <c r="F22" s="9">
        <f t="shared" si="2"/>
        <v>0</v>
      </c>
      <c r="G22" s="32">
        <f t="shared" si="3"/>
        <v>0</v>
      </c>
      <c r="H22" s="9">
        <f t="shared" si="4"/>
        <v>0</v>
      </c>
      <c r="I22" s="9">
        <f t="shared" si="5"/>
        <v>0</v>
      </c>
      <c r="J22" s="6">
        <f t="shared" si="6"/>
        <v>154.68</v>
      </c>
      <c r="K22" s="16">
        <f t="shared" si="10"/>
        <v>0</v>
      </c>
      <c r="L22" s="16">
        <f t="shared" si="7"/>
        <v>0</v>
      </c>
      <c r="M22" s="6">
        <f t="shared" si="8"/>
        <v>0</v>
      </c>
      <c r="N22" s="6">
        <f t="shared" si="9"/>
        <v>0</v>
      </c>
    </row>
    <row r="23" spans="1:14" x14ac:dyDescent="0.25">
      <c r="A23" s="9" t="s">
        <v>110</v>
      </c>
      <c r="B23" s="21" t="s">
        <v>113</v>
      </c>
      <c r="C23" s="10">
        <v>1170</v>
      </c>
      <c r="D23" s="9">
        <f t="shared" si="0"/>
        <v>140.4</v>
      </c>
      <c r="E23" s="15" t="str">
        <f t="shared" si="1"/>
        <v>0</v>
      </c>
      <c r="F23" s="9">
        <f t="shared" si="2"/>
        <v>0</v>
      </c>
      <c r="G23" s="32">
        <f t="shared" si="3"/>
        <v>0</v>
      </c>
      <c r="H23" s="9">
        <f t="shared" si="4"/>
        <v>0</v>
      </c>
      <c r="I23" s="9">
        <f t="shared" si="5"/>
        <v>292.5</v>
      </c>
      <c r="J23" s="6">
        <f t="shared" si="6"/>
        <v>140.4</v>
      </c>
      <c r="K23" s="16">
        <f t="shared" si="10"/>
        <v>0</v>
      </c>
      <c r="L23" s="16">
        <f t="shared" si="7"/>
        <v>0</v>
      </c>
      <c r="M23" s="6">
        <f t="shared" si="8"/>
        <v>0</v>
      </c>
      <c r="N23" s="6">
        <f t="shared" si="9"/>
        <v>292.5</v>
      </c>
    </row>
    <row r="24" spans="1:14" x14ac:dyDescent="0.25">
      <c r="A24" s="9" t="s">
        <v>106</v>
      </c>
      <c r="B24" s="22" t="s">
        <v>111</v>
      </c>
      <c r="C24" s="10">
        <v>1548</v>
      </c>
      <c r="D24" s="9">
        <f t="shared" si="0"/>
        <v>185.76</v>
      </c>
      <c r="E24" s="15">
        <f t="shared" si="1"/>
        <v>185.76</v>
      </c>
      <c r="F24" s="9">
        <f t="shared" si="2"/>
        <v>185.76</v>
      </c>
      <c r="G24" s="32">
        <f t="shared" si="3"/>
        <v>0</v>
      </c>
      <c r="H24" s="9">
        <f t="shared" si="4"/>
        <v>185.76</v>
      </c>
      <c r="I24" s="9">
        <f t="shared" si="5"/>
        <v>232.2</v>
      </c>
      <c r="J24" s="6">
        <f t="shared" si="6"/>
        <v>185.76</v>
      </c>
      <c r="K24" s="16">
        <f t="shared" si="10"/>
        <v>193.5</v>
      </c>
      <c r="L24" s="16">
        <f t="shared" si="7"/>
        <v>185.76</v>
      </c>
      <c r="M24" s="6">
        <f t="shared" si="8"/>
        <v>185.76</v>
      </c>
      <c r="N24" s="6">
        <f t="shared" si="9"/>
        <v>232.2</v>
      </c>
    </row>
  </sheetData>
  <mergeCells count="1">
    <mergeCell ref="A1:B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G14"/>
  <sheetViews>
    <sheetView workbookViewId="0">
      <selection activeCell="H23" sqref="H23"/>
    </sheetView>
  </sheetViews>
  <sheetFormatPr defaultRowHeight="14.25" x14ac:dyDescent="0.2"/>
  <cols>
    <col min="7" max="7" width="10.375" customWidth="1"/>
  </cols>
  <sheetData>
    <row r="4" spans="1:7" ht="15" x14ac:dyDescent="0.25">
      <c r="B4" s="3"/>
      <c r="C4" s="3"/>
      <c r="D4" s="3"/>
      <c r="E4" s="3"/>
      <c r="F4" s="3"/>
      <c r="G4" s="25" t="s">
        <v>121</v>
      </c>
    </row>
    <row r="5" spans="1:7" ht="15" x14ac:dyDescent="0.2">
      <c r="A5" t="s">
        <v>60</v>
      </c>
      <c r="B5" s="24" t="s">
        <v>61</v>
      </c>
      <c r="C5" s="3" t="s">
        <v>62</v>
      </c>
      <c r="D5" s="3" t="s">
        <v>63</v>
      </c>
      <c r="E5" s="3" t="s">
        <v>64</v>
      </c>
      <c r="F5" s="3" t="s">
        <v>65</v>
      </c>
      <c r="G5" s="28" t="s">
        <v>120</v>
      </c>
    </row>
    <row r="6" spans="1:7" x14ac:dyDescent="0.2">
      <c r="A6" t="s">
        <v>0</v>
      </c>
      <c r="B6" t="s">
        <v>119</v>
      </c>
    </row>
    <row r="14" spans="1:7" x14ac:dyDescent="0.2">
      <c r="F14" t="s">
        <v>66</v>
      </c>
    </row>
  </sheetData>
  <pageMargins left="0.7" right="0.7" top="0.75" bottom="0.75" header="0.3" footer="0.3"/>
  <pageSetup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48576"/>
  <sheetViews>
    <sheetView tabSelected="1" workbookViewId="0">
      <selection activeCell="E15" sqref="E15"/>
    </sheetView>
  </sheetViews>
  <sheetFormatPr defaultRowHeight="14.25" x14ac:dyDescent="0.2"/>
  <cols>
    <col min="1" max="1" width="9" style="12"/>
    <col min="3" max="3" width="16.375" customWidth="1"/>
    <col min="4" max="4" width="24.625" bestFit="1" customWidth="1"/>
  </cols>
  <sheetData>
    <row r="1" spans="1:10" ht="15" x14ac:dyDescent="0.25">
      <c r="A1" s="25" t="s">
        <v>50</v>
      </c>
      <c r="B1" s="26" t="s">
        <v>51</v>
      </c>
      <c r="C1" s="26" t="s">
        <v>58</v>
      </c>
      <c r="D1" s="26" t="s">
        <v>52</v>
      </c>
    </row>
    <row r="2" spans="1:10" x14ac:dyDescent="0.2">
      <c r="A2" s="12">
        <v>57</v>
      </c>
      <c r="D2" s="18" t="s">
        <v>76</v>
      </c>
      <c r="E2" t="s">
        <v>67</v>
      </c>
    </row>
    <row r="3" spans="1:10" x14ac:dyDescent="0.2">
      <c r="A3" s="12">
        <v>48</v>
      </c>
      <c r="D3" t="s">
        <v>53</v>
      </c>
      <c r="E3" t="s">
        <v>68</v>
      </c>
    </row>
    <row r="4" spans="1:10" x14ac:dyDescent="0.2">
      <c r="A4" s="12">
        <v>77</v>
      </c>
      <c r="D4" t="s">
        <v>54</v>
      </c>
      <c r="E4" t="s">
        <v>69</v>
      </c>
      <c r="H4" s="27">
        <v>55</v>
      </c>
    </row>
    <row r="5" spans="1:10" x14ac:dyDescent="0.2">
      <c r="A5" s="12">
        <v>43</v>
      </c>
      <c r="D5" t="s">
        <v>55</v>
      </c>
      <c r="E5" t="s">
        <v>70</v>
      </c>
      <c r="H5">
        <v>40</v>
      </c>
      <c r="I5">
        <v>20</v>
      </c>
      <c r="J5">
        <f>H5*I5</f>
        <v>800</v>
      </c>
    </row>
    <row r="6" spans="1:10" x14ac:dyDescent="0.2">
      <c r="A6" s="12">
        <v>24</v>
      </c>
      <c r="H6">
        <v>15</v>
      </c>
      <c r="I6">
        <v>60</v>
      </c>
      <c r="J6">
        <f>H6*I6</f>
        <v>900</v>
      </c>
    </row>
    <row r="7" spans="1:10" x14ac:dyDescent="0.2">
      <c r="A7" s="12">
        <v>57</v>
      </c>
      <c r="C7" t="s">
        <v>72</v>
      </c>
      <c r="J7">
        <f>J5+J6</f>
        <v>1700</v>
      </c>
    </row>
    <row r="8" spans="1:10" x14ac:dyDescent="0.2">
      <c r="A8" s="12">
        <v>79</v>
      </c>
      <c r="C8">
        <v>35</v>
      </c>
      <c r="D8" t="s">
        <v>71</v>
      </c>
    </row>
    <row r="9" spans="1:10" x14ac:dyDescent="0.2">
      <c r="A9" s="12">
        <v>56</v>
      </c>
      <c r="C9">
        <v>45</v>
      </c>
      <c r="D9" t="s">
        <v>73</v>
      </c>
    </row>
    <row r="10" spans="1:10" x14ac:dyDescent="0.2">
      <c r="A10" s="12">
        <v>83</v>
      </c>
      <c r="C10">
        <v>85</v>
      </c>
      <c r="D10" t="s">
        <v>74</v>
      </c>
    </row>
    <row r="11" spans="1:10" x14ac:dyDescent="0.2">
      <c r="A11" s="12">
        <v>14</v>
      </c>
      <c r="C11">
        <v>120</v>
      </c>
      <c r="D11" t="s">
        <v>75</v>
      </c>
    </row>
    <row r="12" spans="1:10" x14ac:dyDescent="0.2">
      <c r="A12" s="12">
        <v>28</v>
      </c>
    </row>
    <row r="13" spans="1:10" x14ac:dyDescent="0.2">
      <c r="A13" s="12">
        <v>42</v>
      </c>
    </row>
    <row r="14" spans="1:10" x14ac:dyDescent="0.2">
      <c r="A14" s="12">
        <v>28</v>
      </c>
    </row>
    <row r="15" spans="1:10" x14ac:dyDescent="0.2">
      <c r="A15" s="12">
        <v>19</v>
      </c>
    </row>
    <row r="16" spans="1:10" x14ac:dyDescent="0.2">
      <c r="A16" s="12">
        <v>26</v>
      </c>
    </row>
    <row r="17" spans="1:1" x14ac:dyDescent="0.2">
      <c r="A17" s="12">
        <v>36</v>
      </c>
    </row>
    <row r="18" spans="1:1" x14ac:dyDescent="0.2">
      <c r="A18" s="12">
        <v>68</v>
      </c>
    </row>
    <row r="19" spans="1:1" x14ac:dyDescent="0.2">
      <c r="A19" s="12">
        <v>120</v>
      </c>
    </row>
    <row r="1048576" spans="9:9" x14ac:dyDescent="0.2">
      <c r="I1048576">
        <f>G1048576*H1048576</f>
        <v>0</v>
      </c>
    </row>
  </sheetData>
  <pageMargins left="0.7" right="0.7" top="0.75" bottom="0.75" header="0.3" footer="0.3"/>
  <ignoredErrors>
    <ignoredError sqref="D2" twoDigitTextYear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C6" sqref="C6"/>
    </sheetView>
  </sheetViews>
  <sheetFormatPr defaultRowHeight="14.25" x14ac:dyDescent="0.2"/>
  <sheetData>
    <row r="1" spans="1:5" x14ac:dyDescent="0.2">
      <c r="A1" t="s">
        <v>0</v>
      </c>
      <c r="B1" t="s">
        <v>12</v>
      </c>
      <c r="C1" t="s">
        <v>13</v>
      </c>
    </row>
    <row r="2" spans="1:5" x14ac:dyDescent="0.2">
      <c r="A2" t="s">
        <v>3</v>
      </c>
      <c r="B2">
        <v>35</v>
      </c>
      <c r="C2" t="str">
        <f>IF(B2&gt;=40,"Pass","Fail")</f>
        <v>Fail</v>
      </c>
      <c r="E2" t="s">
        <v>14</v>
      </c>
    </row>
    <row r="3" spans="1:5" x14ac:dyDescent="0.2">
      <c r="A3" t="s">
        <v>4</v>
      </c>
      <c r="B3">
        <v>61</v>
      </c>
      <c r="C3" t="str">
        <f>IF(B3&gt;=40,"Pass","Fail")</f>
        <v>Pass</v>
      </c>
    </row>
    <row r="4" spans="1:5" x14ac:dyDescent="0.2">
      <c r="A4" t="s">
        <v>5</v>
      </c>
      <c r="B4">
        <v>40</v>
      </c>
      <c r="C4" t="str">
        <f>IF(B4&gt;=40,"Pass","Fail")</f>
        <v>Pass</v>
      </c>
    </row>
    <row r="5" spans="1:5" x14ac:dyDescent="0.2">
      <c r="A5" t="s">
        <v>6</v>
      </c>
      <c r="B5">
        <v>51</v>
      </c>
      <c r="C5" t="str">
        <f>IF(B5&gt;=40,"Pass","Fail")</f>
        <v>Pass</v>
      </c>
    </row>
    <row r="6" spans="1:5" x14ac:dyDescent="0.2">
      <c r="A6" t="s">
        <v>7</v>
      </c>
      <c r="B6">
        <v>20</v>
      </c>
      <c r="C6" t="str">
        <f>IF(B6&gt;=40,"Pass","Fail")</f>
        <v>Fail</v>
      </c>
    </row>
    <row r="7" spans="1:5" x14ac:dyDescent="0.2">
      <c r="A7" t="s">
        <v>8</v>
      </c>
      <c r="B7">
        <v>59</v>
      </c>
      <c r="C7" t="str">
        <f>IF(B7&gt;=40,"Pass","Fail")</f>
        <v>Pass</v>
      </c>
    </row>
    <row r="8" spans="1:5" x14ac:dyDescent="0.2">
      <c r="A8" t="s">
        <v>9</v>
      </c>
      <c r="B8">
        <v>33</v>
      </c>
      <c r="C8" t="str">
        <f t="shared" ref="C3:C11" si="0">IF(B8&gt;=40,"Pass","Fail")</f>
        <v>Fail</v>
      </c>
    </row>
    <row r="9" spans="1:5" x14ac:dyDescent="0.2">
      <c r="A9" t="s">
        <v>10</v>
      </c>
      <c r="B9">
        <v>50</v>
      </c>
      <c r="C9" t="str">
        <f t="shared" si="0"/>
        <v>Pass</v>
      </c>
    </row>
    <row r="10" spans="1:5" x14ac:dyDescent="0.2">
      <c r="A10" t="s">
        <v>3</v>
      </c>
      <c r="B10">
        <v>40</v>
      </c>
      <c r="C10" t="str">
        <f t="shared" si="0"/>
        <v>Pass</v>
      </c>
    </row>
    <row r="11" spans="1:5" x14ac:dyDescent="0.2">
      <c r="A11" t="s">
        <v>4</v>
      </c>
      <c r="B11">
        <v>73</v>
      </c>
      <c r="C11" t="str">
        <f t="shared" si="0"/>
        <v>Pass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C3" sqref="C3"/>
    </sheetView>
  </sheetViews>
  <sheetFormatPr defaultRowHeight="14.25" x14ac:dyDescent="0.2"/>
  <sheetData>
    <row r="1" spans="1:4" x14ac:dyDescent="0.2">
      <c r="A1" t="s">
        <v>15</v>
      </c>
      <c r="B1" t="s">
        <v>16</v>
      </c>
      <c r="C1" t="s">
        <v>22</v>
      </c>
    </row>
    <row r="2" spans="1:4" x14ac:dyDescent="0.2">
      <c r="A2" t="s">
        <v>17</v>
      </c>
      <c r="B2">
        <v>468</v>
      </c>
      <c r="C2" t="str">
        <f>IF(B2&gt;=20,"STD","Local")</f>
        <v>STD</v>
      </c>
      <c r="D2" t="s">
        <v>23</v>
      </c>
    </row>
    <row r="3" spans="1:4" x14ac:dyDescent="0.2">
      <c r="A3" t="s">
        <v>18</v>
      </c>
      <c r="B3">
        <v>112</v>
      </c>
      <c r="C3" t="str">
        <f t="shared" ref="C3:C13" si="0">IF(B3&gt;=20,"STD","Local")</f>
        <v>STD</v>
      </c>
    </row>
    <row r="4" spans="1:4" x14ac:dyDescent="0.2">
      <c r="A4" t="s">
        <v>19</v>
      </c>
      <c r="B4">
        <v>190</v>
      </c>
      <c r="C4" t="str">
        <f t="shared" si="0"/>
        <v>STD</v>
      </c>
    </row>
    <row r="5" spans="1:4" x14ac:dyDescent="0.2">
      <c r="A5" t="s">
        <v>20</v>
      </c>
      <c r="B5">
        <v>200</v>
      </c>
      <c r="C5" t="str">
        <f t="shared" si="0"/>
        <v>STD</v>
      </c>
    </row>
    <row r="6" spans="1:4" x14ac:dyDescent="0.2">
      <c r="A6" t="s">
        <v>21</v>
      </c>
      <c r="B6">
        <v>0</v>
      </c>
      <c r="C6" t="str">
        <f t="shared" si="0"/>
        <v>Local</v>
      </c>
    </row>
    <row r="7" spans="1:4" x14ac:dyDescent="0.2">
      <c r="A7" t="s">
        <v>17</v>
      </c>
      <c r="B7">
        <v>482</v>
      </c>
      <c r="C7" t="str">
        <f t="shared" si="0"/>
        <v>STD</v>
      </c>
    </row>
    <row r="8" spans="1:4" x14ac:dyDescent="0.2">
      <c r="A8" t="s">
        <v>18</v>
      </c>
      <c r="B8">
        <v>413</v>
      </c>
      <c r="C8" t="str">
        <f t="shared" si="0"/>
        <v>STD</v>
      </c>
    </row>
    <row r="9" spans="1:4" x14ac:dyDescent="0.2">
      <c r="A9" t="s">
        <v>19</v>
      </c>
      <c r="B9">
        <v>152</v>
      </c>
      <c r="C9" t="str">
        <f t="shared" si="0"/>
        <v>STD</v>
      </c>
    </row>
    <row r="10" spans="1:4" x14ac:dyDescent="0.2">
      <c r="A10" t="s">
        <v>20</v>
      </c>
      <c r="B10">
        <v>149</v>
      </c>
      <c r="C10" t="str">
        <f t="shared" si="0"/>
        <v>STD</v>
      </c>
    </row>
    <row r="11" spans="1:4" x14ac:dyDescent="0.2">
      <c r="A11" t="s">
        <v>21</v>
      </c>
      <c r="B11">
        <v>486</v>
      </c>
      <c r="C11" t="str">
        <f t="shared" si="0"/>
        <v>STD</v>
      </c>
    </row>
    <row r="12" spans="1:4" x14ac:dyDescent="0.2">
      <c r="A12" t="s">
        <v>17</v>
      </c>
      <c r="B12">
        <v>322</v>
      </c>
      <c r="C12" t="str">
        <f t="shared" si="0"/>
        <v>STD</v>
      </c>
    </row>
    <row r="13" spans="1:4" x14ac:dyDescent="0.2">
      <c r="A13" t="s">
        <v>18</v>
      </c>
      <c r="B13">
        <v>298</v>
      </c>
      <c r="C13" t="str">
        <f t="shared" si="0"/>
        <v>STD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C1" sqref="C1"/>
    </sheetView>
  </sheetViews>
  <sheetFormatPr defaultRowHeight="14.25" x14ac:dyDescent="0.2"/>
  <sheetData>
    <row r="1" spans="1:4" x14ac:dyDescent="0.2">
      <c r="A1" t="s">
        <v>24</v>
      </c>
      <c r="B1" t="s">
        <v>25</v>
      </c>
      <c r="D1" t="s">
        <v>26</v>
      </c>
    </row>
    <row r="2" spans="1:4" x14ac:dyDescent="0.2">
      <c r="A2">
        <v>500</v>
      </c>
      <c r="B2" t="s">
        <v>122</v>
      </c>
    </row>
    <row r="3" spans="1:4" x14ac:dyDescent="0.2">
      <c r="A3">
        <v>387</v>
      </c>
    </row>
    <row r="4" spans="1:4" x14ac:dyDescent="0.2">
      <c r="A4">
        <v>669</v>
      </c>
    </row>
    <row r="5" spans="1:4" x14ac:dyDescent="0.2">
      <c r="A5">
        <v>674</v>
      </c>
    </row>
    <row r="6" spans="1:4" x14ac:dyDescent="0.2">
      <c r="A6">
        <v>345</v>
      </c>
    </row>
    <row r="7" spans="1:4" x14ac:dyDescent="0.2">
      <c r="A7">
        <v>420</v>
      </c>
    </row>
    <row r="8" spans="1:4" x14ac:dyDescent="0.2">
      <c r="A8">
        <v>241</v>
      </c>
    </row>
    <row r="9" spans="1:4" x14ac:dyDescent="0.2">
      <c r="A9">
        <v>857</v>
      </c>
    </row>
    <row r="10" spans="1:4" x14ac:dyDescent="0.2">
      <c r="A10">
        <v>659</v>
      </c>
    </row>
    <row r="11" spans="1:4" x14ac:dyDescent="0.2">
      <c r="A11">
        <v>613</v>
      </c>
    </row>
    <row r="12" spans="1:4" x14ac:dyDescent="0.2">
      <c r="A12">
        <v>822</v>
      </c>
    </row>
    <row r="13" spans="1:4" x14ac:dyDescent="0.2">
      <c r="A13">
        <v>302</v>
      </c>
    </row>
    <row r="14" spans="1:4" x14ac:dyDescent="0.2">
      <c r="A14">
        <v>474</v>
      </c>
    </row>
    <row r="15" spans="1:4" x14ac:dyDescent="0.2">
      <c r="A15">
        <v>783</v>
      </c>
    </row>
    <row r="16" spans="1:4" x14ac:dyDescent="0.2">
      <c r="A16">
        <v>834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C7" sqref="C7"/>
    </sheetView>
  </sheetViews>
  <sheetFormatPr defaultRowHeight="14.25" x14ac:dyDescent="0.2"/>
  <sheetData>
    <row r="1" spans="1:4" x14ac:dyDescent="0.2">
      <c r="A1" t="s">
        <v>27</v>
      </c>
      <c r="B1" t="s">
        <v>28</v>
      </c>
      <c r="C1" s="1">
        <v>0.91666666666666663</v>
      </c>
    </row>
    <row r="2" spans="1:4" x14ac:dyDescent="0.2">
      <c r="A2" s="1">
        <v>0.22552083333333331</v>
      </c>
      <c r="B2" s="12" t="str">
        <f>IF(A2&gt;TIME(10,1,1),"OT","NT")</f>
        <v>NT</v>
      </c>
      <c r="C2" t="str">
        <f>IF(A2&gt;"10:01:00","OT","NT")</f>
        <v>NT</v>
      </c>
      <c r="D2" t="s">
        <v>29</v>
      </c>
    </row>
    <row r="3" spans="1:4" x14ac:dyDescent="0.2">
      <c r="A3" s="1">
        <v>0.90081507631045743</v>
      </c>
      <c r="B3" s="12" t="str">
        <f t="shared" ref="B3:B17" si="0">IF(A3&gt;TIME(10,1,1),"OT","NT")</f>
        <v>OT</v>
      </c>
      <c r="C3" t="str">
        <f t="shared" ref="C3:C17" si="1">IF(A3&gt;"10:01:00","OT","NT")</f>
        <v>NT</v>
      </c>
    </row>
    <row r="4" spans="1:4" x14ac:dyDescent="0.2">
      <c r="A4" s="1">
        <v>0.8442448494047019</v>
      </c>
      <c r="B4" s="12" t="str">
        <f t="shared" si="0"/>
        <v>OT</v>
      </c>
      <c r="C4" t="str">
        <f t="shared" si="1"/>
        <v>NT</v>
      </c>
    </row>
    <row r="5" spans="1:4" x14ac:dyDescent="0.2">
      <c r="A5" s="1">
        <v>1.9128433847607873E-2</v>
      </c>
      <c r="B5" s="12" t="str">
        <f t="shared" si="0"/>
        <v>NT</v>
      </c>
      <c r="C5" t="str">
        <f t="shared" si="1"/>
        <v>NT</v>
      </c>
    </row>
    <row r="6" spans="1:4" x14ac:dyDescent="0.2">
      <c r="A6" s="1">
        <v>0.44595971178357408</v>
      </c>
      <c r="B6" s="12" t="str">
        <f t="shared" si="0"/>
        <v>OT</v>
      </c>
      <c r="C6" t="str">
        <f t="shared" si="1"/>
        <v>NT</v>
      </c>
    </row>
    <row r="7" spans="1:4" x14ac:dyDescent="0.2">
      <c r="A7" s="1">
        <v>0.66943584437436221</v>
      </c>
      <c r="B7" s="12" t="str">
        <f t="shared" si="0"/>
        <v>OT</v>
      </c>
      <c r="C7" t="str">
        <f t="shared" si="1"/>
        <v>NT</v>
      </c>
    </row>
    <row r="8" spans="1:4" x14ac:dyDescent="0.2">
      <c r="A8" s="1">
        <v>0.22187213576556486</v>
      </c>
      <c r="B8" s="12" t="str">
        <f t="shared" si="0"/>
        <v>NT</v>
      </c>
      <c r="C8" t="str">
        <f t="shared" si="1"/>
        <v>NT</v>
      </c>
    </row>
    <row r="9" spans="1:4" x14ac:dyDescent="0.2">
      <c r="A9" s="1">
        <v>0.94952546296296303</v>
      </c>
      <c r="B9" s="12" t="str">
        <f t="shared" si="0"/>
        <v>OT</v>
      </c>
      <c r="C9" t="str">
        <f t="shared" si="1"/>
        <v>NT</v>
      </c>
    </row>
    <row r="10" spans="1:4" x14ac:dyDescent="0.2">
      <c r="A10" s="1">
        <v>0.10056381873881892</v>
      </c>
      <c r="B10" s="12" t="str">
        <f t="shared" si="0"/>
        <v>NT</v>
      </c>
      <c r="C10" t="str">
        <f t="shared" si="1"/>
        <v>NT</v>
      </c>
    </row>
    <row r="11" spans="1:4" x14ac:dyDescent="0.2">
      <c r="A11" s="1">
        <v>0.81357007845931761</v>
      </c>
      <c r="B11" s="12" t="str">
        <f t="shared" si="0"/>
        <v>OT</v>
      </c>
      <c r="C11" t="str">
        <f t="shared" si="1"/>
        <v>NT</v>
      </c>
    </row>
    <row r="12" spans="1:4" x14ac:dyDescent="0.2">
      <c r="A12" s="1">
        <v>0.39024344674125722</v>
      </c>
      <c r="B12" s="12" t="str">
        <f t="shared" si="0"/>
        <v>NT</v>
      </c>
      <c r="C12" t="str">
        <f t="shared" si="1"/>
        <v>NT</v>
      </c>
    </row>
    <row r="13" spans="1:4" x14ac:dyDescent="0.2">
      <c r="A13" s="1">
        <v>0.98497615998927035</v>
      </c>
      <c r="B13" s="12" t="str">
        <f t="shared" si="0"/>
        <v>OT</v>
      </c>
      <c r="C13" t="str">
        <f t="shared" si="1"/>
        <v>NT</v>
      </c>
    </row>
    <row r="14" spans="1:4" x14ac:dyDescent="0.2">
      <c r="A14" s="1">
        <v>0.8419505698741514</v>
      </c>
      <c r="B14" s="12" t="str">
        <f t="shared" si="0"/>
        <v>OT</v>
      </c>
      <c r="C14" t="str">
        <f t="shared" si="1"/>
        <v>NT</v>
      </c>
    </row>
    <row r="15" spans="1:4" x14ac:dyDescent="0.2">
      <c r="A15" s="1">
        <v>0.60001220771454111</v>
      </c>
      <c r="B15" s="12" t="str">
        <f t="shared" si="0"/>
        <v>OT</v>
      </c>
      <c r="C15" t="str">
        <f t="shared" si="1"/>
        <v>NT</v>
      </c>
    </row>
    <row r="16" spans="1:4" x14ac:dyDescent="0.2">
      <c r="A16" s="1">
        <v>0.10444713882306278</v>
      </c>
      <c r="B16" s="12" t="str">
        <f t="shared" si="0"/>
        <v>NT</v>
      </c>
      <c r="C16" t="str">
        <f t="shared" si="1"/>
        <v>NT</v>
      </c>
    </row>
    <row r="17" spans="1:3" x14ac:dyDescent="0.2">
      <c r="A17" s="1">
        <v>0.85936098247990955</v>
      </c>
      <c r="B17" s="12" t="str">
        <f t="shared" si="0"/>
        <v>OT</v>
      </c>
      <c r="C17" t="str">
        <f t="shared" si="1"/>
        <v>NT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workbookViewId="0">
      <selection activeCell="H3" sqref="H3"/>
    </sheetView>
  </sheetViews>
  <sheetFormatPr defaultRowHeight="14.25" x14ac:dyDescent="0.2"/>
  <cols>
    <col min="4" max="4" width="6.75" customWidth="1"/>
    <col min="5" max="5" width="7.375" customWidth="1"/>
    <col min="8" max="8" width="13.5" customWidth="1"/>
    <col min="9" max="9" width="10.375" bestFit="1" customWidth="1"/>
  </cols>
  <sheetData>
    <row r="1" spans="1:11" x14ac:dyDescent="0.2">
      <c r="A1" s="12" t="s">
        <v>0</v>
      </c>
      <c r="B1" s="12" t="s">
        <v>30</v>
      </c>
      <c r="C1" s="12" t="s">
        <v>31</v>
      </c>
      <c r="D1" s="12" t="s">
        <v>32</v>
      </c>
      <c r="E1" s="12" t="s">
        <v>33</v>
      </c>
      <c r="F1" s="12" t="s">
        <v>34</v>
      </c>
      <c r="G1" s="12" t="s">
        <v>35</v>
      </c>
      <c r="H1" t="s">
        <v>78</v>
      </c>
      <c r="I1" t="s">
        <v>77</v>
      </c>
    </row>
    <row r="2" spans="1:11" x14ac:dyDescent="0.2">
      <c r="A2" s="23" t="s">
        <v>3</v>
      </c>
      <c r="B2" s="12">
        <v>83</v>
      </c>
      <c r="C2" s="12">
        <v>48</v>
      </c>
      <c r="D2" s="12">
        <v>30</v>
      </c>
      <c r="E2" s="12">
        <v>66</v>
      </c>
      <c r="F2" s="12">
        <v>74</v>
      </c>
      <c r="G2" s="12">
        <f>SUM(B2:F2)</f>
        <v>301</v>
      </c>
      <c r="H2" s="12" t="str">
        <f>IF(MIN(B2:F2)&gt;33,"pass","fail")</f>
        <v>fail</v>
      </c>
      <c r="I2" s="12"/>
      <c r="K2" t="s">
        <v>36</v>
      </c>
    </row>
    <row r="3" spans="1:11" x14ac:dyDescent="0.2">
      <c r="A3" s="23" t="s">
        <v>4</v>
      </c>
      <c r="B3" s="12">
        <v>69</v>
      </c>
      <c r="C3" s="12">
        <v>52</v>
      </c>
      <c r="D3" s="12">
        <v>46</v>
      </c>
      <c r="E3" s="12">
        <v>20</v>
      </c>
      <c r="F3" s="12">
        <v>60</v>
      </c>
      <c r="G3" s="12">
        <f t="shared" ref="G3:G14" si="0">SUM(B3:F3)</f>
        <v>247</v>
      </c>
      <c r="H3" s="12" t="str">
        <f t="shared" ref="H3:H14" si="1">IF(MIN(B3:F3)&gt;33,"pass","fail")</f>
        <v>fail</v>
      </c>
      <c r="I3" s="12"/>
    </row>
    <row r="4" spans="1:11" x14ac:dyDescent="0.2">
      <c r="A4" s="23" t="s">
        <v>5</v>
      </c>
      <c r="B4" s="12">
        <v>30</v>
      </c>
      <c r="C4" s="12">
        <v>20</v>
      </c>
      <c r="D4" s="12">
        <v>88</v>
      </c>
      <c r="E4" s="12">
        <v>36</v>
      </c>
      <c r="F4" s="12">
        <v>38</v>
      </c>
      <c r="G4" s="12">
        <f t="shared" si="0"/>
        <v>212</v>
      </c>
      <c r="H4" s="12" t="str">
        <f t="shared" si="1"/>
        <v>fail</v>
      </c>
      <c r="I4" s="12"/>
    </row>
    <row r="5" spans="1:11" x14ac:dyDescent="0.2">
      <c r="A5" s="23" t="s">
        <v>6</v>
      </c>
      <c r="B5" s="12">
        <v>65</v>
      </c>
      <c r="C5" s="12">
        <v>78</v>
      </c>
      <c r="D5" s="12">
        <v>81</v>
      </c>
      <c r="E5" s="12">
        <v>40</v>
      </c>
      <c r="F5" s="12">
        <v>79</v>
      </c>
      <c r="G5" s="12">
        <f t="shared" si="0"/>
        <v>343</v>
      </c>
      <c r="H5" s="12" t="str">
        <f t="shared" si="1"/>
        <v>pass</v>
      </c>
      <c r="I5" s="12"/>
    </row>
    <row r="6" spans="1:11" x14ac:dyDescent="0.2">
      <c r="A6" s="23" t="s">
        <v>7</v>
      </c>
      <c r="B6" s="12">
        <v>53</v>
      </c>
      <c r="C6" s="12">
        <v>17</v>
      </c>
      <c r="D6" s="12">
        <v>85</v>
      </c>
      <c r="E6" s="12">
        <v>73</v>
      </c>
      <c r="F6" s="12">
        <v>15</v>
      </c>
      <c r="G6" s="12">
        <f t="shared" si="0"/>
        <v>243</v>
      </c>
      <c r="H6" s="12" t="str">
        <f t="shared" si="1"/>
        <v>fail</v>
      </c>
      <c r="I6" s="12"/>
    </row>
    <row r="7" spans="1:11" x14ac:dyDescent="0.2">
      <c r="A7" s="23" t="s">
        <v>8</v>
      </c>
      <c r="B7" s="12">
        <v>59</v>
      </c>
      <c r="C7" s="12">
        <v>16</v>
      </c>
      <c r="D7" s="12">
        <v>63</v>
      </c>
      <c r="E7" s="12">
        <v>39</v>
      </c>
      <c r="F7" s="12">
        <v>36</v>
      </c>
      <c r="G7" s="12">
        <f t="shared" si="0"/>
        <v>213</v>
      </c>
      <c r="H7" s="12" t="str">
        <f t="shared" si="1"/>
        <v>fail</v>
      </c>
      <c r="I7" s="12"/>
    </row>
    <row r="8" spans="1:11" x14ac:dyDescent="0.2">
      <c r="A8" s="23" t="s">
        <v>9</v>
      </c>
      <c r="B8" s="12">
        <v>57</v>
      </c>
      <c r="C8" s="12">
        <v>43</v>
      </c>
      <c r="D8" s="12">
        <v>79</v>
      </c>
      <c r="E8" s="12">
        <v>72</v>
      </c>
      <c r="F8" s="12">
        <v>51</v>
      </c>
      <c r="G8" s="12">
        <f t="shared" si="0"/>
        <v>302</v>
      </c>
      <c r="H8" s="12" t="str">
        <f t="shared" si="1"/>
        <v>pass</v>
      </c>
      <c r="I8" s="12"/>
    </row>
    <row r="9" spans="1:11" x14ac:dyDescent="0.2">
      <c r="A9" s="23" t="s">
        <v>10</v>
      </c>
      <c r="B9" s="12">
        <v>17</v>
      </c>
      <c r="C9" s="12">
        <v>81</v>
      </c>
      <c r="D9" s="12">
        <v>45</v>
      </c>
      <c r="E9" s="12">
        <v>46</v>
      </c>
      <c r="F9" s="12">
        <v>30</v>
      </c>
      <c r="G9" s="12">
        <f t="shared" si="0"/>
        <v>219</v>
      </c>
      <c r="H9" s="12" t="str">
        <f t="shared" si="1"/>
        <v>fail</v>
      </c>
      <c r="I9" s="12"/>
    </row>
    <row r="10" spans="1:11" x14ac:dyDescent="0.2">
      <c r="A10" s="23" t="s">
        <v>3</v>
      </c>
      <c r="B10" s="12">
        <v>11</v>
      </c>
      <c r="C10" s="12">
        <v>21</v>
      </c>
      <c r="D10" s="12">
        <v>60</v>
      </c>
      <c r="E10" s="12">
        <v>81</v>
      </c>
      <c r="F10" s="12">
        <v>78</v>
      </c>
      <c r="G10" s="12">
        <f t="shared" si="0"/>
        <v>251</v>
      </c>
      <c r="H10" s="12" t="str">
        <f t="shared" si="1"/>
        <v>fail</v>
      </c>
      <c r="I10" s="12"/>
    </row>
    <row r="11" spans="1:11" x14ac:dyDescent="0.2">
      <c r="A11" s="23" t="s">
        <v>4</v>
      </c>
      <c r="B11" s="12">
        <v>39</v>
      </c>
      <c r="C11" s="12">
        <v>41</v>
      </c>
      <c r="D11" s="12">
        <v>68</v>
      </c>
      <c r="E11" s="12">
        <v>10</v>
      </c>
      <c r="F11" s="12">
        <v>78</v>
      </c>
      <c r="G11" s="12">
        <f t="shared" si="0"/>
        <v>236</v>
      </c>
      <c r="H11" s="12" t="str">
        <f t="shared" si="1"/>
        <v>fail</v>
      </c>
      <c r="I11" s="12"/>
    </row>
    <row r="12" spans="1:11" x14ac:dyDescent="0.2">
      <c r="A12" s="23" t="s">
        <v>5</v>
      </c>
      <c r="B12" s="12">
        <v>88</v>
      </c>
      <c r="C12" s="12">
        <v>83</v>
      </c>
      <c r="D12" s="12">
        <v>74</v>
      </c>
      <c r="E12" s="12">
        <v>17</v>
      </c>
      <c r="F12" s="12">
        <v>85</v>
      </c>
      <c r="G12" s="12">
        <f t="shared" si="0"/>
        <v>347</v>
      </c>
      <c r="H12" s="12" t="str">
        <f t="shared" si="1"/>
        <v>fail</v>
      </c>
      <c r="I12" s="12"/>
    </row>
    <row r="13" spans="1:11" x14ac:dyDescent="0.2">
      <c r="A13" s="23" t="s">
        <v>6</v>
      </c>
      <c r="B13" s="12">
        <v>31</v>
      </c>
      <c r="C13" s="12">
        <v>82</v>
      </c>
      <c r="D13" s="12">
        <v>20</v>
      </c>
      <c r="E13" s="12">
        <v>23</v>
      </c>
      <c r="F13" s="12">
        <v>75</v>
      </c>
      <c r="G13" s="12">
        <f t="shared" si="0"/>
        <v>231</v>
      </c>
      <c r="H13" s="12" t="str">
        <f t="shared" si="1"/>
        <v>fail</v>
      </c>
      <c r="I13" s="12"/>
    </row>
    <row r="14" spans="1:11" x14ac:dyDescent="0.2">
      <c r="A14" s="23" t="s">
        <v>7</v>
      </c>
      <c r="B14" s="12">
        <v>35</v>
      </c>
      <c r="C14" s="12">
        <v>41</v>
      </c>
      <c r="D14" s="12">
        <v>64</v>
      </c>
      <c r="E14" s="12">
        <v>82</v>
      </c>
      <c r="F14" s="12">
        <v>48</v>
      </c>
      <c r="G14" s="12">
        <f t="shared" si="0"/>
        <v>270</v>
      </c>
      <c r="H14" s="12" t="str">
        <f t="shared" si="1"/>
        <v>pass</v>
      </c>
      <c r="I14" s="12"/>
    </row>
    <row r="16" spans="1:11" x14ac:dyDescent="0.2">
      <c r="H16" s="12"/>
    </row>
    <row r="17" spans="3:8" x14ac:dyDescent="0.2">
      <c r="H17" s="12"/>
    </row>
    <row r="18" spans="3:8" x14ac:dyDescent="0.2">
      <c r="H18" s="12"/>
    </row>
    <row r="19" spans="3:8" x14ac:dyDescent="0.2">
      <c r="H19" s="12"/>
    </row>
    <row r="20" spans="3:8" x14ac:dyDescent="0.2">
      <c r="H20" s="12"/>
    </row>
    <row r="21" spans="3:8" x14ac:dyDescent="0.2">
      <c r="C21" s="2"/>
      <c r="H21" s="12"/>
    </row>
    <row r="22" spans="3:8" x14ac:dyDescent="0.2">
      <c r="H22" s="12"/>
    </row>
    <row r="23" spans="3:8" x14ac:dyDescent="0.2">
      <c r="H23" s="12"/>
    </row>
    <row r="24" spans="3:8" x14ac:dyDescent="0.2">
      <c r="H24" s="12"/>
    </row>
    <row r="25" spans="3:8" x14ac:dyDescent="0.2">
      <c r="H25" s="1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F24" sqref="F24"/>
    </sheetView>
  </sheetViews>
  <sheetFormatPr defaultRowHeight="14.25" x14ac:dyDescent="0.2"/>
  <cols>
    <col min="2" max="2" width="9" style="3"/>
    <col min="3" max="3" width="14.125" style="3" customWidth="1"/>
  </cols>
  <sheetData>
    <row r="1" spans="1:7" x14ac:dyDescent="0.2">
      <c r="A1" t="s">
        <v>0</v>
      </c>
      <c r="B1" s="3" t="s">
        <v>1</v>
      </c>
      <c r="C1" s="3" t="s">
        <v>2</v>
      </c>
    </row>
    <row r="2" spans="1:7" x14ac:dyDescent="0.2">
      <c r="A2" t="s">
        <v>3</v>
      </c>
      <c r="B2" s="3">
        <v>40</v>
      </c>
      <c r="E2" t="s">
        <v>11</v>
      </c>
    </row>
    <row r="3" spans="1:7" x14ac:dyDescent="0.2">
      <c r="A3" t="s">
        <v>3</v>
      </c>
      <c r="B3" s="3">
        <v>65</v>
      </c>
    </row>
    <row r="4" spans="1:7" x14ac:dyDescent="0.2">
      <c r="A4" t="s">
        <v>5</v>
      </c>
      <c r="B4" s="3">
        <v>62</v>
      </c>
    </row>
    <row r="5" spans="1:7" ht="15" x14ac:dyDescent="0.25">
      <c r="A5" t="s">
        <v>6</v>
      </c>
      <c r="B5" s="3">
        <v>54</v>
      </c>
      <c r="E5" s="13"/>
      <c r="F5" s="14"/>
      <c r="G5" s="13"/>
    </row>
    <row r="6" spans="1:7" x14ac:dyDescent="0.2">
      <c r="A6" t="s">
        <v>7</v>
      </c>
      <c r="B6" s="3">
        <v>62</v>
      </c>
      <c r="F6" s="3"/>
    </row>
    <row r="7" spans="1:7" x14ac:dyDescent="0.2">
      <c r="A7" t="s">
        <v>8</v>
      </c>
      <c r="B7" s="3">
        <v>54</v>
      </c>
      <c r="F7" s="3"/>
    </row>
    <row r="8" spans="1:7" x14ac:dyDescent="0.2">
      <c r="A8" t="s">
        <v>9</v>
      </c>
      <c r="B8" s="3">
        <v>57</v>
      </c>
      <c r="F8" s="3"/>
    </row>
    <row r="9" spans="1:7" x14ac:dyDescent="0.2">
      <c r="A9" t="s">
        <v>10</v>
      </c>
      <c r="B9" s="3">
        <v>56</v>
      </c>
      <c r="F9" s="3"/>
    </row>
    <row r="10" spans="1:7" x14ac:dyDescent="0.2">
      <c r="A10" t="s">
        <v>3</v>
      </c>
      <c r="B10" s="3">
        <v>60</v>
      </c>
      <c r="F10" s="3"/>
    </row>
    <row r="11" spans="1:7" x14ac:dyDescent="0.2">
      <c r="A11" t="s">
        <v>4</v>
      </c>
      <c r="B11" s="3">
        <v>62</v>
      </c>
      <c r="F11" s="3"/>
    </row>
    <row r="12" spans="1:7" x14ac:dyDescent="0.2">
      <c r="A12" t="s">
        <v>5</v>
      </c>
      <c r="B12" s="3">
        <v>59</v>
      </c>
      <c r="F12" s="3"/>
    </row>
    <row r="13" spans="1:7" x14ac:dyDescent="0.2">
      <c r="F13" s="3"/>
    </row>
    <row r="14" spans="1:7" x14ac:dyDescent="0.2">
      <c r="F14" s="3"/>
    </row>
    <row r="15" spans="1:7" x14ac:dyDescent="0.2">
      <c r="F15" s="3"/>
    </row>
    <row r="16" spans="1:7" x14ac:dyDescent="0.2">
      <c r="F16" s="3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"/>
  <sheetViews>
    <sheetView workbookViewId="0">
      <selection activeCell="E5" sqref="E5"/>
    </sheetView>
  </sheetViews>
  <sheetFormatPr defaultRowHeight="14.25" x14ac:dyDescent="0.2"/>
  <cols>
    <col min="4" max="4" width="10.375" customWidth="1"/>
    <col min="16" max="16" width="12.625" customWidth="1"/>
    <col min="17" max="17" width="17.875" customWidth="1"/>
  </cols>
  <sheetData>
    <row r="1" spans="1:17" x14ac:dyDescent="0.2">
      <c r="A1" t="s">
        <v>0</v>
      </c>
      <c r="B1" t="s">
        <v>12</v>
      </c>
      <c r="C1" t="s">
        <v>49</v>
      </c>
      <c r="D1" t="s">
        <v>118</v>
      </c>
      <c r="F1" t="s">
        <v>47</v>
      </c>
      <c r="G1" t="s">
        <v>48</v>
      </c>
    </row>
    <row r="2" spans="1:17" x14ac:dyDescent="0.2">
      <c r="A2" t="s">
        <v>3</v>
      </c>
      <c r="B2" s="12">
        <v>1</v>
      </c>
      <c r="C2" s="12"/>
      <c r="D2" t="str">
        <f>IF(AND(B2&gt;=1,B2&lt;=40),"D",IF(AND(B2&gt;=41,B2&lt;=60),"C",IF(AND(B2&gt;=61,B2&lt;=75),"B",IF(AND(B2&gt;=76,B2&lt;=95),"A",IF(B2&gt;95,"A+",0)))))</f>
        <v>D</v>
      </c>
      <c r="F2" s="18" t="s">
        <v>76</v>
      </c>
      <c r="G2" t="s">
        <v>38</v>
      </c>
    </row>
    <row r="3" spans="1:17" x14ac:dyDescent="0.2">
      <c r="A3" t="s">
        <v>4</v>
      </c>
      <c r="B3" s="12">
        <v>40</v>
      </c>
      <c r="C3" s="12"/>
      <c r="D3" t="str">
        <f t="shared" ref="D3:D16" si="0">IF(AND(B3&gt;=1,B3&lt;=40),"D",IF(AND(B3&gt;=41,B3&lt;=60),"C",IF(AND(B3&gt;=61,B3&lt;=75),"B",IF(AND(B3&gt;=76,B3&lt;=95),"A",IF(B3&gt;95,"A+",0)))))</f>
        <v>D</v>
      </c>
      <c r="F3" t="s">
        <v>39</v>
      </c>
      <c r="G3" t="s">
        <v>41</v>
      </c>
    </row>
    <row r="4" spans="1:17" x14ac:dyDescent="0.2">
      <c r="A4" t="s">
        <v>5</v>
      </c>
      <c r="B4" s="12">
        <v>60</v>
      </c>
      <c r="C4" s="12"/>
      <c r="D4" t="str">
        <f t="shared" si="0"/>
        <v>C</v>
      </c>
      <c r="F4" t="s">
        <v>46</v>
      </c>
      <c r="G4" t="s">
        <v>40</v>
      </c>
      <c r="P4" s="35"/>
      <c r="Q4" s="35"/>
    </row>
    <row r="5" spans="1:17" x14ac:dyDescent="0.2">
      <c r="A5" t="s">
        <v>6</v>
      </c>
      <c r="B5" s="12">
        <v>75</v>
      </c>
      <c r="C5" s="12"/>
      <c r="D5" t="str">
        <f t="shared" si="0"/>
        <v>B</v>
      </c>
      <c r="F5" t="s">
        <v>45</v>
      </c>
      <c r="G5" t="s">
        <v>42</v>
      </c>
      <c r="P5" s="35"/>
      <c r="Q5" s="35"/>
    </row>
    <row r="6" spans="1:17" x14ac:dyDescent="0.2">
      <c r="A6" t="s">
        <v>7</v>
      </c>
      <c r="B6" s="12">
        <v>76</v>
      </c>
      <c r="C6" s="12"/>
      <c r="D6" t="str">
        <f t="shared" si="0"/>
        <v>A</v>
      </c>
      <c r="F6" t="s">
        <v>43</v>
      </c>
      <c r="G6" t="s">
        <v>44</v>
      </c>
    </row>
    <row r="7" spans="1:17" x14ac:dyDescent="0.2">
      <c r="A7" t="s">
        <v>8</v>
      </c>
      <c r="B7" s="12">
        <v>95</v>
      </c>
      <c r="C7" s="12"/>
      <c r="D7" t="str">
        <f t="shared" si="0"/>
        <v>A</v>
      </c>
    </row>
    <row r="8" spans="1:17" x14ac:dyDescent="0.2">
      <c r="A8" t="s">
        <v>9</v>
      </c>
      <c r="B8" s="12">
        <v>76</v>
      </c>
      <c r="C8" s="12"/>
      <c r="D8" t="str">
        <f t="shared" si="0"/>
        <v>A</v>
      </c>
      <c r="O8" s="35"/>
      <c r="P8" s="35"/>
    </row>
    <row r="9" spans="1:17" x14ac:dyDescent="0.2">
      <c r="A9" t="s">
        <v>10</v>
      </c>
      <c r="B9" s="12">
        <v>97</v>
      </c>
      <c r="C9" s="12"/>
      <c r="D9" t="str">
        <f t="shared" si="0"/>
        <v>A+</v>
      </c>
      <c r="O9" s="35"/>
      <c r="P9" s="35"/>
    </row>
    <row r="10" spans="1:17" x14ac:dyDescent="0.2">
      <c r="A10" t="s">
        <v>3</v>
      </c>
      <c r="B10" s="12">
        <v>96</v>
      </c>
      <c r="C10" s="12"/>
      <c r="D10" t="str">
        <f t="shared" si="0"/>
        <v>A+</v>
      </c>
    </row>
    <row r="11" spans="1:17" x14ac:dyDescent="0.2">
      <c r="A11" t="s">
        <v>4</v>
      </c>
      <c r="B11" s="12">
        <v>99</v>
      </c>
      <c r="C11" s="12"/>
      <c r="D11" t="str">
        <f t="shared" si="0"/>
        <v>A+</v>
      </c>
    </row>
    <row r="12" spans="1:17" x14ac:dyDescent="0.2">
      <c r="A12" t="s">
        <v>5</v>
      </c>
      <c r="B12" s="12">
        <v>77</v>
      </c>
      <c r="C12" s="12"/>
      <c r="D12" t="str">
        <f t="shared" si="0"/>
        <v>A</v>
      </c>
    </row>
    <row r="13" spans="1:17" x14ac:dyDescent="0.2">
      <c r="A13" t="s">
        <v>6</v>
      </c>
      <c r="B13" s="12">
        <v>81</v>
      </c>
      <c r="C13" s="12"/>
      <c r="D13" t="str">
        <f t="shared" si="0"/>
        <v>A</v>
      </c>
    </row>
    <row r="14" spans="1:17" x14ac:dyDescent="0.2">
      <c r="A14" t="s">
        <v>7</v>
      </c>
      <c r="B14" s="12">
        <v>23</v>
      </c>
      <c r="C14" s="12"/>
      <c r="D14" t="str">
        <f t="shared" si="0"/>
        <v>D</v>
      </c>
    </row>
    <row r="15" spans="1:17" x14ac:dyDescent="0.2">
      <c r="B15" s="12">
        <v>41</v>
      </c>
      <c r="C15" s="12"/>
      <c r="D15" t="str">
        <f t="shared" si="0"/>
        <v>C</v>
      </c>
    </row>
    <row r="16" spans="1:17" x14ac:dyDescent="0.2">
      <c r="B16" s="12">
        <v>61</v>
      </c>
      <c r="C16" s="12"/>
      <c r="D16" t="str">
        <f t="shared" si="0"/>
        <v>B</v>
      </c>
      <c r="F16" s="19"/>
    </row>
    <row r="17" spans="6:6" x14ac:dyDescent="0.2">
      <c r="F17" s="18"/>
    </row>
    <row r="18" spans="6:6" x14ac:dyDescent="0.2">
      <c r="F18" s="2"/>
    </row>
    <row r="19" spans="6:6" x14ac:dyDescent="0.2">
      <c r="F19" s="12"/>
    </row>
  </sheetData>
  <mergeCells count="2">
    <mergeCell ref="P4:Q5"/>
    <mergeCell ref="O8:P9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E14" sqref="E14"/>
    </sheetView>
  </sheetViews>
  <sheetFormatPr defaultRowHeight="14.25" x14ac:dyDescent="0.2"/>
  <cols>
    <col min="3" max="3" width="14.125" bestFit="1" customWidth="1"/>
  </cols>
  <sheetData>
    <row r="1" spans="1:8" x14ac:dyDescent="0.2">
      <c r="A1" t="s">
        <v>50</v>
      </c>
      <c r="B1" t="s">
        <v>51</v>
      </c>
      <c r="C1" t="s">
        <v>58</v>
      </c>
      <c r="D1" t="s">
        <v>52</v>
      </c>
      <c r="E1" t="s">
        <v>57</v>
      </c>
      <c r="G1" t="s">
        <v>56</v>
      </c>
      <c r="H1" t="s">
        <v>58</v>
      </c>
    </row>
    <row r="2" spans="1:8" x14ac:dyDescent="0.2">
      <c r="A2">
        <v>85</v>
      </c>
      <c r="B2">
        <f>IF(A2&lt;=40,500,IF(A2&lt;=80,1000,IF(A2&lt;=100,2000,5000)))</f>
        <v>2000</v>
      </c>
      <c r="D2" t="s">
        <v>37</v>
      </c>
      <c r="E2">
        <v>500</v>
      </c>
    </row>
    <row r="3" spans="1:8" x14ac:dyDescent="0.2">
      <c r="A3">
        <v>47</v>
      </c>
      <c r="B3">
        <f t="shared" ref="B3:B19" si="0">IF(A3&lt;=40,500,IF(A3&lt;=80,1000,IF(A3&lt;=100,2000,5000)))</f>
        <v>1000</v>
      </c>
      <c r="D3" t="s">
        <v>53</v>
      </c>
      <c r="E3">
        <v>1000</v>
      </c>
      <c r="G3" t="s">
        <v>59</v>
      </c>
      <c r="H3">
        <v>800</v>
      </c>
    </row>
    <row r="4" spans="1:8" x14ac:dyDescent="0.2">
      <c r="A4">
        <v>35</v>
      </c>
      <c r="B4">
        <f t="shared" si="0"/>
        <v>500</v>
      </c>
      <c r="D4" t="s">
        <v>54</v>
      </c>
      <c r="E4">
        <v>2000</v>
      </c>
    </row>
    <row r="5" spans="1:8" x14ac:dyDescent="0.2">
      <c r="A5">
        <v>27</v>
      </c>
      <c r="B5">
        <f t="shared" si="0"/>
        <v>500</v>
      </c>
      <c r="D5" t="s">
        <v>55</v>
      </c>
      <c r="E5">
        <v>5000</v>
      </c>
    </row>
    <row r="6" spans="1:8" x14ac:dyDescent="0.2">
      <c r="A6">
        <v>85</v>
      </c>
      <c r="B6">
        <f t="shared" si="0"/>
        <v>2000</v>
      </c>
    </row>
    <row r="7" spans="1:8" x14ac:dyDescent="0.2">
      <c r="A7">
        <v>41</v>
      </c>
      <c r="B7">
        <f t="shared" si="0"/>
        <v>1000</v>
      </c>
    </row>
    <row r="8" spans="1:8" x14ac:dyDescent="0.2">
      <c r="A8">
        <v>95</v>
      </c>
      <c r="B8">
        <f t="shared" si="0"/>
        <v>2000</v>
      </c>
    </row>
    <row r="9" spans="1:8" x14ac:dyDescent="0.2">
      <c r="A9">
        <v>43</v>
      </c>
      <c r="B9">
        <f t="shared" si="0"/>
        <v>1000</v>
      </c>
    </row>
    <row r="10" spans="1:8" x14ac:dyDescent="0.2">
      <c r="A10">
        <v>85</v>
      </c>
      <c r="B10">
        <f t="shared" si="0"/>
        <v>2000</v>
      </c>
    </row>
    <row r="11" spans="1:8" x14ac:dyDescent="0.2">
      <c r="A11">
        <v>75</v>
      </c>
      <c r="B11">
        <f t="shared" si="0"/>
        <v>1000</v>
      </c>
    </row>
    <row r="12" spans="1:8" x14ac:dyDescent="0.2">
      <c r="A12">
        <v>28</v>
      </c>
      <c r="B12">
        <f t="shared" si="0"/>
        <v>500</v>
      </c>
    </row>
    <row r="13" spans="1:8" x14ac:dyDescent="0.2">
      <c r="A13">
        <v>51</v>
      </c>
      <c r="B13">
        <f t="shared" si="0"/>
        <v>1000</v>
      </c>
    </row>
    <row r="14" spans="1:8" x14ac:dyDescent="0.2">
      <c r="A14">
        <v>72</v>
      </c>
      <c r="B14">
        <f t="shared" si="0"/>
        <v>1000</v>
      </c>
    </row>
    <row r="15" spans="1:8" x14ac:dyDescent="0.2">
      <c r="A15">
        <v>33</v>
      </c>
      <c r="B15">
        <f t="shared" si="0"/>
        <v>500</v>
      </c>
    </row>
    <row r="16" spans="1:8" x14ac:dyDescent="0.2">
      <c r="A16">
        <v>26</v>
      </c>
      <c r="B16">
        <f t="shared" si="0"/>
        <v>500</v>
      </c>
    </row>
    <row r="17" spans="1:2" x14ac:dyDescent="0.2">
      <c r="A17">
        <v>76</v>
      </c>
      <c r="B17">
        <f t="shared" si="0"/>
        <v>1000</v>
      </c>
    </row>
    <row r="18" spans="1:2" x14ac:dyDescent="0.2">
      <c r="A18">
        <v>17</v>
      </c>
      <c r="B18">
        <f t="shared" si="0"/>
        <v>500</v>
      </c>
    </row>
    <row r="19" spans="1:2" x14ac:dyDescent="0.2">
      <c r="A19">
        <v>53</v>
      </c>
      <c r="B19">
        <f t="shared" si="0"/>
        <v>1000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Task</vt:lpstr>
      <vt:lpstr>Q2</vt:lpstr>
      <vt:lpstr>Q3</vt:lpstr>
      <vt:lpstr>Q4</vt:lpstr>
      <vt:lpstr>Q5</vt:lpstr>
      <vt:lpstr>Q6</vt:lpstr>
      <vt:lpstr>Q1</vt:lpstr>
      <vt:lpstr>Q7</vt:lpstr>
      <vt:lpstr>Q8</vt:lpstr>
      <vt:lpstr>Q9</vt:lpstr>
      <vt:lpstr>Q10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Sujeet Kumar</dc:creator>
  <cp:lastModifiedBy>Admin</cp:lastModifiedBy>
  <dcterms:created xsi:type="dcterms:W3CDTF">2013-08-11T06:17:51Z</dcterms:created>
  <dcterms:modified xsi:type="dcterms:W3CDTF">2024-05-28T07:03:15Z</dcterms:modified>
</cp:coreProperties>
</file>