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HEETS\EXCEL\laxmi_data_excel\"/>
    </mc:Choice>
  </mc:AlternateContent>
  <bookViews>
    <workbookView xWindow="0" yWindow="0" windowWidth="20490" windowHeight="7050" activeTab="1"/>
  </bookViews>
  <sheets>
    <sheet name="Dump" sheetId="1" r:id="rId1"/>
    <sheet name="Sheet4" sheetId="6" r:id="rId2"/>
    <sheet name="Test" sheetId="2" r:id="rId3"/>
    <sheet name="Sheet3" sheetId="5" r:id="rId4"/>
    <sheet name="Sheet1" sheetId="3" r:id="rId5"/>
    <sheet name="Sheet2" sheetId="4" r:id="rId6"/>
  </sheets>
  <definedNames>
    <definedName name="_xlnm._FilterDatabase" localSheetId="0" hidden="1">Dump!$A$1:$N$1</definedName>
    <definedName name="_xlnm._FilterDatabase" localSheetId="5" hidden="1">Sheet2!#REF!</definedName>
    <definedName name="_xlnm._FilterDatabase" localSheetId="1" hidden="1">Sheet4!$A$1:$D$1101</definedName>
    <definedName name="_xlnm.Criteria" localSheetId="5">Sheet2!#REF!</definedName>
    <definedName name="_xlnm.Criteria" localSheetId="1">Sheet4!$B:$B</definedName>
    <definedName name="_xlnm.Criteria" localSheetId="2">Test!$D$24:$D$25</definedName>
    <definedName name="_xlnm.Extract" localSheetId="5">Sheet2!#REF!</definedName>
    <definedName name="_xlnm.Extract" localSheetId="1">Sheet4!#REF!</definedName>
    <definedName name="Z_89222A1C_8A17_4D19_9B36_D9596A83BAFD_.wvu.FilterData" localSheetId="0" hidden="1">Dump!$B$1:$G$1501</definedName>
    <definedName name="Z_920AC8CB_7759_41DA_95DD_4BD0CB45EE90_.wvu.FilterData" localSheetId="0" hidden="1">Dump!$B$1:$G$1501</definedName>
  </definedNames>
  <calcPr calcId="162913"/>
  <customWorkbookViews>
    <customWorkbookView name="Filter 2" guid="{89222A1C-8A17-4D19-9B36-D9596A83BAFD}" maximized="1" windowWidth="0" windowHeight="0" activeSheetId="0"/>
    <customWorkbookView name="Filter 1" guid="{920AC8CB-7759-41DA-95DD-4BD0CB45EE90}" maximized="1" windowWidth="0" windowHeight="0" activeSheetId="0"/>
  </customWorkbookViews>
</workbook>
</file>

<file path=xl/calcChain.xml><?xml version="1.0" encoding="utf-8"?>
<calcChain xmlns="http://schemas.openxmlformats.org/spreadsheetml/2006/main">
  <c r="E235" i="6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" i="4"/>
  <c r="C215" i="6"/>
  <c r="C216" i="6" s="1"/>
  <c r="C3" i="6"/>
  <c r="C4" i="6" s="1"/>
  <c r="C2" i="6"/>
  <c r="O2" i="1"/>
  <c r="P2" i="1" s="1"/>
  <c r="N2" i="1"/>
  <c r="C217" i="6" l="1"/>
  <c r="C5" i="6"/>
  <c r="C7" i="6" s="1"/>
  <c r="C6" i="6"/>
  <c r="W2" i="1"/>
  <c r="F5" i="2"/>
  <c r="C218" i="6" l="1"/>
  <c r="C219" i="6" s="1"/>
  <c r="C8" i="6"/>
  <c r="I2" i="1"/>
  <c r="I3" i="1"/>
  <c r="I4" i="1"/>
  <c r="I5" i="1"/>
  <c r="I6" i="1"/>
  <c r="H2" i="1"/>
  <c r="H3" i="1"/>
  <c r="H4" i="1"/>
  <c r="H5" i="1"/>
  <c r="H6" i="1"/>
  <c r="AA2" i="1"/>
  <c r="X2" i="1"/>
  <c r="Q2" i="1"/>
  <c r="R13" i="1"/>
  <c r="R14" i="1"/>
  <c r="R15" i="1"/>
  <c r="R16" i="1"/>
  <c r="R3" i="1"/>
  <c r="R4" i="1"/>
  <c r="R5" i="1"/>
  <c r="R6" i="1"/>
  <c r="R7" i="1"/>
  <c r="R8" i="1"/>
  <c r="R9" i="1"/>
  <c r="R10" i="1"/>
  <c r="R11" i="1"/>
  <c r="R12" i="1"/>
  <c r="Q3" i="1"/>
  <c r="Q4" i="1"/>
  <c r="Q5" i="1"/>
  <c r="Q6" i="1"/>
  <c r="Q7" i="1"/>
  <c r="Q8" i="1"/>
  <c r="Q9" i="1"/>
  <c r="Q10" i="1"/>
  <c r="N10" i="1"/>
  <c r="N7" i="1"/>
  <c r="N5" i="1"/>
  <c r="N3" i="1"/>
  <c r="N4" i="1"/>
  <c r="N6" i="1"/>
  <c r="N8" i="1"/>
  <c r="N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C220" i="6" l="1"/>
  <c r="C9" i="6"/>
  <c r="W3" i="1"/>
  <c r="Y3" i="1" s="1"/>
  <c r="Y2" i="1"/>
  <c r="AA3" i="1" s="1"/>
  <c r="X3" i="1"/>
  <c r="O3" i="1"/>
  <c r="P3" i="1" s="1"/>
  <c r="E2" i="3"/>
  <c r="F2" i="3"/>
  <c r="G2" i="3" s="1"/>
  <c r="H2" i="3" s="1"/>
  <c r="I2" i="3" s="1"/>
  <c r="J2" i="3" s="1"/>
  <c r="K2" i="3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2" i="3"/>
  <c r="C221" i="6" l="1"/>
  <c r="C222" i="6" s="1"/>
  <c r="C223" i="6" s="1"/>
  <c r="C10" i="6"/>
  <c r="W4" i="1"/>
  <c r="W5" i="1" s="1"/>
  <c r="Y5" i="1" s="1"/>
  <c r="AA4" i="1"/>
  <c r="O4" i="1" a="1"/>
  <c r="O4" i="1" s="1"/>
  <c r="P4" i="1" s="1"/>
  <c r="A2" i="1"/>
  <c r="A149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9" i="1"/>
  <c r="A1500" i="1"/>
  <c r="A1501" i="1"/>
  <c r="E22" i="2"/>
  <c r="E23" i="2"/>
  <c r="F6" i="2" a="1"/>
  <c r="F6" i="2" s="1"/>
  <c r="F7" i="2" a="1"/>
  <c r="F7" i="2" s="1"/>
  <c r="F8" i="2" a="1"/>
  <c r="F8" i="2" s="1"/>
  <c r="C224" i="6" l="1"/>
  <c r="C11" i="6"/>
  <c r="X4" i="1"/>
  <c r="Y4" i="1"/>
  <c r="X5" i="1"/>
  <c r="W6" i="1"/>
  <c r="Y6" i="1" s="1"/>
  <c r="AA5" i="1"/>
  <c r="AA6" i="1" s="1"/>
  <c r="T1506" i="1"/>
  <c r="O5" i="1" a="1"/>
  <c r="O5" i="1" s="1"/>
  <c r="P5" i="1" s="1"/>
  <c r="D1506" i="1"/>
  <c r="C12" i="6" l="1"/>
  <c r="C13" i="6"/>
  <c r="W7" i="1"/>
  <c r="Y7" i="1" s="1"/>
  <c r="X6" i="1"/>
  <c r="AA7" i="1" s="1"/>
  <c r="O6" i="1" a="1"/>
  <c r="O6" i="1" s="1"/>
  <c r="P6" i="1" s="1"/>
  <c r="H19" i="2"/>
  <c r="H18" i="2"/>
  <c r="H17" i="2"/>
  <c r="H16" i="2"/>
  <c r="H6" i="2"/>
  <c r="H5" i="2"/>
  <c r="C14" i="6" l="1"/>
  <c r="C15" i="6" s="1"/>
  <c r="C16" i="6" s="1"/>
  <c r="C17" i="6" s="1"/>
  <c r="C18" i="6" s="1"/>
  <c r="C19" i="6" s="1"/>
  <c r="C20" i="6" s="1"/>
  <c r="C21" i="6" s="1"/>
  <c r="C22" i="6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C370" i="6" s="1"/>
  <c r="C371" i="6" s="1"/>
  <c r="C372" i="6" s="1"/>
  <c r="C373" i="6" s="1"/>
  <c r="C374" i="6" s="1"/>
  <c r="C375" i="6" s="1"/>
  <c r="C376" i="6" s="1"/>
  <c r="C377" i="6" s="1"/>
  <c r="C378" i="6" s="1"/>
  <c r="C379" i="6" s="1"/>
  <c r="C380" i="6" s="1"/>
  <c r="C381" i="6" s="1"/>
  <c r="C382" i="6" s="1"/>
  <c r="C383" i="6" s="1"/>
  <c r="C384" i="6" s="1"/>
  <c r="C385" i="6" s="1"/>
  <c r="C386" i="6" s="1"/>
  <c r="C387" i="6" s="1"/>
  <c r="C388" i="6" s="1"/>
  <c r="C389" i="6" s="1"/>
  <c r="C390" i="6" s="1"/>
  <c r="C391" i="6" s="1"/>
  <c r="C392" i="6" s="1"/>
  <c r="C393" i="6" s="1"/>
  <c r="C394" i="6" s="1"/>
  <c r="C395" i="6" s="1"/>
  <c r="C396" i="6" s="1"/>
  <c r="C397" i="6" s="1"/>
  <c r="C398" i="6" s="1"/>
  <c r="C399" i="6" s="1"/>
  <c r="C400" i="6" s="1"/>
  <c r="C401" i="6" s="1"/>
  <c r="C402" i="6" s="1"/>
  <c r="C403" i="6" s="1"/>
  <c r="C404" i="6" s="1"/>
  <c r="C405" i="6" s="1"/>
  <c r="C406" i="6" s="1"/>
  <c r="C407" i="6" s="1"/>
  <c r="C408" i="6" s="1"/>
  <c r="C409" i="6" s="1"/>
  <c r="C410" i="6" s="1"/>
  <c r="C411" i="6" s="1"/>
  <c r="C412" i="6" s="1"/>
  <c r="C413" i="6" s="1"/>
  <c r="C414" i="6" s="1"/>
  <c r="C415" i="6" s="1"/>
  <c r="C416" i="6" s="1"/>
  <c r="C417" i="6" s="1"/>
  <c r="C418" i="6" s="1"/>
  <c r="C419" i="6" s="1"/>
  <c r="C420" i="6" s="1"/>
  <c r="C421" i="6" s="1"/>
  <c r="C422" i="6" s="1"/>
  <c r="C423" i="6" s="1"/>
  <c r="C424" i="6" s="1"/>
  <c r="C425" i="6" s="1"/>
  <c r="C426" i="6" s="1"/>
  <c r="C427" i="6" s="1"/>
  <c r="C428" i="6" s="1"/>
  <c r="C429" i="6" s="1"/>
  <c r="C430" i="6" s="1"/>
  <c r="C431" i="6" s="1"/>
  <c r="C432" i="6" s="1"/>
  <c r="C433" i="6" s="1"/>
  <c r="C434" i="6" s="1"/>
  <c r="C435" i="6" s="1"/>
  <c r="C436" i="6" s="1"/>
  <c r="C437" i="6" s="1"/>
  <c r="C438" i="6" s="1"/>
  <c r="C439" i="6" s="1"/>
  <c r="C440" i="6" s="1"/>
  <c r="C441" i="6" s="1"/>
  <c r="C442" i="6" s="1"/>
  <c r="C443" i="6" s="1"/>
  <c r="C444" i="6" s="1"/>
  <c r="C445" i="6" s="1"/>
  <c r="W8" i="1"/>
  <c r="Y8" i="1" s="1"/>
  <c r="X7" i="1"/>
  <c r="AA8" i="1" s="1"/>
  <c r="O7" i="1" a="1"/>
  <c r="O7" i="1" s="1"/>
  <c r="P7" i="1" s="1"/>
  <c r="H7" i="2"/>
  <c r="W9" i="1" l="1"/>
  <c r="Y9" i="1" s="1"/>
  <c r="X8" i="1"/>
  <c r="AA9" i="1" s="1"/>
  <c r="O8" i="1" a="1"/>
  <c r="O8" i="1" s="1"/>
  <c r="P8" i="1" s="1"/>
  <c r="H8" i="2"/>
  <c r="H4" i="2"/>
  <c r="X9" i="1" l="1"/>
  <c r="AA10" i="1" s="1"/>
  <c r="W10" i="1"/>
  <c r="O9" i="1" a="1"/>
  <c r="O9" i="1" s="1"/>
  <c r="P9" i="1" s="1"/>
  <c r="X10" i="1" l="1"/>
  <c r="AA11" i="1" s="1"/>
  <c r="W11" i="1"/>
  <c r="Y10" i="1"/>
  <c r="O10" i="1" a="1"/>
  <c r="O10" i="1" s="1"/>
  <c r="P10" i="1" s="1"/>
  <c r="Y11" i="1" l="1"/>
  <c r="X11" i="1"/>
  <c r="W12" i="1"/>
  <c r="O11" i="1" a="1"/>
  <c r="O11" i="1" s="1"/>
  <c r="Y12" i="1" l="1"/>
  <c r="X12" i="1"/>
  <c r="W13" i="1"/>
  <c r="AA12" i="1"/>
  <c r="O12" i="1" a="1"/>
  <c r="O12" i="1" s="1"/>
  <c r="P12" i="1" s="1"/>
  <c r="P11" i="1"/>
  <c r="AA13" i="1" l="1"/>
  <c r="W14" i="1"/>
  <c r="Y13" i="1"/>
  <c r="X13" i="1"/>
  <c r="O13" i="1" a="1"/>
  <c r="O13" i="1" s="1"/>
  <c r="O14" i="1" s="1" a="1"/>
  <c r="O14" i="1" s="1"/>
  <c r="AA14" i="1" l="1"/>
  <c r="W15" i="1"/>
  <c r="W16" i="1" s="1"/>
  <c r="Y14" i="1"/>
  <c r="X14" i="1"/>
  <c r="O15" i="1" a="1"/>
  <c r="O15" i="1" s="1"/>
  <c r="O16" i="1" s="1" a="1"/>
  <c r="O16" i="1" s="1"/>
  <c r="AA15" i="1" l="1"/>
  <c r="Y16" i="1"/>
  <c r="X16" i="1"/>
  <c r="W17" i="1"/>
  <c r="W18" i="1" s="1"/>
  <c r="X15" i="1"/>
  <c r="Y15" i="1"/>
  <c r="O17" i="1" a="1"/>
  <c r="O17" i="1" s="1"/>
  <c r="O18" i="1" s="1" a="1"/>
  <c r="O18" i="1" s="1"/>
  <c r="Y17" i="1" l="1"/>
  <c r="AA16" i="1"/>
  <c r="AA17" i="1" s="1"/>
  <c r="Y18" i="1"/>
  <c r="W19" i="1"/>
  <c r="Y19" i="1" s="1"/>
  <c r="X18" i="1"/>
  <c r="X17" i="1"/>
  <c r="O19" i="1" a="1"/>
  <c r="O19" i="1" s="1"/>
  <c r="O20" i="1" s="1" a="1"/>
  <c r="O20" i="1" s="1"/>
  <c r="X19" i="1" l="1"/>
  <c r="AA18" i="1"/>
  <c r="AA19" i="1" s="1"/>
  <c r="AA20" i="1" s="1"/>
  <c r="W20" i="1"/>
  <c r="Y20" i="1" s="1"/>
  <c r="O21" i="1" a="1"/>
  <c r="O21" i="1" s="1"/>
  <c r="O22" i="1" s="1" a="1"/>
  <c r="O22" i="1" s="1"/>
  <c r="X20" i="1" l="1"/>
  <c r="AA21" i="1" s="1"/>
  <c r="W21" i="1"/>
  <c r="W22" i="1" s="1"/>
  <c r="O23" i="1" a="1"/>
  <c r="O23" i="1" s="1"/>
  <c r="O24" i="1" s="1" a="1"/>
  <c r="O24" i="1" s="1"/>
  <c r="X21" i="1" l="1"/>
  <c r="AA22" i="1" s="1"/>
  <c r="W23" i="1"/>
  <c r="X22" i="1"/>
  <c r="O25" i="1" a="1"/>
  <c r="O25" i="1" s="1"/>
  <c r="O26" i="1" s="1" a="1"/>
  <c r="O26" i="1" s="1"/>
  <c r="AA23" i="1" l="1"/>
  <c r="W24" i="1"/>
  <c r="X23" i="1"/>
  <c r="O27" i="1" a="1"/>
  <c r="O27" i="1" s="1"/>
  <c r="O28" i="1" s="1" a="1"/>
  <c r="O28" i="1" s="1"/>
  <c r="O29" i="1" s="1" a="1"/>
  <c r="O29" i="1" s="1"/>
  <c r="O30" i="1" s="1" a="1"/>
  <c r="O30" i="1" s="1"/>
  <c r="O31" i="1" s="1" a="1"/>
  <c r="O31" i="1" s="1"/>
  <c r="AA24" i="1" l="1"/>
  <c r="W25" i="1"/>
  <c r="X24" i="1"/>
  <c r="AA25" i="1" s="1"/>
  <c r="O32" i="1" a="1"/>
  <c r="O32" i="1" s="1"/>
  <c r="O33" i="1" s="1" a="1"/>
  <c r="O33" i="1" s="1"/>
  <c r="O34" i="1" s="1" a="1"/>
  <c r="O34" i="1" s="1"/>
  <c r="O35" i="1" s="1" a="1"/>
  <c r="O35" i="1" s="1"/>
  <c r="O36" i="1" s="1" a="1"/>
  <c r="O36" i="1" s="1"/>
  <c r="O37" i="1" s="1" a="1"/>
  <c r="O37" i="1" s="1"/>
  <c r="O38" i="1" s="1" a="1"/>
  <c r="O38" i="1" s="1"/>
  <c r="O39" i="1" s="1" a="1"/>
  <c r="O39" i="1" s="1"/>
  <c r="O40" i="1" s="1" a="1"/>
  <c r="O40" i="1" s="1"/>
  <c r="O41" i="1" s="1" a="1"/>
  <c r="O41" i="1" s="1"/>
  <c r="O42" i="1" s="1" a="1"/>
  <c r="O42" i="1" s="1"/>
  <c r="O43" i="1" s="1" a="1"/>
  <c r="O43" i="1" s="1"/>
  <c r="O44" i="1" s="1" a="1"/>
  <c r="O44" i="1" s="1"/>
  <c r="O45" i="1" s="1" a="1"/>
  <c r="O45" i="1" s="1"/>
  <c r="O46" i="1" s="1" a="1"/>
  <c r="O46" i="1" s="1"/>
  <c r="O47" i="1" s="1" a="1"/>
  <c r="O47" i="1" s="1"/>
  <c r="O48" i="1" s="1" a="1"/>
  <c r="O48" i="1" s="1"/>
  <c r="O49" i="1" s="1" a="1"/>
  <c r="O49" i="1" s="1"/>
  <c r="O50" i="1" s="1" a="1"/>
  <c r="O50" i="1" s="1"/>
  <c r="O51" i="1" s="1" a="1"/>
  <c r="O51" i="1" s="1"/>
  <c r="O52" i="1" s="1" a="1"/>
  <c r="O52" i="1" s="1"/>
  <c r="O53" i="1" s="1" a="1"/>
  <c r="O53" i="1" s="1"/>
  <c r="O54" i="1" s="1" a="1"/>
  <c r="O54" i="1" s="1"/>
  <c r="O55" i="1" s="1" a="1"/>
  <c r="O55" i="1" s="1"/>
  <c r="O56" i="1" s="1" a="1"/>
  <c r="O56" i="1" s="1"/>
  <c r="O57" i="1" s="1" a="1"/>
  <c r="O57" i="1" s="1"/>
  <c r="O58" i="1" s="1" a="1"/>
  <c r="O58" i="1" s="1"/>
  <c r="O59" i="1" s="1" a="1"/>
  <c r="O59" i="1" s="1"/>
  <c r="O60" i="1" s="1" a="1"/>
  <c r="O60" i="1" s="1"/>
  <c r="O61" i="1" s="1" a="1"/>
  <c r="O61" i="1" s="1"/>
  <c r="O62" i="1" s="1" a="1"/>
  <c r="O62" i="1" s="1"/>
  <c r="O63" i="1" s="1" a="1"/>
  <c r="O63" i="1" s="1"/>
  <c r="O64" i="1" s="1" a="1"/>
  <c r="O64" i="1" s="1"/>
  <c r="O65" i="1" s="1" a="1"/>
  <c r="O65" i="1" s="1"/>
  <c r="O66" i="1" s="1" a="1"/>
  <c r="O66" i="1" s="1"/>
  <c r="O67" i="1" s="1" a="1"/>
  <c r="O67" i="1" s="1"/>
  <c r="O68" i="1" s="1" a="1"/>
  <c r="O68" i="1" s="1"/>
  <c r="O69" i="1" s="1" a="1"/>
  <c r="O69" i="1" s="1"/>
  <c r="O70" i="1" s="1" a="1"/>
  <c r="O70" i="1" s="1"/>
  <c r="O71" i="1" s="1" a="1"/>
  <c r="O71" i="1" s="1"/>
  <c r="O72" i="1" s="1" a="1"/>
  <c r="O72" i="1" s="1"/>
  <c r="O73" i="1" s="1" a="1"/>
  <c r="O73" i="1" s="1"/>
  <c r="O74" i="1" s="1" a="1"/>
  <c r="O74" i="1" s="1"/>
  <c r="O75" i="1" s="1" a="1"/>
  <c r="O75" i="1" s="1"/>
  <c r="O76" i="1" s="1" a="1"/>
  <c r="O76" i="1" s="1"/>
  <c r="O77" i="1" s="1" a="1"/>
  <c r="O77" i="1" s="1"/>
  <c r="O78" i="1" s="1" a="1"/>
  <c r="O78" i="1" s="1"/>
  <c r="O79" i="1" s="1" a="1"/>
  <c r="O79" i="1" s="1"/>
  <c r="O80" i="1" s="1" a="1"/>
  <c r="O80" i="1" s="1"/>
  <c r="O81" i="1" s="1" a="1"/>
  <c r="O81" i="1" s="1"/>
  <c r="O82" i="1" s="1" a="1"/>
  <c r="O82" i="1" s="1"/>
  <c r="O83" i="1" s="1" a="1"/>
  <c r="O83" i="1" s="1"/>
  <c r="O84" i="1" s="1" a="1"/>
  <c r="O84" i="1" s="1"/>
  <c r="O85" i="1" s="1" a="1"/>
  <c r="O85" i="1" s="1"/>
  <c r="O86" i="1" s="1" a="1"/>
  <c r="O86" i="1" s="1"/>
  <c r="O87" i="1" s="1" a="1"/>
  <c r="O87" i="1" s="1"/>
  <c r="O88" i="1" s="1" a="1"/>
  <c r="O88" i="1" s="1"/>
  <c r="O89" i="1" s="1" a="1"/>
  <c r="O89" i="1" s="1"/>
  <c r="O90" i="1" s="1" a="1"/>
  <c r="O90" i="1" s="1"/>
  <c r="O91" i="1" s="1" a="1"/>
  <c r="O91" i="1" s="1"/>
  <c r="O92" i="1" s="1" a="1"/>
  <c r="O92" i="1" s="1"/>
  <c r="O93" i="1" s="1" a="1"/>
  <c r="O93" i="1" s="1"/>
  <c r="O94" i="1" s="1" a="1"/>
  <c r="O94" i="1" s="1"/>
  <c r="O95" i="1" s="1" a="1"/>
  <c r="O95" i="1" s="1"/>
  <c r="O96" i="1" s="1" a="1"/>
  <c r="O96" i="1" s="1"/>
  <c r="O97" i="1" s="1" a="1"/>
  <c r="O97" i="1" s="1"/>
  <c r="O98" i="1" s="1" a="1"/>
  <c r="O98" i="1" s="1"/>
  <c r="O99" i="1" s="1" a="1"/>
  <c r="O99" i="1" s="1"/>
  <c r="O100" i="1" s="1" a="1"/>
  <c r="O100" i="1" s="1"/>
  <c r="O101" i="1" s="1" a="1"/>
  <c r="O101" i="1" s="1"/>
  <c r="O102" i="1" s="1" a="1"/>
  <c r="O102" i="1" s="1"/>
  <c r="O103" i="1" s="1" a="1"/>
  <c r="O103" i="1" s="1"/>
  <c r="O104" i="1" s="1" a="1"/>
  <c r="O104" i="1" s="1"/>
  <c r="O105" i="1" s="1" a="1"/>
  <c r="O105" i="1" s="1"/>
  <c r="O106" i="1" s="1" a="1"/>
  <c r="O106" i="1" s="1"/>
  <c r="O107" i="1" s="1" a="1"/>
  <c r="O107" i="1" s="1"/>
  <c r="O108" i="1" s="1" a="1"/>
  <c r="O108" i="1" s="1"/>
  <c r="O109" i="1" s="1" a="1"/>
  <c r="O109" i="1" s="1"/>
  <c r="O110" i="1" s="1" a="1"/>
  <c r="O110" i="1" s="1"/>
  <c r="O111" i="1" s="1" a="1"/>
  <c r="O111" i="1" s="1"/>
  <c r="O112" i="1" s="1" a="1"/>
  <c r="O112" i="1" s="1"/>
  <c r="O113" i="1" s="1" a="1"/>
  <c r="O113" i="1" s="1"/>
  <c r="O114" i="1" s="1" a="1"/>
  <c r="O114" i="1" s="1"/>
  <c r="O115" i="1" s="1" a="1"/>
  <c r="O115" i="1" s="1"/>
  <c r="O116" i="1" s="1" a="1"/>
  <c r="O116" i="1" s="1"/>
  <c r="O117" i="1" s="1" a="1"/>
  <c r="O117" i="1" s="1"/>
  <c r="O118" i="1" s="1" a="1"/>
  <c r="O118" i="1" s="1"/>
  <c r="O119" i="1" s="1" a="1"/>
  <c r="O119" i="1" s="1"/>
  <c r="O120" i="1" s="1" a="1"/>
  <c r="O120" i="1" s="1"/>
  <c r="O121" i="1" s="1" a="1"/>
  <c r="O121" i="1" s="1"/>
  <c r="O122" i="1" s="1" a="1"/>
  <c r="O122" i="1" s="1"/>
  <c r="O123" i="1" s="1" a="1"/>
  <c r="O123" i="1" s="1"/>
  <c r="O124" i="1" s="1" a="1"/>
  <c r="O124" i="1" s="1"/>
  <c r="O125" i="1" s="1" a="1"/>
  <c r="O125" i="1" s="1"/>
  <c r="O126" i="1" s="1" a="1"/>
  <c r="O126" i="1" s="1"/>
  <c r="O127" i="1" s="1" a="1"/>
  <c r="O127" i="1" s="1"/>
  <c r="O128" i="1" s="1" a="1"/>
  <c r="O128" i="1" s="1"/>
  <c r="O129" i="1" s="1" a="1"/>
  <c r="O129" i="1" s="1"/>
  <c r="O130" i="1" s="1" a="1"/>
  <c r="O130" i="1" s="1"/>
  <c r="O131" i="1" s="1" a="1"/>
  <c r="O131" i="1" s="1"/>
  <c r="O132" i="1" s="1" a="1"/>
  <c r="O132" i="1" s="1"/>
  <c r="O133" i="1" s="1" a="1"/>
  <c r="O133" i="1" s="1"/>
  <c r="O134" i="1" s="1" a="1"/>
  <c r="O134" i="1" s="1"/>
  <c r="O135" i="1" s="1" a="1"/>
  <c r="O135" i="1" s="1"/>
  <c r="O136" i="1" s="1" a="1"/>
  <c r="O136" i="1" s="1"/>
  <c r="O137" i="1" s="1" a="1"/>
  <c r="O137" i="1" s="1"/>
  <c r="O138" i="1" s="1" a="1"/>
  <c r="O138" i="1" s="1"/>
  <c r="O139" i="1" s="1" a="1"/>
  <c r="O139" i="1" s="1"/>
  <c r="O140" i="1" s="1" a="1"/>
  <c r="O140" i="1" s="1"/>
  <c r="O141" i="1" s="1" a="1"/>
  <c r="O141" i="1" s="1"/>
  <c r="O142" i="1" s="1" a="1"/>
  <c r="O142" i="1" s="1"/>
  <c r="O143" i="1" s="1" a="1"/>
  <c r="O143" i="1" s="1"/>
  <c r="O144" i="1" s="1" a="1"/>
  <c r="O144" i="1" s="1"/>
  <c r="O145" i="1" s="1" a="1"/>
  <c r="O145" i="1" s="1"/>
  <c r="O146" i="1" s="1" a="1"/>
  <c r="O146" i="1" s="1"/>
  <c r="O147" i="1" s="1" a="1"/>
  <c r="O147" i="1" s="1"/>
  <c r="O148" i="1" s="1" a="1"/>
  <c r="O148" i="1" s="1"/>
  <c r="O149" i="1" s="1" a="1"/>
  <c r="O149" i="1" s="1"/>
  <c r="O150" i="1" s="1" a="1"/>
  <c r="O150" i="1" s="1"/>
  <c r="O151" i="1" s="1" a="1"/>
  <c r="O151" i="1" s="1"/>
  <c r="O152" i="1" s="1" a="1"/>
  <c r="O152" i="1" s="1"/>
  <c r="O153" i="1" s="1" a="1"/>
  <c r="O153" i="1" s="1"/>
  <c r="O154" i="1" s="1" a="1"/>
  <c r="O154" i="1" s="1"/>
  <c r="O155" i="1" s="1" a="1"/>
  <c r="O155" i="1" s="1"/>
  <c r="O156" i="1" s="1" a="1"/>
  <c r="O156" i="1" s="1"/>
  <c r="O157" i="1" s="1" a="1"/>
  <c r="O157" i="1" s="1"/>
  <c r="O158" i="1" s="1" a="1"/>
  <c r="O158" i="1" s="1"/>
  <c r="O159" i="1" s="1" a="1"/>
  <c r="O159" i="1" s="1"/>
  <c r="O160" i="1" s="1" a="1"/>
  <c r="O160" i="1" s="1"/>
  <c r="O161" i="1" s="1" a="1"/>
  <c r="O161" i="1" s="1"/>
  <c r="O162" i="1" s="1" a="1"/>
  <c r="O162" i="1" s="1"/>
  <c r="O163" i="1" s="1" a="1"/>
  <c r="O163" i="1" s="1"/>
  <c r="O164" i="1" s="1" a="1"/>
  <c r="O164" i="1" s="1"/>
  <c r="O165" i="1" s="1" a="1"/>
  <c r="O165" i="1" s="1"/>
  <c r="O166" i="1" s="1" a="1"/>
  <c r="O166" i="1" s="1"/>
  <c r="O167" i="1" s="1" a="1"/>
  <c r="O167" i="1" s="1"/>
  <c r="O168" i="1" s="1" a="1"/>
  <c r="O168" i="1" s="1"/>
  <c r="O169" i="1" s="1" a="1"/>
  <c r="O169" i="1" s="1"/>
  <c r="O170" i="1" s="1" a="1"/>
  <c r="O170" i="1" s="1"/>
  <c r="O171" i="1" s="1" a="1"/>
  <c r="O171" i="1" s="1"/>
  <c r="O172" i="1" s="1" a="1"/>
  <c r="O172" i="1" s="1"/>
  <c r="O173" i="1" s="1" a="1"/>
  <c r="O173" i="1" s="1"/>
  <c r="O174" i="1" s="1" a="1"/>
  <c r="O174" i="1" s="1"/>
  <c r="O175" i="1" s="1" a="1"/>
  <c r="O175" i="1" s="1"/>
  <c r="O176" i="1" s="1" a="1"/>
  <c r="O176" i="1" s="1"/>
  <c r="O177" i="1" s="1" a="1"/>
  <c r="O177" i="1" s="1"/>
  <c r="O178" i="1" s="1" a="1"/>
  <c r="O178" i="1" s="1"/>
  <c r="O179" i="1" s="1" a="1"/>
  <c r="O179" i="1" s="1"/>
  <c r="O180" i="1" s="1" a="1"/>
  <c r="O180" i="1" s="1"/>
  <c r="O181" i="1" s="1" a="1"/>
  <c r="O181" i="1" s="1"/>
  <c r="O182" i="1" s="1" a="1"/>
  <c r="O182" i="1" s="1"/>
  <c r="O183" i="1" s="1" a="1"/>
  <c r="O183" i="1" s="1"/>
  <c r="O184" i="1" s="1" a="1"/>
  <c r="O184" i="1" s="1"/>
  <c r="O185" i="1" s="1" a="1"/>
  <c r="O185" i="1" s="1"/>
  <c r="O186" i="1" s="1" a="1"/>
  <c r="O186" i="1" s="1"/>
  <c r="O187" i="1" s="1" a="1"/>
  <c r="O187" i="1" s="1"/>
  <c r="O188" i="1" s="1" a="1"/>
  <c r="O188" i="1" s="1"/>
  <c r="O189" i="1" s="1" a="1"/>
  <c r="O189" i="1" s="1"/>
  <c r="O190" i="1" s="1" a="1"/>
  <c r="O190" i="1" s="1"/>
  <c r="O191" i="1" s="1" a="1"/>
  <c r="O191" i="1" s="1"/>
  <c r="O192" i="1" s="1" a="1"/>
  <c r="O192" i="1" s="1"/>
  <c r="O193" i="1" s="1" a="1"/>
  <c r="O193" i="1" s="1"/>
  <c r="O194" i="1" s="1" a="1"/>
  <c r="O194" i="1" s="1"/>
  <c r="O195" i="1" s="1" a="1"/>
  <c r="O195" i="1" s="1"/>
  <c r="O196" i="1" s="1" a="1"/>
  <c r="O196" i="1" s="1"/>
  <c r="O197" i="1" s="1" a="1"/>
  <c r="O197" i="1" s="1"/>
  <c r="O198" i="1" s="1" a="1"/>
  <c r="O198" i="1" s="1"/>
  <c r="O199" i="1" s="1" a="1"/>
  <c r="O199" i="1" s="1"/>
  <c r="O200" i="1" s="1" a="1"/>
  <c r="O200" i="1" s="1"/>
  <c r="O201" i="1" s="1" a="1"/>
  <c r="O201" i="1" s="1"/>
  <c r="O202" i="1" s="1" a="1"/>
  <c r="O202" i="1" s="1"/>
  <c r="O203" i="1" s="1" a="1"/>
  <c r="O203" i="1" s="1"/>
  <c r="O204" i="1" s="1" a="1"/>
  <c r="O204" i="1" s="1"/>
  <c r="O205" i="1" s="1" a="1"/>
  <c r="O205" i="1" s="1"/>
  <c r="O206" i="1" s="1" a="1"/>
  <c r="O206" i="1" s="1"/>
  <c r="O207" i="1" s="1" a="1"/>
  <c r="O207" i="1" s="1"/>
  <c r="O208" i="1" s="1" a="1"/>
  <c r="O208" i="1" s="1"/>
  <c r="O209" i="1" s="1" a="1"/>
  <c r="O209" i="1" s="1"/>
  <c r="O210" i="1" s="1" a="1"/>
  <c r="O210" i="1" s="1"/>
  <c r="O211" i="1" s="1" a="1"/>
  <c r="O211" i="1" s="1"/>
  <c r="O212" i="1" s="1" a="1"/>
  <c r="O212" i="1" s="1"/>
  <c r="O213" i="1" s="1" a="1"/>
  <c r="O213" i="1" s="1"/>
  <c r="O214" i="1" s="1" a="1"/>
  <c r="O214" i="1" s="1"/>
  <c r="O215" i="1" s="1" a="1"/>
  <c r="O215" i="1" s="1"/>
  <c r="O216" i="1" s="1" a="1"/>
  <c r="O216" i="1" s="1"/>
  <c r="O217" i="1" s="1" a="1"/>
  <c r="O217" i="1" s="1"/>
  <c r="O218" i="1" s="1" a="1"/>
  <c r="O218" i="1" s="1"/>
  <c r="O219" i="1" s="1" a="1"/>
  <c r="O219" i="1" s="1"/>
  <c r="O220" i="1" s="1" a="1"/>
  <c r="O220" i="1" s="1"/>
  <c r="O221" i="1" s="1" a="1"/>
  <c r="O221" i="1" s="1"/>
  <c r="O222" i="1" s="1" a="1"/>
  <c r="O222" i="1" s="1"/>
  <c r="O223" i="1" s="1" a="1"/>
  <c r="O223" i="1" s="1"/>
  <c r="O224" i="1" s="1" a="1"/>
  <c r="O224" i="1" s="1"/>
  <c r="O225" i="1" s="1" a="1"/>
  <c r="O225" i="1" s="1"/>
  <c r="O226" i="1" s="1" a="1"/>
  <c r="O226" i="1" s="1"/>
  <c r="O227" i="1" s="1" a="1"/>
  <c r="O227" i="1" s="1"/>
  <c r="O228" i="1" s="1" a="1"/>
  <c r="O228" i="1" s="1"/>
  <c r="O229" i="1" s="1" a="1"/>
  <c r="O229" i="1" s="1"/>
  <c r="O230" i="1" s="1" a="1"/>
  <c r="O230" i="1" s="1"/>
  <c r="O231" i="1" s="1" a="1"/>
  <c r="O231" i="1" s="1"/>
  <c r="O232" i="1" s="1" a="1"/>
  <c r="O232" i="1" s="1"/>
  <c r="O233" i="1" s="1" a="1"/>
  <c r="O233" i="1" s="1"/>
  <c r="O234" i="1" s="1" a="1"/>
  <c r="O234" i="1" s="1"/>
  <c r="O235" i="1" s="1" a="1"/>
  <c r="O235" i="1" s="1"/>
  <c r="O236" i="1" s="1" a="1"/>
  <c r="O236" i="1" s="1"/>
  <c r="O237" i="1" s="1" a="1"/>
  <c r="O237" i="1" s="1"/>
  <c r="O238" i="1" s="1" a="1"/>
  <c r="O238" i="1" s="1"/>
  <c r="O239" i="1" s="1" a="1"/>
  <c r="O239" i="1" s="1"/>
  <c r="O240" i="1" s="1" a="1"/>
  <c r="O240" i="1" s="1"/>
  <c r="O241" i="1" s="1" a="1"/>
  <c r="O241" i="1" s="1"/>
  <c r="O242" i="1" s="1" a="1"/>
  <c r="O242" i="1" s="1"/>
  <c r="O243" i="1" s="1" a="1"/>
  <c r="O243" i="1" s="1"/>
  <c r="O244" i="1" s="1" a="1"/>
  <c r="O244" i="1" s="1"/>
  <c r="O245" i="1" s="1" a="1"/>
  <c r="O245" i="1" s="1"/>
  <c r="O246" i="1" s="1" a="1"/>
  <c r="O246" i="1" s="1"/>
  <c r="O247" i="1" s="1" a="1"/>
  <c r="O247" i="1" s="1"/>
  <c r="O248" i="1" s="1" a="1"/>
  <c r="O248" i="1" s="1"/>
  <c r="O249" i="1" s="1" a="1"/>
  <c r="O249" i="1" s="1"/>
  <c r="O250" i="1" s="1" a="1"/>
  <c r="O250" i="1" s="1"/>
  <c r="O251" i="1" s="1" a="1"/>
  <c r="O251" i="1" s="1"/>
  <c r="O252" i="1" s="1" a="1"/>
  <c r="O252" i="1" s="1"/>
  <c r="O253" i="1" s="1" a="1"/>
  <c r="O253" i="1" s="1"/>
  <c r="O254" i="1" s="1" a="1"/>
  <c r="O254" i="1" s="1"/>
  <c r="O255" i="1" s="1" a="1"/>
  <c r="O255" i="1" s="1"/>
  <c r="O256" i="1" s="1" a="1"/>
  <c r="O256" i="1" s="1"/>
  <c r="O257" i="1" s="1" a="1"/>
  <c r="O257" i="1" s="1"/>
  <c r="O258" i="1" s="1" a="1"/>
  <c r="O258" i="1" s="1"/>
  <c r="O259" i="1" s="1" a="1"/>
  <c r="O259" i="1" s="1"/>
  <c r="O260" i="1" s="1" a="1"/>
  <c r="O260" i="1" s="1"/>
  <c r="O261" i="1" s="1" a="1"/>
  <c r="O261" i="1" s="1"/>
  <c r="O262" i="1" s="1" a="1"/>
  <c r="O262" i="1" s="1"/>
  <c r="O263" i="1" s="1" a="1"/>
  <c r="O263" i="1" s="1"/>
  <c r="O264" i="1" s="1" a="1"/>
  <c r="O264" i="1" s="1"/>
  <c r="O265" i="1" s="1" a="1"/>
  <c r="O265" i="1" s="1"/>
  <c r="O266" i="1" s="1" a="1"/>
  <c r="O266" i="1" s="1"/>
  <c r="O267" i="1" s="1" a="1"/>
  <c r="O267" i="1" s="1"/>
  <c r="O268" i="1" s="1" a="1"/>
  <c r="O268" i="1" s="1"/>
  <c r="O269" i="1" s="1" a="1"/>
  <c r="O269" i="1" s="1"/>
  <c r="O270" i="1" s="1" a="1"/>
  <c r="O270" i="1" s="1"/>
  <c r="O271" i="1" s="1" a="1"/>
  <c r="O271" i="1" s="1"/>
  <c r="O272" i="1" s="1" a="1"/>
  <c r="O272" i="1" s="1"/>
  <c r="O273" i="1" s="1" a="1"/>
  <c r="O273" i="1" s="1"/>
  <c r="O274" i="1" s="1" a="1"/>
  <c r="O274" i="1" s="1"/>
  <c r="O275" i="1" s="1" a="1"/>
  <c r="O275" i="1" s="1"/>
  <c r="O276" i="1" s="1" a="1"/>
  <c r="O276" i="1" s="1"/>
  <c r="O277" i="1" s="1" a="1"/>
  <c r="O277" i="1" s="1"/>
  <c r="O278" i="1" s="1" a="1"/>
  <c r="O278" i="1" s="1"/>
  <c r="O279" i="1" s="1" a="1"/>
  <c r="O279" i="1" s="1"/>
  <c r="O280" i="1" s="1" a="1"/>
  <c r="O280" i="1" s="1"/>
  <c r="O281" i="1" s="1" a="1"/>
  <c r="O281" i="1" s="1"/>
  <c r="O282" i="1" s="1" a="1"/>
  <c r="O282" i="1" s="1"/>
  <c r="O283" i="1" s="1" a="1"/>
  <c r="O283" i="1" s="1"/>
  <c r="O284" i="1" s="1" a="1"/>
  <c r="O284" i="1" s="1"/>
  <c r="O285" i="1" s="1" a="1"/>
  <c r="O285" i="1" s="1"/>
  <c r="O286" i="1" s="1" a="1"/>
  <c r="O286" i="1" s="1"/>
  <c r="O287" i="1" s="1" a="1"/>
  <c r="O287" i="1" s="1"/>
  <c r="O288" i="1" s="1" a="1"/>
  <c r="O288" i="1" s="1"/>
  <c r="O289" i="1" s="1" a="1"/>
  <c r="O289" i="1" s="1"/>
  <c r="O290" i="1" s="1" a="1"/>
  <c r="O290" i="1" s="1"/>
  <c r="O291" i="1" s="1" a="1"/>
  <c r="O291" i="1" s="1"/>
  <c r="O292" i="1" s="1" a="1"/>
  <c r="O292" i="1" s="1"/>
  <c r="O293" i="1" s="1" a="1"/>
  <c r="O293" i="1" s="1"/>
  <c r="O294" i="1" s="1" a="1"/>
  <c r="O294" i="1" s="1"/>
  <c r="O295" i="1" s="1" a="1"/>
  <c r="O295" i="1" s="1"/>
  <c r="O296" i="1" s="1" a="1"/>
  <c r="O296" i="1" s="1"/>
  <c r="O297" i="1" s="1" a="1"/>
  <c r="O297" i="1" s="1"/>
  <c r="O298" i="1" s="1" a="1"/>
  <c r="O298" i="1" s="1"/>
  <c r="O299" i="1" s="1" a="1"/>
  <c r="O299" i="1" s="1"/>
  <c r="O300" i="1" s="1" a="1"/>
  <c r="O300" i="1" s="1"/>
  <c r="O301" i="1" s="1" a="1"/>
  <c r="O301" i="1" s="1"/>
  <c r="O302" i="1" s="1" a="1"/>
  <c r="O302" i="1" s="1"/>
  <c r="O303" i="1" s="1" a="1"/>
  <c r="O303" i="1" s="1"/>
  <c r="O304" i="1" s="1" a="1"/>
  <c r="O304" i="1" s="1"/>
  <c r="O305" i="1" s="1" a="1"/>
  <c r="O305" i="1" s="1"/>
  <c r="O306" i="1" s="1" a="1"/>
  <c r="O306" i="1" s="1"/>
  <c r="O307" i="1" s="1" a="1"/>
  <c r="O307" i="1" s="1"/>
  <c r="O308" i="1" s="1" a="1"/>
  <c r="O308" i="1" s="1"/>
  <c r="O309" i="1" s="1" a="1"/>
  <c r="O309" i="1" s="1"/>
  <c r="O310" i="1" s="1" a="1"/>
  <c r="O310" i="1" s="1"/>
  <c r="O311" i="1" s="1" a="1"/>
  <c r="O311" i="1" s="1"/>
  <c r="O312" i="1" s="1" a="1"/>
  <c r="O312" i="1" s="1"/>
  <c r="O313" i="1" s="1" a="1"/>
  <c r="O313" i="1" s="1"/>
  <c r="O314" i="1" s="1" a="1"/>
  <c r="O314" i="1" s="1"/>
  <c r="O315" i="1" s="1" a="1"/>
  <c r="O315" i="1" s="1"/>
  <c r="O316" i="1" s="1" a="1"/>
  <c r="O316" i="1" s="1"/>
  <c r="O317" i="1" s="1" a="1"/>
  <c r="O317" i="1" s="1"/>
  <c r="O318" i="1" s="1" a="1"/>
  <c r="O318" i="1" s="1"/>
  <c r="O319" i="1" s="1" a="1"/>
  <c r="O319" i="1" s="1"/>
  <c r="O320" i="1" s="1" a="1"/>
  <c r="O320" i="1" s="1"/>
  <c r="O321" i="1" s="1" a="1"/>
  <c r="O321" i="1" s="1"/>
  <c r="O322" i="1" s="1" a="1"/>
  <c r="O322" i="1" s="1"/>
  <c r="O323" i="1" s="1" a="1"/>
  <c r="O323" i="1" s="1"/>
  <c r="O324" i="1" s="1" a="1"/>
  <c r="O324" i="1" s="1"/>
  <c r="O325" i="1" s="1" a="1"/>
  <c r="O325" i="1" s="1"/>
  <c r="O326" i="1" s="1" a="1"/>
  <c r="O326" i="1" s="1"/>
  <c r="O327" i="1" s="1" a="1"/>
  <c r="O327" i="1" s="1"/>
  <c r="O328" i="1" s="1" a="1"/>
  <c r="O328" i="1" s="1"/>
  <c r="O329" i="1" s="1" a="1"/>
  <c r="O329" i="1" s="1"/>
  <c r="O330" i="1" s="1" a="1"/>
  <c r="O330" i="1" s="1"/>
  <c r="O331" i="1" s="1" a="1"/>
  <c r="O331" i="1" s="1"/>
  <c r="O332" i="1" s="1" a="1"/>
  <c r="O332" i="1" s="1"/>
  <c r="O333" i="1" s="1" a="1"/>
  <c r="O333" i="1" s="1"/>
  <c r="O334" i="1" s="1" a="1"/>
  <c r="O334" i="1" s="1"/>
  <c r="O335" i="1" s="1" a="1"/>
  <c r="O335" i="1" s="1"/>
  <c r="O336" i="1" s="1" a="1"/>
  <c r="O336" i="1" s="1"/>
  <c r="O337" i="1" s="1" a="1"/>
  <c r="O337" i="1" s="1"/>
  <c r="O338" i="1" s="1" a="1"/>
  <c r="O338" i="1" s="1"/>
  <c r="O339" i="1" s="1" a="1"/>
  <c r="O339" i="1" s="1"/>
  <c r="O340" i="1" s="1" a="1"/>
  <c r="O340" i="1" s="1"/>
  <c r="O341" i="1" s="1" a="1"/>
  <c r="O341" i="1" s="1"/>
  <c r="O342" i="1" s="1" a="1"/>
  <c r="O342" i="1" s="1"/>
  <c r="O343" i="1" s="1" a="1"/>
  <c r="O343" i="1" s="1"/>
  <c r="O344" i="1" s="1" a="1"/>
  <c r="O344" i="1" s="1"/>
  <c r="O345" i="1" s="1" a="1"/>
  <c r="O345" i="1" s="1"/>
  <c r="O346" i="1" s="1" a="1"/>
  <c r="O346" i="1" s="1"/>
  <c r="O347" i="1" s="1" a="1"/>
  <c r="O347" i="1" s="1"/>
  <c r="O348" i="1" s="1" a="1"/>
  <c r="O348" i="1" s="1"/>
  <c r="O349" i="1" s="1" a="1"/>
  <c r="O349" i="1" s="1"/>
  <c r="O350" i="1" s="1" a="1"/>
  <c r="O350" i="1" s="1"/>
  <c r="O351" i="1" s="1" a="1"/>
  <c r="O351" i="1" s="1"/>
  <c r="O352" i="1" s="1" a="1"/>
  <c r="O352" i="1" s="1"/>
  <c r="O353" i="1" s="1" a="1"/>
  <c r="O353" i="1" s="1"/>
  <c r="O354" i="1" s="1" a="1"/>
  <c r="O354" i="1" s="1"/>
  <c r="O355" i="1" s="1" a="1"/>
  <c r="O355" i="1" s="1"/>
  <c r="O356" i="1" s="1" a="1"/>
  <c r="O356" i="1" s="1"/>
  <c r="O357" i="1" s="1" a="1"/>
  <c r="O357" i="1" s="1"/>
  <c r="O358" i="1" s="1" a="1"/>
  <c r="O358" i="1" s="1"/>
  <c r="O359" i="1" s="1" a="1"/>
  <c r="O359" i="1" s="1"/>
  <c r="O360" i="1" s="1" a="1"/>
  <c r="O360" i="1" s="1"/>
  <c r="O361" i="1" s="1" a="1"/>
  <c r="O361" i="1" s="1"/>
  <c r="O362" i="1" s="1" a="1"/>
  <c r="O362" i="1" s="1"/>
  <c r="O363" i="1" s="1" a="1"/>
  <c r="O363" i="1" s="1"/>
  <c r="O364" i="1" s="1" a="1"/>
  <c r="O364" i="1" s="1"/>
  <c r="O365" i="1" s="1" a="1"/>
  <c r="O365" i="1" s="1"/>
  <c r="O366" i="1" s="1" a="1"/>
  <c r="O366" i="1" s="1"/>
  <c r="O367" i="1" s="1" a="1"/>
  <c r="O367" i="1" s="1"/>
  <c r="O368" i="1" s="1" a="1"/>
  <c r="O368" i="1" s="1"/>
  <c r="O369" i="1" s="1" a="1"/>
  <c r="O369" i="1" s="1"/>
  <c r="O370" i="1" s="1" a="1"/>
  <c r="O370" i="1" s="1"/>
  <c r="O371" i="1" s="1" a="1"/>
  <c r="O371" i="1" s="1"/>
  <c r="O372" i="1" s="1" a="1"/>
  <c r="O372" i="1" s="1"/>
  <c r="O373" i="1" s="1" a="1"/>
  <c r="O373" i="1" s="1"/>
  <c r="O374" i="1" s="1" a="1"/>
  <c r="O374" i="1" s="1"/>
  <c r="O375" i="1" s="1" a="1"/>
  <c r="O375" i="1" s="1"/>
  <c r="O376" i="1" s="1" a="1"/>
  <c r="O376" i="1" s="1"/>
  <c r="O377" i="1" s="1" a="1"/>
  <c r="O377" i="1" s="1"/>
  <c r="O378" i="1" s="1" a="1"/>
  <c r="O378" i="1" s="1"/>
  <c r="O379" i="1" s="1" a="1"/>
  <c r="O379" i="1" s="1"/>
  <c r="O380" i="1" s="1" a="1"/>
  <c r="O380" i="1" s="1"/>
  <c r="O381" i="1" s="1" a="1"/>
  <c r="O381" i="1" s="1"/>
  <c r="O382" i="1" s="1" a="1"/>
  <c r="O382" i="1" s="1"/>
  <c r="O383" i="1" s="1" a="1"/>
  <c r="O383" i="1" s="1"/>
  <c r="O384" i="1" s="1" a="1"/>
  <c r="O384" i="1" s="1"/>
  <c r="O385" i="1" s="1" a="1"/>
  <c r="O385" i="1" s="1"/>
  <c r="O386" i="1" s="1" a="1"/>
  <c r="O386" i="1" s="1"/>
  <c r="O387" i="1" s="1" a="1"/>
  <c r="O387" i="1" s="1"/>
  <c r="O388" i="1" s="1" a="1"/>
  <c r="O388" i="1" s="1"/>
  <c r="O389" i="1" s="1" a="1"/>
  <c r="O389" i="1" s="1"/>
  <c r="O390" i="1" s="1" a="1"/>
  <c r="O390" i="1" s="1"/>
  <c r="O391" i="1" s="1" a="1"/>
  <c r="O391" i="1" s="1"/>
  <c r="O392" i="1" s="1" a="1"/>
  <c r="O392" i="1" s="1"/>
  <c r="O393" i="1" s="1" a="1"/>
  <c r="O393" i="1" s="1"/>
  <c r="O394" i="1" s="1" a="1"/>
  <c r="O394" i="1" s="1"/>
  <c r="O395" i="1" s="1" a="1"/>
  <c r="O395" i="1" s="1"/>
  <c r="O396" i="1" s="1" a="1"/>
  <c r="O396" i="1" s="1"/>
  <c r="O397" i="1" s="1" a="1"/>
  <c r="O397" i="1" s="1"/>
  <c r="O398" i="1" s="1" a="1"/>
  <c r="O398" i="1" s="1"/>
  <c r="O399" i="1" s="1" a="1"/>
  <c r="O399" i="1" s="1"/>
  <c r="O400" i="1" s="1" a="1"/>
  <c r="O400" i="1" s="1"/>
  <c r="O401" i="1" s="1" a="1"/>
  <c r="O401" i="1" s="1"/>
  <c r="O402" i="1" s="1" a="1"/>
  <c r="O402" i="1" s="1"/>
  <c r="O403" i="1" s="1" a="1"/>
  <c r="O403" i="1" s="1"/>
  <c r="O404" i="1" s="1" a="1"/>
  <c r="O404" i="1" s="1"/>
  <c r="O405" i="1" s="1" a="1"/>
  <c r="O405" i="1" s="1"/>
  <c r="O406" i="1" s="1" a="1"/>
  <c r="O406" i="1" s="1"/>
  <c r="O407" i="1" s="1" a="1"/>
  <c r="O407" i="1" s="1"/>
  <c r="O408" i="1" s="1" a="1"/>
  <c r="O408" i="1" s="1"/>
  <c r="O409" i="1" s="1" a="1"/>
  <c r="O409" i="1" s="1"/>
  <c r="O410" i="1" s="1" a="1"/>
  <c r="O410" i="1" s="1"/>
  <c r="O411" i="1" s="1" a="1"/>
  <c r="O411" i="1" s="1"/>
  <c r="O412" i="1" s="1" a="1"/>
  <c r="O412" i="1" s="1"/>
  <c r="O413" i="1" s="1" a="1"/>
  <c r="O413" i="1" s="1"/>
  <c r="O414" i="1" s="1" a="1"/>
  <c r="O414" i="1" s="1"/>
  <c r="O415" i="1" s="1" a="1"/>
  <c r="O415" i="1" s="1"/>
  <c r="O416" i="1" s="1" a="1"/>
  <c r="O416" i="1" s="1"/>
  <c r="O417" i="1" s="1" a="1"/>
  <c r="O417" i="1" s="1"/>
  <c r="O418" i="1" s="1" a="1"/>
  <c r="O418" i="1" s="1"/>
  <c r="O419" i="1" s="1" a="1"/>
  <c r="O419" i="1" s="1"/>
  <c r="O420" i="1" s="1" a="1"/>
  <c r="O420" i="1" s="1"/>
  <c r="O421" i="1" s="1" a="1"/>
  <c r="O421" i="1" s="1"/>
  <c r="O422" i="1" s="1" a="1"/>
  <c r="O422" i="1" s="1"/>
  <c r="O423" i="1" s="1" a="1"/>
  <c r="O423" i="1" s="1"/>
  <c r="O424" i="1" s="1" a="1"/>
  <c r="O424" i="1" s="1"/>
  <c r="O425" i="1" s="1" a="1"/>
  <c r="O425" i="1" s="1"/>
  <c r="O426" i="1" s="1" a="1"/>
  <c r="O426" i="1" s="1"/>
  <c r="O427" i="1" s="1" a="1"/>
  <c r="O427" i="1" s="1"/>
  <c r="O428" i="1" s="1" a="1"/>
  <c r="O428" i="1" s="1"/>
  <c r="O429" i="1" s="1" a="1"/>
  <c r="O429" i="1" s="1"/>
  <c r="O430" i="1" s="1" a="1"/>
  <c r="O430" i="1" s="1"/>
  <c r="O431" i="1" s="1" a="1"/>
  <c r="O431" i="1" s="1"/>
  <c r="O432" i="1" s="1" a="1"/>
  <c r="O432" i="1" s="1"/>
  <c r="O433" i="1" s="1" a="1"/>
  <c r="O433" i="1" s="1"/>
  <c r="O434" i="1" s="1" a="1"/>
  <c r="O434" i="1" s="1"/>
  <c r="O435" i="1" s="1" a="1"/>
  <c r="O435" i="1" s="1"/>
  <c r="O436" i="1" s="1" a="1"/>
  <c r="O436" i="1" s="1"/>
  <c r="O437" i="1" s="1" a="1"/>
  <c r="O437" i="1" s="1"/>
  <c r="O438" i="1" s="1" a="1"/>
  <c r="O438" i="1" s="1"/>
  <c r="O439" i="1" s="1" a="1"/>
  <c r="O439" i="1" s="1"/>
  <c r="O440" i="1" s="1" a="1"/>
  <c r="O440" i="1" s="1"/>
  <c r="O441" i="1" s="1" a="1"/>
  <c r="O441" i="1" s="1"/>
  <c r="O442" i="1" s="1" a="1"/>
  <c r="O442" i="1" s="1"/>
  <c r="O443" i="1" s="1" a="1"/>
  <c r="O443" i="1" s="1"/>
  <c r="O444" i="1" s="1" a="1"/>
  <c r="O444" i="1" s="1"/>
  <c r="O445" i="1" s="1" a="1"/>
  <c r="O445" i="1" s="1"/>
  <c r="O446" i="1" s="1" a="1"/>
  <c r="O446" i="1" s="1"/>
  <c r="O447" i="1" s="1" a="1"/>
  <c r="O447" i="1" s="1"/>
  <c r="O448" i="1" s="1" a="1"/>
  <c r="O448" i="1" s="1"/>
  <c r="O449" i="1" s="1" a="1"/>
  <c r="O449" i="1" s="1"/>
  <c r="O450" i="1" s="1" a="1"/>
  <c r="O450" i="1" s="1"/>
  <c r="O451" i="1" s="1" a="1"/>
  <c r="O451" i="1" s="1"/>
  <c r="O452" i="1" s="1" a="1"/>
  <c r="O452" i="1" s="1"/>
  <c r="O453" i="1" s="1" a="1"/>
  <c r="O453" i="1" s="1"/>
  <c r="O454" i="1" s="1" a="1"/>
  <c r="O454" i="1" s="1"/>
  <c r="O455" i="1" s="1" a="1"/>
  <c r="O455" i="1" s="1"/>
  <c r="O456" i="1" s="1" a="1"/>
  <c r="O456" i="1" s="1"/>
  <c r="O457" i="1" s="1" a="1"/>
  <c r="O457" i="1" s="1"/>
  <c r="O458" i="1" s="1" a="1"/>
  <c r="O458" i="1" s="1"/>
  <c r="O459" i="1" s="1" a="1"/>
  <c r="O459" i="1" s="1"/>
  <c r="O460" i="1" s="1" a="1"/>
  <c r="O460" i="1" s="1"/>
  <c r="O461" i="1" s="1" a="1"/>
  <c r="O461" i="1" s="1"/>
  <c r="O462" i="1" s="1" a="1"/>
  <c r="O462" i="1" s="1"/>
  <c r="O463" i="1" s="1" a="1"/>
  <c r="O463" i="1" s="1"/>
  <c r="O464" i="1" s="1" a="1"/>
  <c r="O464" i="1" s="1"/>
  <c r="O465" i="1" s="1" a="1"/>
  <c r="O465" i="1" s="1"/>
  <c r="O466" i="1" s="1" a="1"/>
  <c r="O466" i="1" s="1"/>
  <c r="O467" i="1" s="1" a="1"/>
  <c r="O467" i="1" s="1"/>
  <c r="O468" i="1" s="1" a="1"/>
  <c r="O468" i="1" s="1"/>
  <c r="O469" i="1" s="1" a="1"/>
  <c r="O469" i="1" s="1"/>
  <c r="O470" i="1" s="1" a="1"/>
  <c r="O470" i="1" s="1"/>
  <c r="O471" i="1" s="1" a="1"/>
  <c r="O471" i="1" s="1"/>
  <c r="O472" i="1" s="1" a="1"/>
  <c r="O472" i="1" s="1"/>
  <c r="O473" i="1" s="1" a="1"/>
  <c r="O473" i="1" s="1"/>
  <c r="O474" i="1" s="1" a="1"/>
  <c r="O474" i="1" s="1"/>
  <c r="O475" i="1" s="1" a="1"/>
  <c r="O475" i="1" s="1"/>
  <c r="O476" i="1" s="1" a="1"/>
  <c r="O476" i="1" s="1"/>
  <c r="O477" i="1" s="1" a="1"/>
  <c r="O477" i="1" s="1"/>
  <c r="O478" i="1" s="1" a="1"/>
  <c r="O478" i="1" s="1"/>
  <c r="O479" i="1" s="1" a="1"/>
  <c r="O479" i="1" s="1"/>
  <c r="O480" i="1" s="1" a="1"/>
  <c r="O480" i="1" s="1"/>
  <c r="O481" i="1" s="1" a="1"/>
  <c r="O481" i="1" s="1"/>
  <c r="O482" i="1" s="1" a="1"/>
  <c r="O482" i="1" s="1"/>
  <c r="O483" i="1" s="1" a="1"/>
  <c r="O483" i="1" s="1"/>
  <c r="O484" i="1" s="1" a="1"/>
  <c r="O484" i="1" s="1"/>
  <c r="O485" i="1" s="1" a="1"/>
  <c r="O485" i="1" s="1"/>
  <c r="O486" i="1" s="1" a="1"/>
  <c r="O486" i="1" s="1"/>
  <c r="O487" i="1" s="1" a="1"/>
  <c r="O487" i="1" s="1"/>
  <c r="O488" i="1" s="1" a="1"/>
  <c r="O488" i="1" s="1"/>
  <c r="O489" i="1" s="1" a="1"/>
  <c r="O489" i="1" s="1"/>
  <c r="O490" i="1" s="1" a="1"/>
  <c r="O490" i="1" s="1"/>
  <c r="O491" i="1" s="1" a="1"/>
  <c r="O491" i="1" s="1"/>
  <c r="O492" i="1" s="1" a="1"/>
  <c r="O492" i="1" s="1"/>
  <c r="O493" i="1" s="1" a="1"/>
  <c r="O493" i="1" s="1"/>
  <c r="O494" i="1" s="1" a="1"/>
  <c r="O494" i="1" s="1"/>
  <c r="O495" i="1" s="1" a="1"/>
  <c r="O495" i="1" s="1"/>
  <c r="O496" i="1" s="1" a="1"/>
  <c r="O496" i="1" s="1"/>
  <c r="O497" i="1" s="1" a="1"/>
  <c r="O497" i="1" s="1"/>
  <c r="O498" i="1" s="1" a="1"/>
  <c r="O498" i="1" s="1"/>
  <c r="O499" i="1" s="1" a="1"/>
  <c r="O499" i="1" s="1"/>
  <c r="O500" i="1" s="1" a="1"/>
  <c r="O500" i="1" s="1"/>
  <c r="O501" i="1" s="1" a="1"/>
  <c r="O501" i="1" s="1"/>
  <c r="O502" i="1" s="1" a="1"/>
  <c r="O502" i="1" s="1"/>
  <c r="O503" i="1" s="1" a="1"/>
  <c r="O503" i="1" s="1"/>
  <c r="O504" i="1" s="1" a="1"/>
  <c r="O504" i="1" s="1"/>
  <c r="O505" i="1" s="1" a="1"/>
  <c r="O505" i="1" s="1"/>
  <c r="O506" i="1" s="1" a="1"/>
  <c r="O506" i="1" s="1"/>
  <c r="O507" i="1" s="1" a="1"/>
  <c r="O507" i="1" s="1"/>
  <c r="O508" i="1" s="1" a="1"/>
  <c r="O508" i="1" s="1"/>
  <c r="O509" i="1" s="1" a="1"/>
  <c r="O509" i="1" s="1"/>
  <c r="O510" i="1" s="1" a="1"/>
  <c r="O510" i="1" s="1"/>
  <c r="O511" i="1" s="1" a="1"/>
  <c r="O511" i="1" s="1"/>
  <c r="O512" i="1" s="1" a="1"/>
  <c r="O512" i="1" s="1"/>
  <c r="O513" i="1" s="1" a="1"/>
  <c r="O513" i="1" s="1"/>
  <c r="O514" i="1" s="1" a="1"/>
  <c r="O514" i="1" s="1"/>
  <c r="O515" i="1" s="1" a="1"/>
  <c r="O515" i="1" s="1"/>
  <c r="O516" i="1" s="1" a="1"/>
  <c r="O516" i="1" s="1"/>
  <c r="O517" i="1" s="1" a="1"/>
  <c r="O517" i="1" s="1"/>
  <c r="O518" i="1" s="1" a="1"/>
  <c r="O518" i="1" s="1"/>
  <c r="O519" i="1" s="1" a="1"/>
  <c r="O519" i="1" s="1"/>
  <c r="O520" i="1" s="1" a="1"/>
  <c r="O520" i="1" s="1"/>
  <c r="O521" i="1" s="1" a="1"/>
  <c r="O521" i="1" s="1"/>
  <c r="O522" i="1" s="1" a="1"/>
  <c r="O522" i="1" s="1"/>
  <c r="O523" i="1" s="1" a="1"/>
  <c r="O523" i="1" s="1"/>
  <c r="O524" i="1" s="1" a="1"/>
  <c r="O524" i="1" s="1"/>
  <c r="O525" i="1" s="1" a="1"/>
  <c r="O525" i="1" s="1"/>
  <c r="O526" i="1" s="1" a="1"/>
  <c r="O526" i="1" s="1"/>
  <c r="O527" i="1" s="1" a="1"/>
  <c r="O527" i="1" s="1"/>
  <c r="O528" i="1" s="1" a="1"/>
  <c r="O528" i="1" s="1"/>
  <c r="O529" i="1" s="1" a="1"/>
  <c r="O529" i="1" s="1"/>
  <c r="O530" i="1" s="1" a="1"/>
  <c r="O530" i="1" s="1"/>
  <c r="O531" i="1" s="1" a="1"/>
  <c r="O531" i="1" s="1"/>
  <c r="O532" i="1" s="1" a="1"/>
  <c r="O532" i="1" s="1"/>
  <c r="O533" i="1" s="1" a="1"/>
  <c r="O533" i="1" s="1"/>
  <c r="O534" i="1" s="1" a="1"/>
  <c r="O534" i="1" s="1"/>
  <c r="O535" i="1" s="1" a="1"/>
  <c r="O535" i="1" s="1"/>
  <c r="O536" i="1" s="1" a="1"/>
  <c r="O536" i="1" s="1"/>
  <c r="O537" i="1" s="1" a="1"/>
  <c r="O537" i="1" s="1"/>
  <c r="O538" i="1" s="1" a="1"/>
  <c r="O538" i="1" s="1"/>
  <c r="O539" i="1" s="1" a="1"/>
  <c r="O539" i="1" s="1"/>
  <c r="O540" i="1" s="1" a="1"/>
  <c r="O540" i="1" s="1"/>
  <c r="O541" i="1" s="1" a="1"/>
  <c r="O541" i="1" s="1"/>
  <c r="O542" i="1" s="1" a="1"/>
  <c r="O542" i="1" s="1"/>
  <c r="O543" i="1" s="1" a="1"/>
  <c r="O543" i="1" s="1"/>
  <c r="O544" i="1" s="1" a="1"/>
  <c r="O544" i="1" s="1"/>
  <c r="O545" i="1" s="1" a="1"/>
  <c r="O545" i="1" s="1"/>
  <c r="O546" i="1" s="1" a="1"/>
  <c r="O546" i="1" s="1"/>
  <c r="O547" i="1" s="1" a="1"/>
  <c r="O547" i="1" s="1"/>
  <c r="O548" i="1" s="1" a="1"/>
  <c r="O548" i="1" s="1"/>
  <c r="O549" i="1" s="1" a="1"/>
  <c r="O549" i="1" s="1"/>
  <c r="O550" i="1" s="1" a="1"/>
  <c r="O550" i="1" s="1"/>
  <c r="O551" i="1" s="1" a="1"/>
  <c r="O551" i="1" s="1"/>
  <c r="O552" i="1" s="1" a="1"/>
  <c r="O552" i="1" s="1"/>
  <c r="O553" i="1" s="1" a="1"/>
  <c r="O553" i="1" s="1"/>
  <c r="O554" i="1" s="1" a="1"/>
  <c r="O554" i="1" s="1"/>
  <c r="O555" i="1" s="1" a="1"/>
  <c r="O555" i="1" s="1"/>
  <c r="O556" i="1" s="1" a="1"/>
  <c r="O556" i="1" s="1"/>
  <c r="O557" i="1" s="1" a="1"/>
  <c r="O557" i="1" s="1"/>
  <c r="O558" i="1" s="1" a="1"/>
  <c r="O558" i="1" s="1"/>
  <c r="O559" i="1" s="1" a="1"/>
  <c r="O559" i="1" s="1"/>
  <c r="O560" i="1" s="1" a="1"/>
  <c r="O560" i="1" s="1"/>
  <c r="O561" i="1" s="1" a="1"/>
  <c r="O561" i="1" s="1"/>
  <c r="O562" i="1" s="1" a="1"/>
  <c r="O562" i="1" s="1"/>
  <c r="O563" i="1" s="1" a="1"/>
  <c r="O563" i="1" s="1"/>
  <c r="O564" i="1" s="1" a="1"/>
  <c r="O564" i="1" s="1"/>
  <c r="O565" i="1" s="1" a="1"/>
  <c r="O565" i="1" s="1"/>
  <c r="O566" i="1" s="1" a="1"/>
  <c r="O566" i="1" s="1"/>
  <c r="O567" i="1" s="1" a="1"/>
  <c r="O567" i="1" s="1"/>
  <c r="O568" i="1" s="1" a="1"/>
  <c r="O568" i="1" s="1"/>
  <c r="O569" i="1" s="1" a="1"/>
  <c r="O569" i="1" s="1"/>
  <c r="O570" i="1" s="1" a="1"/>
  <c r="O570" i="1" s="1"/>
  <c r="O571" i="1" s="1" a="1"/>
  <c r="O571" i="1" s="1"/>
  <c r="O572" i="1" s="1" a="1"/>
  <c r="O572" i="1" s="1"/>
  <c r="O573" i="1" s="1" a="1"/>
  <c r="O573" i="1" s="1"/>
  <c r="O574" i="1" s="1" a="1"/>
  <c r="O574" i="1" s="1"/>
  <c r="O575" i="1" s="1" a="1"/>
  <c r="O575" i="1" s="1"/>
  <c r="O576" i="1" s="1" a="1"/>
  <c r="O576" i="1" s="1"/>
  <c r="O577" i="1" s="1" a="1"/>
  <c r="O577" i="1" s="1"/>
  <c r="O578" i="1" s="1" a="1"/>
  <c r="O578" i="1" s="1"/>
  <c r="O579" i="1" s="1" a="1"/>
  <c r="O579" i="1" s="1"/>
  <c r="O580" i="1" s="1" a="1"/>
  <c r="O580" i="1" s="1"/>
  <c r="O581" i="1" s="1" a="1"/>
  <c r="O581" i="1" s="1"/>
  <c r="O582" i="1" s="1" a="1"/>
  <c r="O582" i="1" s="1"/>
  <c r="O583" i="1" s="1" a="1"/>
  <c r="O583" i="1" s="1"/>
  <c r="O584" i="1" s="1" a="1"/>
  <c r="O584" i="1" s="1"/>
  <c r="O585" i="1" s="1" a="1"/>
  <c r="O585" i="1" s="1"/>
  <c r="O586" i="1" s="1" a="1"/>
  <c r="O586" i="1" s="1"/>
  <c r="O587" i="1" s="1" a="1"/>
  <c r="O587" i="1" s="1"/>
  <c r="O588" i="1" s="1" a="1"/>
  <c r="O588" i="1" s="1"/>
  <c r="O589" i="1" s="1" a="1"/>
  <c r="O589" i="1" s="1"/>
  <c r="O590" i="1" s="1" a="1"/>
  <c r="O590" i="1" s="1"/>
  <c r="O591" i="1" s="1" a="1"/>
  <c r="O591" i="1" s="1"/>
  <c r="O592" i="1" s="1" a="1"/>
  <c r="O592" i="1" s="1"/>
  <c r="O593" i="1" s="1" a="1"/>
  <c r="O593" i="1" s="1"/>
  <c r="O594" i="1" s="1" a="1"/>
  <c r="O594" i="1" s="1"/>
  <c r="O595" i="1" s="1" a="1"/>
  <c r="O595" i="1" s="1"/>
  <c r="O596" i="1" s="1" a="1"/>
  <c r="O596" i="1" s="1"/>
  <c r="O597" i="1" s="1" a="1"/>
  <c r="O597" i="1" s="1"/>
  <c r="O598" i="1" s="1" a="1"/>
  <c r="O598" i="1" s="1"/>
  <c r="O599" i="1" s="1" a="1"/>
  <c r="O599" i="1" s="1"/>
  <c r="O600" i="1" s="1" a="1"/>
  <c r="O600" i="1" s="1"/>
  <c r="O601" i="1" s="1" a="1"/>
  <c r="O601" i="1" s="1"/>
  <c r="O602" i="1" s="1" a="1"/>
  <c r="O602" i="1" s="1"/>
  <c r="O603" i="1" s="1" a="1"/>
  <c r="O603" i="1" s="1"/>
  <c r="O604" i="1" s="1" a="1"/>
  <c r="O604" i="1" s="1"/>
  <c r="O605" i="1" s="1" a="1"/>
  <c r="O605" i="1" s="1"/>
  <c r="O606" i="1" s="1" a="1"/>
  <c r="O606" i="1" s="1"/>
  <c r="O607" i="1" s="1" a="1"/>
  <c r="O607" i="1" s="1"/>
  <c r="O608" i="1" s="1" a="1"/>
  <c r="O608" i="1" s="1"/>
  <c r="O609" i="1" s="1" a="1"/>
  <c r="O609" i="1" s="1"/>
  <c r="O610" i="1" s="1" a="1"/>
  <c r="O610" i="1" s="1"/>
  <c r="O611" i="1" s="1" a="1"/>
  <c r="O611" i="1" s="1"/>
  <c r="O612" i="1" s="1" a="1"/>
  <c r="O612" i="1" s="1"/>
  <c r="O613" i="1" s="1" a="1"/>
  <c r="O613" i="1" s="1"/>
  <c r="O614" i="1" s="1" a="1"/>
  <c r="O614" i="1" s="1"/>
  <c r="O615" i="1" s="1" a="1"/>
  <c r="O615" i="1" s="1"/>
  <c r="O616" i="1" s="1" a="1"/>
  <c r="O616" i="1" s="1"/>
  <c r="O617" i="1" s="1" a="1"/>
  <c r="O617" i="1" s="1"/>
  <c r="O618" i="1" s="1" a="1"/>
  <c r="O618" i="1" s="1"/>
  <c r="O619" i="1" s="1" a="1"/>
  <c r="O619" i="1" s="1"/>
  <c r="O620" i="1" s="1" a="1"/>
  <c r="O620" i="1" s="1"/>
  <c r="O621" i="1" s="1" a="1"/>
  <c r="O621" i="1" s="1"/>
  <c r="O622" i="1" s="1" a="1"/>
  <c r="O622" i="1" s="1"/>
  <c r="O623" i="1" s="1" a="1"/>
  <c r="O623" i="1" s="1"/>
  <c r="O624" i="1" s="1" a="1"/>
  <c r="O624" i="1" s="1"/>
  <c r="O625" i="1" s="1" a="1"/>
  <c r="O625" i="1" s="1"/>
  <c r="O626" i="1" s="1" a="1"/>
  <c r="O626" i="1" s="1"/>
  <c r="O627" i="1" s="1" a="1"/>
  <c r="O627" i="1" s="1"/>
  <c r="O628" i="1" s="1" a="1"/>
  <c r="O628" i="1" s="1"/>
  <c r="O629" i="1" s="1" a="1"/>
  <c r="O629" i="1" s="1"/>
  <c r="O630" i="1" s="1" a="1"/>
  <c r="O630" i="1" s="1"/>
  <c r="O631" i="1" s="1" a="1"/>
  <c r="O631" i="1" s="1"/>
  <c r="O632" i="1" s="1" a="1"/>
  <c r="O632" i="1" s="1"/>
  <c r="O633" i="1" s="1" a="1"/>
  <c r="O633" i="1" s="1"/>
  <c r="O634" i="1" s="1" a="1"/>
  <c r="O634" i="1" s="1"/>
  <c r="O635" i="1" s="1" a="1"/>
  <c r="O635" i="1" s="1"/>
  <c r="O636" i="1" s="1" a="1"/>
  <c r="O636" i="1" s="1"/>
  <c r="O637" i="1" s="1" a="1"/>
  <c r="O637" i="1" s="1"/>
  <c r="O638" i="1" s="1" a="1"/>
  <c r="O638" i="1" s="1"/>
  <c r="O639" i="1" s="1" a="1"/>
  <c r="O639" i="1" s="1"/>
  <c r="O640" i="1" s="1" a="1"/>
  <c r="O640" i="1" s="1"/>
  <c r="O641" i="1" s="1" a="1"/>
  <c r="O641" i="1" s="1"/>
  <c r="O642" i="1" s="1" a="1"/>
  <c r="O642" i="1" s="1"/>
  <c r="O643" i="1" s="1" a="1"/>
  <c r="O643" i="1" s="1"/>
  <c r="O644" i="1" s="1" a="1"/>
  <c r="O644" i="1" s="1"/>
  <c r="O645" i="1" s="1" a="1"/>
  <c r="O645" i="1" s="1"/>
  <c r="O646" i="1" s="1" a="1"/>
  <c r="O646" i="1" s="1"/>
  <c r="O647" i="1" s="1" a="1"/>
  <c r="O647" i="1" s="1"/>
  <c r="O648" i="1" s="1" a="1"/>
  <c r="O648" i="1" s="1"/>
  <c r="O649" i="1" s="1" a="1"/>
  <c r="O649" i="1" s="1"/>
  <c r="O650" i="1" s="1" a="1"/>
  <c r="O650" i="1" s="1"/>
  <c r="O651" i="1" s="1" a="1"/>
  <c r="O651" i="1" s="1"/>
  <c r="O652" i="1" s="1" a="1"/>
  <c r="O652" i="1" s="1"/>
  <c r="O653" i="1" s="1" a="1"/>
  <c r="O653" i="1" s="1"/>
  <c r="O654" i="1" s="1" a="1"/>
  <c r="O654" i="1" s="1"/>
  <c r="O655" i="1" s="1" a="1"/>
  <c r="O655" i="1" s="1"/>
  <c r="O656" i="1" s="1" a="1"/>
  <c r="O656" i="1" s="1"/>
  <c r="O657" i="1" s="1" a="1"/>
  <c r="O657" i="1" s="1"/>
  <c r="O658" i="1" s="1" a="1"/>
  <c r="O658" i="1" s="1"/>
  <c r="O659" i="1" s="1" a="1"/>
  <c r="O659" i="1" s="1"/>
  <c r="O660" i="1" s="1" a="1"/>
  <c r="O660" i="1" s="1"/>
  <c r="O661" i="1" s="1" a="1"/>
  <c r="O661" i="1" s="1"/>
  <c r="O662" i="1" s="1" a="1"/>
  <c r="O662" i="1" s="1"/>
  <c r="O663" i="1" s="1" a="1"/>
  <c r="O663" i="1" s="1"/>
  <c r="O664" i="1" s="1" a="1"/>
  <c r="O664" i="1" s="1"/>
  <c r="O665" i="1" s="1" a="1"/>
  <c r="O665" i="1" s="1"/>
  <c r="O666" i="1" s="1" a="1"/>
  <c r="O666" i="1" s="1"/>
  <c r="O667" i="1" s="1" a="1"/>
  <c r="O667" i="1" s="1"/>
  <c r="O668" i="1" s="1" a="1"/>
  <c r="O668" i="1" s="1"/>
  <c r="O669" i="1" s="1" a="1"/>
  <c r="O669" i="1" s="1"/>
  <c r="O670" i="1" s="1" a="1"/>
  <c r="O670" i="1" s="1"/>
  <c r="O671" i="1" s="1" a="1"/>
  <c r="O671" i="1" s="1"/>
  <c r="O672" i="1" s="1" a="1"/>
  <c r="O672" i="1" s="1"/>
  <c r="O673" i="1" s="1" a="1"/>
  <c r="O673" i="1" s="1"/>
  <c r="O674" i="1" s="1" a="1"/>
  <c r="O674" i="1" s="1"/>
  <c r="O675" i="1" s="1" a="1"/>
  <c r="O675" i="1" s="1"/>
  <c r="O676" i="1" s="1" a="1"/>
  <c r="O676" i="1" s="1"/>
  <c r="O677" i="1" s="1" a="1"/>
  <c r="O677" i="1" s="1"/>
  <c r="O678" i="1" s="1" a="1"/>
  <c r="O678" i="1" s="1"/>
  <c r="O679" i="1" s="1" a="1"/>
  <c r="O679" i="1" s="1"/>
  <c r="O680" i="1" s="1" a="1"/>
  <c r="O680" i="1" s="1"/>
  <c r="O681" i="1" s="1" a="1"/>
  <c r="O681" i="1" s="1"/>
  <c r="O682" i="1" s="1" a="1"/>
  <c r="O682" i="1" s="1"/>
  <c r="O683" i="1" s="1" a="1"/>
  <c r="O683" i="1" s="1"/>
  <c r="O684" i="1" s="1" a="1"/>
  <c r="O684" i="1" s="1"/>
  <c r="O685" i="1" s="1" a="1"/>
  <c r="O685" i="1" s="1"/>
  <c r="O686" i="1" s="1" a="1"/>
  <c r="O686" i="1" s="1"/>
  <c r="O687" i="1" s="1" a="1"/>
  <c r="O687" i="1" s="1"/>
  <c r="O688" i="1" s="1" a="1"/>
  <c r="O688" i="1" s="1"/>
  <c r="O689" i="1" s="1" a="1"/>
  <c r="O689" i="1" s="1"/>
  <c r="O690" i="1" s="1" a="1"/>
  <c r="O690" i="1" s="1"/>
  <c r="O691" i="1" s="1" a="1"/>
  <c r="O691" i="1" s="1"/>
  <c r="O692" i="1" s="1" a="1"/>
  <c r="O692" i="1" s="1"/>
  <c r="O693" i="1" s="1" a="1"/>
  <c r="O693" i="1" s="1"/>
  <c r="O694" i="1" s="1" a="1"/>
  <c r="O694" i="1" s="1"/>
  <c r="O695" i="1" s="1" a="1"/>
  <c r="O695" i="1" s="1"/>
  <c r="O696" i="1" s="1" a="1"/>
  <c r="O696" i="1" s="1"/>
  <c r="O697" i="1" s="1" a="1"/>
  <c r="O697" i="1" s="1"/>
  <c r="O698" i="1" s="1" a="1"/>
  <c r="O698" i="1" s="1"/>
  <c r="O699" i="1" s="1" a="1"/>
  <c r="O699" i="1" s="1"/>
  <c r="O700" i="1" s="1" a="1"/>
  <c r="O700" i="1" s="1"/>
  <c r="O701" i="1" s="1" a="1"/>
  <c r="O701" i="1" s="1"/>
  <c r="O702" i="1" s="1" a="1"/>
  <c r="O702" i="1" s="1"/>
  <c r="O703" i="1" s="1" a="1"/>
  <c r="O703" i="1" s="1"/>
  <c r="O704" i="1" s="1" a="1"/>
  <c r="O704" i="1" s="1"/>
  <c r="O705" i="1" s="1" a="1"/>
  <c r="O705" i="1" s="1"/>
  <c r="O706" i="1" s="1" a="1"/>
  <c r="O706" i="1" s="1"/>
  <c r="O707" i="1" s="1" a="1"/>
  <c r="O707" i="1" s="1"/>
  <c r="O708" i="1" s="1" a="1"/>
  <c r="O708" i="1" s="1"/>
  <c r="O709" i="1" s="1" a="1"/>
  <c r="O709" i="1" s="1"/>
  <c r="O710" i="1" s="1" a="1"/>
  <c r="O710" i="1" s="1"/>
  <c r="O711" i="1" s="1" a="1"/>
  <c r="O711" i="1" s="1"/>
  <c r="O712" i="1" s="1" a="1"/>
  <c r="O712" i="1" s="1"/>
  <c r="O713" i="1" s="1" a="1"/>
  <c r="O713" i="1" s="1"/>
  <c r="O714" i="1" s="1" a="1"/>
  <c r="O714" i="1" s="1"/>
  <c r="O715" i="1" s="1" a="1"/>
  <c r="O715" i="1" s="1"/>
  <c r="O716" i="1" s="1" a="1"/>
  <c r="O716" i="1" s="1"/>
  <c r="O717" i="1" s="1" a="1"/>
  <c r="O717" i="1" s="1"/>
  <c r="O718" i="1" s="1" a="1"/>
  <c r="O718" i="1" s="1"/>
  <c r="O719" i="1" s="1" a="1"/>
  <c r="O719" i="1" s="1"/>
  <c r="O720" i="1" s="1" a="1"/>
  <c r="O720" i="1" s="1"/>
  <c r="O721" i="1" s="1" a="1"/>
  <c r="O721" i="1" s="1"/>
  <c r="O722" i="1" s="1" a="1"/>
  <c r="O722" i="1" s="1"/>
  <c r="O723" i="1" s="1" a="1"/>
  <c r="O723" i="1" s="1"/>
  <c r="O724" i="1" s="1" a="1"/>
  <c r="O724" i="1" s="1"/>
  <c r="O725" i="1" s="1" a="1"/>
  <c r="O725" i="1" s="1"/>
  <c r="O726" i="1" s="1" a="1"/>
  <c r="O726" i="1" s="1"/>
  <c r="O727" i="1" s="1" a="1"/>
  <c r="O727" i="1" s="1"/>
  <c r="O728" i="1" s="1" a="1"/>
  <c r="O728" i="1" s="1"/>
  <c r="O729" i="1" s="1" a="1"/>
  <c r="O729" i="1" s="1"/>
  <c r="O730" i="1" s="1" a="1"/>
  <c r="O730" i="1" s="1"/>
  <c r="O731" i="1" s="1" a="1"/>
  <c r="O731" i="1" s="1"/>
  <c r="O732" i="1" s="1" a="1"/>
  <c r="O732" i="1" s="1"/>
  <c r="O733" i="1" s="1" a="1"/>
  <c r="O733" i="1" s="1"/>
  <c r="O734" i="1" s="1" a="1"/>
  <c r="O734" i="1" s="1"/>
  <c r="O735" i="1" s="1" a="1"/>
  <c r="O735" i="1" s="1"/>
  <c r="O736" i="1" s="1" a="1"/>
  <c r="O736" i="1" s="1"/>
  <c r="O737" i="1" s="1" a="1"/>
  <c r="O737" i="1" s="1"/>
  <c r="O738" i="1" s="1" a="1"/>
  <c r="O738" i="1" s="1"/>
  <c r="O739" i="1" s="1" a="1"/>
  <c r="O739" i="1" s="1"/>
  <c r="O740" i="1" s="1" a="1"/>
  <c r="O740" i="1" s="1"/>
  <c r="O741" i="1" s="1" a="1"/>
  <c r="O741" i="1" s="1"/>
  <c r="O742" i="1" s="1" a="1"/>
  <c r="O742" i="1" s="1"/>
  <c r="O743" i="1" s="1" a="1"/>
  <c r="O743" i="1" s="1"/>
  <c r="O744" i="1" s="1" a="1"/>
  <c r="O744" i="1" s="1"/>
  <c r="O745" i="1" s="1" a="1"/>
  <c r="O745" i="1" s="1"/>
  <c r="O746" i="1" s="1" a="1"/>
  <c r="O746" i="1" s="1"/>
  <c r="O747" i="1" s="1" a="1"/>
  <c r="O747" i="1" s="1"/>
  <c r="O748" i="1" s="1" a="1"/>
  <c r="O748" i="1" s="1"/>
  <c r="O749" i="1" s="1" a="1"/>
  <c r="O749" i="1" s="1"/>
  <c r="O750" i="1" s="1" a="1"/>
  <c r="O750" i="1" s="1"/>
  <c r="O751" i="1" s="1" a="1"/>
  <c r="O751" i="1" s="1"/>
  <c r="O752" i="1" s="1" a="1"/>
  <c r="O752" i="1" s="1"/>
  <c r="O753" i="1" s="1" a="1"/>
  <c r="O753" i="1" s="1"/>
  <c r="O754" i="1" s="1" a="1"/>
  <c r="O754" i="1" s="1"/>
  <c r="O755" i="1" s="1" a="1"/>
  <c r="O755" i="1" s="1"/>
  <c r="O756" i="1" s="1" a="1"/>
  <c r="O756" i="1" s="1"/>
  <c r="O757" i="1" s="1" a="1"/>
  <c r="O757" i="1" s="1"/>
  <c r="O758" i="1" s="1" a="1"/>
  <c r="O758" i="1" s="1"/>
  <c r="O759" i="1" s="1" a="1"/>
  <c r="O759" i="1" s="1"/>
  <c r="O760" i="1" s="1" a="1"/>
  <c r="O760" i="1" s="1"/>
  <c r="O761" i="1" s="1" a="1"/>
  <c r="O761" i="1" s="1"/>
  <c r="O762" i="1" s="1" a="1"/>
  <c r="O762" i="1" s="1"/>
  <c r="O763" i="1" s="1" a="1"/>
  <c r="O763" i="1" s="1"/>
  <c r="O764" i="1" s="1" a="1"/>
  <c r="O764" i="1" s="1"/>
  <c r="O765" i="1" s="1" a="1"/>
  <c r="O765" i="1" s="1"/>
  <c r="O766" i="1" s="1" a="1"/>
  <c r="O766" i="1" s="1"/>
  <c r="O767" i="1" s="1" a="1"/>
  <c r="O767" i="1" s="1"/>
  <c r="O768" i="1" s="1" a="1"/>
  <c r="O768" i="1" s="1"/>
  <c r="O769" i="1" s="1" a="1"/>
  <c r="O769" i="1" s="1"/>
  <c r="O770" i="1" s="1" a="1"/>
  <c r="O770" i="1" s="1"/>
  <c r="O771" i="1" s="1" a="1"/>
  <c r="O771" i="1" s="1"/>
  <c r="O772" i="1" s="1" a="1"/>
  <c r="O772" i="1" s="1"/>
  <c r="O773" i="1" s="1" a="1"/>
  <c r="O773" i="1" s="1"/>
  <c r="O774" i="1" s="1" a="1"/>
  <c r="O774" i="1" s="1"/>
  <c r="O775" i="1" s="1" a="1"/>
  <c r="O775" i="1" s="1"/>
  <c r="O776" i="1" s="1" a="1"/>
  <c r="O776" i="1" s="1"/>
  <c r="O777" i="1" s="1" a="1"/>
  <c r="O777" i="1" s="1"/>
  <c r="O778" i="1" s="1" a="1"/>
  <c r="O778" i="1" s="1"/>
  <c r="O779" i="1" s="1" a="1"/>
  <c r="O779" i="1" s="1"/>
  <c r="O780" i="1" s="1" a="1"/>
  <c r="O780" i="1" s="1"/>
  <c r="O781" i="1" s="1" a="1"/>
  <c r="O781" i="1" s="1"/>
  <c r="O782" i="1" s="1" a="1"/>
  <c r="O782" i="1" s="1"/>
  <c r="O783" i="1" s="1" a="1"/>
  <c r="O783" i="1" s="1"/>
  <c r="O784" i="1" s="1" a="1"/>
  <c r="O784" i="1" s="1"/>
  <c r="O785" i="1" s="1" a="1"/>
  <c r="O785" i="1" s="1"/>
  <c r="O786" i="1" s="1" a="1"/>
  <c r="O786" i="1" s="1"/>
  <c r="O787" i="1" s="1" a="1"/>
  <c r="O787" i="1" s="1"/>
  <c r="O788" i="1" s="1" a="1"/>
  <c r="O788" i="1" s="1"/>
  <c r="O789" i="1" s="1" a="1"/>
  <c r="O789" i="1" s="1"/>
  <c r="O790" i="1" s="1" a="1"/>
  <c r="O790" i="1" s="1"/>
  <c r="O791" i="1" s="1" a="1"/>
  <c r="O791" i="1" s="1"/>
  <c r="O792" i="1" s="1" a="1"/>
  <c r="O792" i="1" s="1"/>
  <c r="O793" i="1" s="1" a="1"/>
  <c r="O793" i="1" s="1"/>
  <c r="O794" i="1" s="1" a="1"/>
  <c r="O794" i="1" s="1"/>
  <c r="O795" i="1" s="1" a="1"/>
  <c r="O795" i="1" s="1"/>
  <c r="O796" i="1" s="1" a="1"/>
  <c r="O796" i="1" s="1"/>
  <c r="O797" i="1" s="1" a="1"/>
  <c r="O797" i="1" s="1"/>
  <c r="O798" i="1" s="1" a="1"/>
  <c r="O798" i="1" s="1"/>
  <c r="O799" i="1" s="1" a="1"/>
  <c r="O799" i="1" s="1"/>
  <c r="O800" i="1" s="1" a="1"/>
  <c r="O800" i="1" s="1"/>
  <c r="O801" i="1" s="1" a="1"/>
  <c r="O801" i="1" s="1"/>
  <c r="O802" i="1" s="1" a="1"/>
  <c r="O802" i="1" s="1"/>
  <c r="O803" i="1" s="1" a="1"/>
  <c r="O803" i="1" s="1"/>
  <c r="O804" i="1" s="1" a="1"/>
  <c r="O804" i="1" s="1"/>
  <c r="O805" i="1" s="1" a="1"/>
  <c r="O805" i="1" s="1"/>
  <c r="O806" i="1" s="1" a="1"/>
  <c r="O806" i="1" s="1"/>
  <c r="O807" i="1" s="1" a="1"/>
  <c r="O807" i="1" s="1"/>
  <c r="O808" i="1" s="1" a="1"/>
  <c r="O808" i="1" s="1"/>
  <c r="O809" i="1" s="1" a="1"/>
  <c r="O809" i="1" s="1"/>
  <c r="O810" i="1" s="1" a="1"/>
  <c r="O810" i="1" s="1"/>
  <c r="O811" i="1" s="1" a="1"/>
  <c r="O811" i="1" s="1"/>
  <c r="O812" i="1" s="1" a="1"/>
  <c r="O812" i="1" s="1"/>
  <c r="O813" i="1" s="1" a="1"/>
  <c r="O813" i="1" s="1"/>
  <c r="O814" i="1" s="1" a="1"/>
  <c r="O814" i="1" s="1"/>
  <c r="O815" i="1" s="1" a="1"/>
  <c r="O815" i="1" s="1"/>
  <c r="O816" i="1" s="1" a="1"/>
  <c r="O816" i="1" s="1"/>
  <c r="O817" i="1" s="1" a="1"/>
  <c r="O817" i="1" s="1"/>
  <c r="O818" i="1" s="1" a="1"/>
  <c r="O818" i="1" s="1"/>
  <c r="O819" i="1" s="1" a="1"/>
  <c r="O819" i="1" s="1"/>
  <c r="O820" i="1" s="1" a="1"/>
  <c r="O820" i="1" s="1"/>
  <c r="O821" i="1" s="1" a="1"/>
  <c r="O821" i="1" s="1"/>
  <c r="O822" i="1" s="1" a="1"/>
  <c r="O822" i="1" s="1"/>
  <c r="O823" i="1" s="1" a="1"/>
  <c r="O823" i="1" s="1"/>
  <c r="O824" i="1" s="1" a="1"/>
  <c r="O824" i="1" s="1"/>
  <c r="O825" i="1" s="1" a="1"/>
  <c r="O825" i="1" s="1"/>
  <c r="O826" i="1" s="1" a="1"/>
  <c r="O826" i="1" s="1"/>
  <c r="O827" i="1" s="1" a="1"/>
  <c r="O827" i="1" s="1"/>
  <c r="O828" i="1" s="1" a="1"/>
  <c r="O828" i="1" s="1"/>
  <c r="O829" i="1" s="1" a="1"/>
  <c r="O829" i="1" s="1"/>
  <c r="O830" i="1" s="1" a="1"/>
  <c r="O830" i="1" s="1"/>
  <c r="O831" i="1" s="1" a="1"/>
  <c r="O831" i="1" s="1"/>
  <c r="O832" i="1" s="1" a="1"/>
  <c r="O832" i="1" s="1"/>
  <c r="O833" i="1" s="1" a="1"/>
  <c r="O833" i="1" s="1"/>
  <c r="O834" i="1" s="1" a="1"/>
  <c r="O834" i="1" s="1"/>
  <c r="O835" i="1" s="1" a="1"/>
  <c r="O835" i="1" s="1"/>
  <c r="O836" i="1" s="1" a="1"/>
  <c r="O836" i="1" s="1"/>
  <c r="O837" i="1" s="1" a="1"/>
  <c r="O837" i="1" s="1"/>
  <c r="O838" i="1" s="1" a="1"/>
  <c r="O838" i="1" s="1"/>
  <c r="O839" i="1" s="1" a="1"/>
  <c r="O839" i="1" s="1"/>
  <c r="O840" i="1" s="1" a="1"/>
  <c r="O840" i="1" s="1"/>
  <c r="O841" i="1" s="1" a="1"/>
  <c r="O841" i="1" s="1"/>
  <c r="O842" i="1" s="1" a="1"/>
  <c r="O842" i="1" s="1"/>
  <c r="O843" i="1" s="1" a="1"/>
  <c r="O843" i="1" s="1"/>
  <c r="O844" i="1" s="1" a="1"/>
  <c r="O844" i="1" s="1"/>
  <c r="O845" i="1" s="1" a="1"/>
  <c r="O845" i="1" s="1"/>
  <c r="O846" i="1" s="1" a="1"/>
  <c r="O846" i="1" s="1"/>
  <c r="O847" i="1" s="1" a="1"/>
  <c r="O847" i="1" s="1"/>
  <c r="O848" i="1" s="1" a="1"/>
  <c r="O848" i="1" s="1"/>
  <c r="O849" i="1" s="1" a="1"/>
  <c r="O849" i="1" s="1"/>
  <c r="O850" i="1" s="1" a="1"/>
  <c r="O850" i="1" s="1"/>
  <c r="O851" i="1" s="1" a="1"/>
  <c r="O851" i="1" s="1"/>
  <c r="O852" i="1" s="1" a="1"/>
  <c r="O852" i="1" s="1"/>
  <c r="O853" i="1" s="1" a="1"/>
  <c r="O853" i="1" s="1"/>
  <c r="O854" i="1" s="1" a="1"/>
  <c r="O854" i="1" s="1"/>
  <c r="O855" i="1" s="1" a="1"/>
  <c r="O855" i="1" s="1"/>
  <c r="O856" i="1" s="1" a="1"/>
  <c r="O856" i="1" s="1"/>
  <c r="O857" i="1" s="1" a="1"/>
  <c r="O857" i="1" s="1"/>
  <c r="O858" i="1" s="1" a="1"/>
  <c r="O858" i="1" s="1"/>
  <c r="O859" i="1" s="1" a="1"/>
  <c r="O859" i="1" s="1"/>
  <c r="O860" i="1" s="1" a="1"/>
  <c r="O860" i="1" s="1"/>
  <c r="O861" i="1" s="1" a="1"/>
  <c r="O861" i="1" s="1"/>
  <c r="O862" i="1" s="1" a="1"/>
  <c r="O862" i="1" s="1"/>
  <c r="O863" i="1" s="1" a="1"/>
  <c r="O863" i="1" s="1"/>
  <c r="O864" i="1" s="1" a="1"/>
  <c r="O864" i="1" s="1"/>
  <c r="O865" i="1" s="1" a="1"/>
  <c r="O865" i="1" s="1"/>
  <c r="O866" i="1" s="1" a="1"/>
  <c r="O866" i="1" s="1"/>
  <c r="O867" i="1" s="1" a="1"/>
  <c r="O867" i="1" s="1"/>
  <c r="O868" i="1" s="1" a="1"/>
  <c r="O868" i="1" s="1"/>
  <c r="O869" i="1" s="1" a="1"/>
  <c r="O869" i="1" s="1"/>
  <c r="O870" i="1" s="1" a="1"/>
  <c r="O870" i="1" s="1"/>
  <c r="O871" i="1" s="1" a="1"/>
  <c r="O871" i="1" s="1"/>
  <c r="O872" i="1" s="1" a="1"/>
  <c r="O872" i="1" s="1"/>
  <c r="O873" i="1" s="1" a="1"/>
  <c r="O873" i="1" s="1"/>
  <c r="O874" i="1" s="1" a="1"/>
  <c r="O874" i="1" s="1"/>
  <c r="O875" i="1" s="1" a="1"/>
  <c r="O875" i="1" s="1"/>
  <c r="O876" i="1" s="1" a="1"/>
  <c r="O876" i="1" s="1"/>
  <c r="O877" i="1" s="1" a="1"/>
  <c r="O877" i="1" s="1"/>
  <c r="O878" i="1" s="1" a="1"/>
  <c r="O878" i="1" s="1"/>
  <c r="O879" i="1" s="1" a="1"/>
  <c r="O879" i="1" s="1"/>
  <c r="O880" i="1" s="1" a="1"/>
  <c r="O880" i="1" s="1"/>
  <c r="O881" i="1" s="1" a="1"/>
  <c r="O881" i="1" s="1"/>
  <c r="O882" i="1" s="1" a="1"/>
  <c r="O882" i="1" s="1"/>
  <c r="O883" i="1" s="1" a="1"/>
  <c r="O883" i="1" s="1"/>
  <c r="O884" i="1" s="1" a="1"/>
  <c r="O884" i="1" s="1"/>
  <c r="O885" i="1" s="1" a="1"/>
  <c r="O885" i="1" s="1"/>
  <c r="O886" i="1" s="1" a="1"/>
  <c r="O886" i="1" s="1"/>
  <c r="O887" i="1" s="1" a="1"/>
  <c r="O887" i="1" s="1"/>
  <c r="O888" i="1" s="1" a="1"/>
  <c r="O888" i="1" s="1"/>
  <c r="O889" i="1" s="1" a="1"/>
  <c r="O889" i="1" s="1"/>
  <c r="O890" i="1" s="1" a="1"/>
  <c r="O890" i="1" s="1"/>
  <c r="O891" i="1" s="1" a="1"/>
  <c r="O891" i="1" s="1"/>
  <c r="O892" i="1" s="1" a="1"/>
  <c r="O892" i="1" s="1"/>
  <c r="O893" i="1" s="1" a="1"/>
  <c r="O893" i="1" s="1"/>
  <c r="O894" i="1" s="1" a="1"/>
  <c r="O894" i="1" s="1"/>
  <c r="O895" i="1" s="1" a="1"/>
  <c r="O895" i="1" s="1"/>
  <c r="O896" i="1" s="1" a="1"/>
  <c r="O896" i="1" s="1"/>
  <c r="O897" i="1" s="1" a="1"/>
  <c r="O897" i="1" s="1"/>
  <c r="O898" i="1" s="1" a="1"/>
  <c r="O898" i="1" s="1"/>
  <c r="O899" i="1" s="1" a="1"/>
  <c r="O899" i="1" s="1"/>
  <c r="O900" i="1" s="1" a="1"/>
  <c r="O900" i="1" s="1"/>
  <c r="O901" i="1" s="1" a="1"/>
  <c r="O901" i="1" s="1"/>
  <c r="O902" i="1" s="1" a="1"/>
  <c r="O902" i="1" s="1"/>
  <c r="O903" i="1" s="1" a="1"/>
  <c r="O903" i="1" s="1"/>
  <c r="O904" i="1" s="1" a="1"/>
  <c r="O904" i="1" s="1"/>
  <c r="O905" i="1" s="1" a="1"/>
  <c r="O905" i="1" s="1"/>
  <c r="O906" i="1" s="1" a="1"/>
  <c r="O906" i="1" s="1"/>
  <c r="O907" i="1" s="1" a="1"/>
  <c r="O907" i="1" s="1"/>
  <c r="O908" i="1" s="1" a="1"/>
  <c r="O908" i="1" s="1"/>
  <c r="O909" i="1" s="1" a="1"/>
  <c r="O909" i="1" s="1"/>
  <c r="O910" i="1" s="1" a="1"/>
  <c r="O910" i="1" s="1"/>
  <c r="O911" i="1" s="1" a="1"/>
  <c r="O911" i="1" s="1"/>
  <c r="O912" i="1" s="1" a="1"/>
  <c r="O912" i="1" s="1"/>
  <c r="O913" i="1" s="1" a="1"/>
  <c r="O913" i="1" s="1"/>
  <c r="O914" i="1" s="1" a="1"/>
  <c r="O914" i="1" s="1"/>
  <c r="O915" i="1" s="1" a="1"/>
  <c r="O915" i="1" s="1"/>
  <c r="O916" i="1" s="1" a="1"/>
  <c r="O916" i="1" s="1"/>
  <c r="O917" i="1" s="1" a="1"/>
  <c r="O917" i="1" s="1"/>
  <c r="O918" i="1" s="1" a="1"/>
  <c r="O918" i="1" s="1"/>
  <c r="O919" i="1" s="1" a="1"/>
  <c r="O919" i="1" s="1"/>
  <c r="O920" i="1" s="1" a="1"/>
  <c r="O920" i="1" s="1"/>
  <c r="O921" i="1" s="1" a="1"/>
  <c r="O921" i="1" s="1"/>
  <c r="O922" i="1" s="1" a="1"/>
  <c r="O922" i="1" s="1"/>
  <c r="O923" i="1" s="1" a="1"/>
  <c r="O923" i="1" s="1"/>
  <c r="O924" i="1" s="1" a="1"/>
  <c r="O924" i="1" s="1"/>
  <c r="O925" i="1" s="1" a="1"/>
  <c r="O925" i="1" s="1"/>
  <c r="O926" i="1" s="1" a="1"/>
  <c r="O926" i="1" s="1"/>
  <c r="O927" i="1" s="1" a="1"/>
  <c r="O927" i="1" s="1"/>
  <c r="O928" i="1" s="1" a="1"/>
  <c r="O928" i="1" s="1"/>
  <c r="O929" i="1" s="1" a="1"/>
  <c r="O929" i="1" s="1"/>
  <c r="O930" i="1" s="1" a="1"/>
  <c r="O930" i="1" s="1"/>
  <c r="O931" i="1" s="1" a="1"/>
  <c r="O931" i="1" s="1"/>
  <c r="O932" i="1" s="1" a="1"/>
  <c r="O932" i="1" s="1"/>
  <c r="O933" i="1" s="1" a="1"/>
  <c r="O933" i="1" s="1"/>
  <c r="O934" i="1" s="1" a="1"/>
  <c r="O934" i="1" s="1"/>
  <c r="O935" i="1" s="1" a="1"/>
  <c r="O935" i="1" s="1"/>
  <c r="O936" i="1" s="1" a="1"/>
  <c r="O936" i="1" s="1"/>
  <c r="O937" i="1" s="1" a="1"/>
  <c r="O937" i="1" s="1"/>
  <c r="O938" i="1" s="1" a="1"/>
  <c r="O938" i="1" s="1"/>
  <c r="O939" i="1" s="1" a="1"/>
  <c r="O939" i="1" s="1"/>
  <c r="O940" i="1" s="1" a="1"/>
  <c r="O940" i="1" s="1"/>
  <c r="O941" i="1" s="1" a="1"/>
  <c r="O941" i="1" s="1"/>
  <c r="O942" i="1" s="1" a="1"/>
  <c r="O942" i="1" s="1"/>
  <c r="O943" i="1" s="1" a="1"/>
  <c r="O943" i="1" s="1"/>
  <c r="O944" i="1" s="1" a="1"/>
  <c r="O944" i="1" s="1"/>
  <c r="O945" i="1" s="1" a="1"/>
  <c r="O945" i="1" s="1"/>
  <c r="O946" i="1" s="1" a="1"/>
  <c r="O946" i="1" s="1"/>
  <c r="O947" i="1" s="1" a="1"/>
  <c r="O947" i="1" s="1"/>
  <c r="O948" i="1" s="1" a="1"/>
  <c r="O948" i="1" s="1"/>
  <c r="O949" i="1" s="1" a="1"/>
  <c r="O949" i="1" s="1"/>
  <c r="O950" i="1" s="1" a="1"/>
  <c r="O950" i="1" s="1"/>
  <c r="O951" i="1" s="1" a="1"/>
  <c r="O951" i="1" s="1"/>
  <c r="O952" i="1" s="1" a="1"/>
  <c r="O952" i="1" s="1"/>
  <c r="O953" i="1" s="1" a="1"/>
  <c r="O953" i="1" s="1"/>
  <c r="O954" i="1" s="1" a="1"/>
  <c r="O954" i="1" s="1"/>
  <c r="O955" i="1" s="1" a="1"/>
  <c r="O955" i="1" s="1"/>
  <c r="O956" i="1" s="1" a="1"/>
  <c r="O956" i="1" s="1"/>
  <c r="O957" i="1" s="1" a="1"/>
  <c r="O957" i="1" s="1"/>
  <c r="O958" i="1" s="1" a="1"/>
  <c r="O958" i="1" s="1"/>
  <c r="O959" i="1" s="1" a="1"/>
  <c r="O959" i="1" s="1"/>
  <c r="O960" i="1" s="1" a="1"/>
  <c r="O960" i="1" s="1"/>
  <c r="O961" i="1" s="1" a="1"/>
  <c r="O961" i="1" s="1"/>
  <c r="O962" i="1" s="1" a="1"/>
  <c r="O962" i="1" s="1"/>
  <c r="O963" i="1" s="1" a="1"/>
  <c r="O963" i="1" s="1"/>
  <c r="O964" i="1" s="1" a="1"/>
  <c r="O964" i="1" s="1"/>
  <c r="O965" i="1" s="1" a="1"/>
  <c r="O965" i="1" s="1"/>
  <c r="O966" i="1" s="1" a="1"/>
  <c r="O966" i="1" s="1"/>
  <c r="O967" i="1" s="1" a="1"/>
  <c r="O967" i="1" s="1"/>
  <c r="O968" i="1" s="1" a="1"/>
  <c r="O968" i="1" s="1"/>
  <c r="O969" i="1" s="1" a="1"/>
  <c r="O969" i="1" s="1"/>
  <c r="O970" i="1" s="1" a="1"/>
  <c r="O970" i="1" s="1"/>
  <c r="O971" i="1" s="1" a="1"/>
  <c r="O971" i="1" s="1"/>
  <c r="O972" i="1" s="1" a="1"/>
  <c r="O972" i="1" s="1"/>
  <c r="O973" i="1" s="1" a="1"/>
  <c r="O973" i="1" s="1"/>
  <c r="O974" i="1" s="1" a="1"/>
  <c r="O974" i="1" s="1"/>
  <c r="O975" i="1" s="1" a="1"/>
  <c r="O975" i="1" s="1"/>
  <c r="O976" i="1" s="1" a="1"/>
  <c r="O976" i="1" s="1"/>
  <c r="O977" i="1" s="1" a="1"/>
  <c r="O977" i="1" s="1"/>
  <c r="O978" i="1" s="1" a="1"/>
  <c r="O978" i="1" s="1"/>
  <c r="O979" i="1" s="1" a="1"/>
  <c r="O979" i="1" s="1"/>
  <c r="O980" i="1" s="1" a="1"/>
  <c r="O980" i="1" s="1"/>
  <c r="O981" i="1" s="1" a="1"/>
  <c r="O981" i="1" s="1"/>
  <c r="O982" i="1" s="1" a="1"/>
  <c r="O982" i="1" s="1"/>
  <c r="O983" i="1" s="1" a="1"/>
  <c r="O983" i="1" s="1"/>
  <c r="O984" i="1" s="1" a="1"/>
  <c r="O984" i="1" s="1"/>
  <c r="O985" i="1" s="1" a="1"/>
  <c r="O985" i="1" s="1"/>
  <c r="O986" i="1" s="1" a="1"/>
  <c r="O986" i="1" s="1"/>
  <c r="O987" i="1" s="1" a="1"/>
  <c r="O987" i="1" s="1"/>
  <c r="O988" i="1" s="1" a="1"/>
  <c r="O988" i="1" s="1"/>
  <c r="O989" i="1" s="1" a="1"/>
  <c r="O989" i="1" s="1"/>
  <c r="O990" i="1" s="1" a="1"/>
  <c r="O990" i="1" s="1"/>
  <c r="O991" i="1" s="1" a="1"/>
  <c r="O991" i="1" s="1"/>
  <c r="O992" i="1" s="1" a="1"/>
  <c r="O992" i="1" s="1"/>
  <c r="O993" i="1" s="1" a="1"/>
  <c r="O993" i="1" s="1"/>
  <c r="O994" i="1" s="1" a="1"/>
  <c r="O994" i="1" s="1"/>
  <c r="O995" i="1" s="1" a="1"/>
  <c r="O995" i="1" s="1"/>
  <c r="O996" i="1" s="1" a="1"/>
  <c r="O996" i="1" s="1"/>
  <c r="O997" i="1" s="1" a="1"/>
  <c r="O997" i="1" s="1"/>
  <c r="O998" i="1" s="1" a="1"/>
  <c r="O998" i="1" s="1"/>
  <c r="O999" i="1" s="1" a="1"/>
  <c r="O999" i="1" s="1"/>
  <c r="O1000" i="1" s="1" a="1"/>
  <c r="O1000" i="1" s="1"/>
  <c r="O1001" i="1" s="1" a="1"/>
  <c r="O1001" i="1" s="1"/>
  <c r="O1002" i="1" s="1" a="1"/>
  <c r="O1002" i="1" s="1"/>
  <c r="O1003" i="1" s="1" a="1"/>
  <c r="O1003" i="1" s="1"/>
  <c r="O1004" i="1" s="1" a="1"/>
  <c r="O1004" i="1" s="1"/>
  <c r="O1005" i="1" s="1" a="1"/>
  <c r="O1005" i="1" s="1"/>
  <c r="O1006" i="1" s="1" a="1"/>
  <c r="O1006" i="1" s="1"/>
  <c r="O1007" i="1" s="1" a="1"/>
  <c r="O1007" i="1" s="1"/>
  <c r="O1008" i="1" s="1" a="1"/>
  <c r="O1008" i="1" s="1"/>
  <c r="O1009" i="1" s="1" a="1"/>
  <c r="O1009" i="1" s="1"/>
  <c r="O1010" i="1" s="1" a="1"/>
  <c r="O1010" i="1" s="1"/>
  <c r="O1011" i="1" s="1" a="1"/>
  <c r="O1011" i="1" s="1"/>
  <c r="O1012" i="1" s="1" a="1"/>
  <c r="O1012" i="1" s="1"/>
  <c r="O1013" i="1" s="1" a="1"/>
  <c r="O1013" i="1" s="1"/>
  <c r="O1014" i="1" s="1" a="1"/>
  <c r="O1014" i="1" s="1"/>
  <c r="O1015" i="1" s="1" a="1"/>
  <c r="O1015" i="1" s="1"/>
  <c r="O1016" i="1" s="1" a="1"/>
  <c r="O1016" i="1" s="1"/>
  <c r="O1017" i="1" s="1" a="1"/>
  <c r="O1017" i="1" s="1"/>
  <c r="O1018" i="1" s="1" a="1"/>
  <c r="O1018" i="1" s="1"/>
  <c r="O1019" i="1" s="1" a="1"/>
  <c r="O1019" i="1" s="1"/>
  <c r="O1020" i="1" s="1" a="1"/>
  <c r="O1020" i="1" s="1"/>
  <c r="O1021" i="1" s="1" a="1"/>
  <c r="O1021" i="1" s="1"/>
  <c r="O1022" i="1" s="1" a="1"/>
  <c r="O1022" i="1" s="1"/>
  <c r="O1023" i="1" s="1" a="1"/>
  <c r="O1023" i="1" s="1"/>
  <c r="O1024" i="1" s="1" a="1"/>
  <c r="O1024" i="1" s="1"/>
  <c r="O1025" i="1" s="1" a="1"/>
  <c r="O1025" i="1" s="1"/>
  <c r="O1026" i="1" s="1" a="1"/>
  <c r="O1026" i="1" s="1"/>
  <c r="O1027" i="1" s="1" a="1"/>
  <c r="O1027" i="1" s="1"/>
  <c r="O1028" i="1" s="1" a="1"/>
  <c r="O1028" i="1" s="1"/>
  <c r="O1029" i="1" s="1" a="1"/>
  <c r="O1029" i="1" s="1"/>
  <c r="O1030" i="1" s="1" a="1"/>
  <c r="O1030" i="1" s="1"/>
  <c r="O1031" i="1" s="1" a="1"/>
  <c r="O1031" i="1" s="1"/>
  <c r="O1032" i="1" s="1" a="1"/>
  <c r="O1032" i="1" s="1"/>
  <c r="O1033" i="1" s="1" a="1"/>
  <c r="O1033" i="1" s="1"/>
  <c r="O1034" i="1" s="1" a="1"/>
  <c r="O1034" i="1" s="1"/>
  <c r="O1035" i="1" s="1" a="1"/>
  <c r="O1035" i="1" s="1"/>
  <c r="O1036" i="1" s="1" a="1"/>
  <c r="O1036" i="1" s="1"/>
  <c r="O1037" i="1" s="1" a="1"/>
  <c r="O1037" i="1" s="1"/>
  <c r="O1038" i="1" s="1" a="1"/>
  <c r="O1038" i="1" s="1"/>
  <c r="O1039" i="1" s="1" a="1"/>
  <c r="O1039" i="1" s="1"/>
  <c r="O1040" i="1" s="1" a="1"/>
  <c r="O1040" i="1" s="1"/>
  <c r="O1041" i="1" s="1" a="1"/>
  <c r="O1041" i="1" s="1"/>
  <c r="O1042" i="1" s="1" a="1"/>
  <c r="O1042" i="1" s="1"/>
  <c r="O1043" i="1" s="1" a="1"/>
  <c r="O1043" i="1" s="1"/>
  <c r="O1044" i="1" s="1" a="1"/>
  <c r="O1044" i="1" s="1"/>
  <c r="O1045" i="1" s="1" a="1"/>
  <c r="O1045" i="1" s="1"/>
  <c r="O1046" i="1" s="1" a="1"/>
  <c r="O1046" i="1" s="1"/>
  <c r="O1047" i="1" s="1" a="1"/>
  <c r="O1047" i="1" s="1"/>
  <c r="O1048" i="1" s="1" a="1"/>
  <c r="O1048" i="1" s="1"/>
  <c r="O1049" i="1" s="1" a="1"/>
  <c r="O1049" i="1" s="1"/>
  <c r="O1050" i="1" s="1" a="1"/>
  <c r="O1050" i="1" s="1"/>
  <c r="O1051" i="1" s="1" a="1"/>
  <c r="O1051" i="1" s="1"/>
  <c r="O1052" i="1" s="1" a="1"/>
  <c r="O1052" i="1" s="1"/>
  <c r="O1053" i="1" s="1" a="1"/>
  <c r="O1053" i="1" s="1"/>
  <c r="O1054" i="1" s="1" a="1"/>
  <c r="O1054" i="1" s="1"/>
  <c r="O1055" i="1" s="1" a="1"/>
  <c r="O1055" i="1" s="1"/>
  <c r="O1056" i="1" s="1" a="1"/>
  <c r="O1056" i="1" s="1"/>
  <c r="O1057" i="1" s="1" a="1"/>
  <c r="O1057" i="1" s="1"/>
  <c r="O1058" i="1" s="1" a="1"/>
  <c r="O1058" i="1" s="1"/>
  <c r="O1059" i="1" s="1" a="1"/>
  <c r="O1059" i="1" s="1"/>
  <c r="O1060" i="1" s="1" a="1"/>
  <c r="O1060" i="1" s="1"/>
  <c r="O1061" i="1" s="1" a="1"/>
  <c r="O1061" i="1" s="1"/>
  <c r="O1062" i="1" s="1" a="1"/>
  <c r="O1062" i="1" s="1"/>
  <c r="O1063" i="1" s="1" a="1"/>
  <c r="O1063" i="1" s="1"/>
  <c r="O1064" i="1" s="1" a="1"/>
  <c r="O1064" i="1" s="1"/>
  <c r="O1065" i="1" s="1" a="1"/>
  <c r="O1065" i="1" s="1"/>
  <c r="O1066" i="1" s="1" a="1"/>
  <c r="O1066" i="1" s="1"/>
  <c r="O1067" i="1" s="1" a="1"/>
  <c r="O1067" i="1" s="1"/>
  <c r="O1068" i="1" s="1" a="1"/>
  <c r="O1068" i="1" s="1"/>
  <c r="O1069" i="1" s="1" a="1"/>
  <c r="O1069" i="1" s="1"/>
  <c r="O1070" i="1" s="1" a="1"/>
  <c r="O1070" i="1" s="1"/>
  <c r="O1071" i="1" s="1" a="1"/>
  <c r="O1071" i="1" s="1"/>
  <c r="O1072" i="1" s="1" a="1"/>
  <c r="O1072" i="1" s="1"/>
  <c r="O1073" i="1" s="1" a="1"/>
  <c r="O1073" i="1" s="1"/>
  <c r="O1074" i="1" s="1" a="1"/>
  <c r="O1074" i="1" s="1"/>
  <c r="O1075" i="1" s="1" a="1"/>
  <c r="O1075" i="1" s="1"/>
  <c r="O1076" i="1" s="1" a="1"/>
  <c r="O1076" i="1" s="1"/>
  <c r="O1077" i="1" s="1" a="1"/>
  <c r="O1077" i="1" s="1"/>
  <c r="O1078" i="1" s="1" a="1"/>
  <c r="O1078" i="1" s="1"/>
  <c r="O1079" i="1" s="1" a="1"/>
  <c r="O1079" i="1" s="1"/>
  <c r="O1080" i="1" s="1" a="1"/>
  <c r="O1080" i="1" s="1"/>
  <c r="O1081" i="1" s="1" a="1"/>
  <c r="O1081" i="1" s="1"/>
  <c r="O1082" i="1" s="1" a="1"/>
  <c r="O1082" i="1" s="1"/>
  <c r="O1083" i="1" s="1" a="1"/>
  <c r="O1083" i="1" s="1"/>
  <c r="O1084" i="1" s="1" a="1"/>
  <c r="O1084" i="1" s="1"/>
  <c r="O1085" i="1" s="1" a="1"/>
  <c r="O1085" i="1" s="1"/>
  <c r="O1086" i="1" s="1" a="1"/>
  <c r="O1086" i="1" s="1"/>
  <c r="O1087" i="1" s="1" a="1"/>
  <c r="O1087" i="1" s="1"/>
  <c r="O1088" i="1" s="1" a="1"/>
  <c r="O1088" i="1" s="1"/>
  <c r="O1089" i="1" s="1" a="1"/>
  <c r="O1089" i="1" s="1"/>
  <c r="O1090" i="1" s="1" a="1"/>
  <c r="O1090" i="1" s="1"/>
  <c r="O1091" i="1" s="1" a="1"/>
  <c r="O1091" i="1" s="1"/>
  <c r="O1092" i="1" s="1" a="1"/>
  <c r="O1092" i="1" s="1"/>
  <c r="O1093" i="1" s="1" a="1"/>
  <c r="O1093" i="1" s="1"/>
  <c r="O1094" i="1" s="1" a="1"/>
  <c r="O1094" i="1" s="1"/>
  <c r="O1095" i="1" s="1" a="1"/>
  <c r="O1095" i="1" s="1"/>
  <c r="O1096" i="1" s="1" a="1"/>
  <c r="O1096" i="1" s="1"/>
  <c r="O1097" i="1" s="1" a="1"/>
  <c r="O1097" i="1" s="1"/>
  <c r="O1098" i="1" s="1" a="1"/>
  <c r="O1098" i="1" s="1"/>
  <c r="O1099" i="1" s="1" a="1"/>
  <c r="O1099" i="1" s="1"/>
  <c r="O1100" i="1" s="1" a="1"/>
  <c r="O1100" i="1" s="1"/>
  <c r="O1101" i="1" s="1" a="1"/>
  <c r="O1101" i="1" s="1"/>
  <c r="O1102" i="1" s="1" a="1"/>
  <c r="O1102" i="1" s="1"/>
  <c r="O1103" i="1" s="1" a="1"/>
  <c r="O1103" i="1" s="1"/>
  <c r="O1104" i="1" s="1" a="1"/>
  <c r="O1104" i="1" s="1"/>
  <c r="O1105" i="1" s="1" a="1"/>
  <c r="O1105" i="1" s="1"/>
  <c r="O1106" i="1" s="1" a="1"/>
  <c r="O1106" i="1" s="1"/>
  <c r="O1107" i="1" s="1" a="1"/>
  <c r="O1107" i="1" s="1"/>
  <c r="O1108" i="1" s="1" a="1"/>
  <c r="O1108" i="1" s="1"/>
  <c r="O1109" i="1" s="1" a="1"/>
  <c r="O1109" i="1" s="1"/>
  <c r="O1110" i="1" s="1" a="1"/>
  <c r="O1110" i="1" s="1"/>
  <c r="O1111" i="1" s="1" a="1"/>
  <c r="O1111" i="1" s="1"/>
  <c r="O1112" i="1" s="1" a="1"/>
  <c r="O1112" i="1" s="1"/>
  <c r="O1113" i="1" s="1" a="1"/>
  <c r="O1113" i="1" s="1"/>
  <c r="O1114" i="1" s="1" a="1"/>
  <c r="O1114" i="1" s="1"/>
  <c r="O1115" i="1" s="1" a="1"/>
  <c r="O1115" i="1" s="1"/>
  <c r="O1116" i="1" s="1" a="1"/>
  <c r="O1116" i="1" s="1"/>
  <c r="O1117" i="1" s="1" a="1"/>
  <c r="O1117" i="1" s="1"/>
  <c r="O1118" i="1" s="1" a="1"/>
  <c r="O1118" i="1" s="1"/>
  <c r="O1119" i="1" s="1" a="1"/>
  <c r="O1119" i="1" s="1"/>
  <c r="O1120" i="1" s="1" a="1"/>
  <c r="O1120" i="1" s="1"/>
  <c r="O1121" i="1" s="1" a="1"/>
  <c r="O1121" i="1" s="1"/>
  <c r="O1122" i="1" s="1" a="1"/>
  <c r="O1122" i="1" s="1"/>
  <c r="O1123" i="1" s="1" a="1"/>
  <c r="O1123" i="1" s="1"/>
  <c r="O1124" i="1" s="1" a="1"/>
  <c r="O1124" i="1" s="1"/>
  <c r="O1125" i="1" s="1" a="1"/>
  <c r="O1125" i="1" s="1"/>
  <c r="O1126" i="1" s="1" a="1"/>
  <c r="O1126" i="1" s="1"/>
  <c r="O1127" i="1" s="1" a="1"/>
  <c r="O1127" i="1" s="1"/>
  <c r="O1128" i="1" s="1" a="1"/>
  <c r="O1128" i="1" s="1"/>
  <c r="O1129" i="1" s="1" a="1"/>
  <c r="O1129" i="1" s="1"/>
  <c r="O1130" i="1" s="1" a="1"/>
  <c r="O1130" i="1" s="1"/>
  <c r="O1131" i="1" s="1" a="1"/>
  <c r="O1131" i="1" s="1"/>
  <c r="O1132" i="1" s="1" a="1"/>
  <c r="O1132" i="1" s="1"/>
  <c r="O1133" i="1" s="1" a="1"/>
  <c r="O1133" i="1" s="1"/>
  <c r="O1134" i="1" s="1" a="1"/>
  <c r="O1134" i="1" s="1"/>
  <c r="O1135" i="1" s="1" a="1"/>
  <c r="O1135" i="1" s="1"/>
  <c r="O1136" i="1" s="1" a="1"/>
  <c r="O1136" i="1" s="1"/>
  <c r="O1137" i="1" s="1" a="1"/>
  <c r="O1137" i="1" s="1"/>
  <c r="O1138" i="1" s="1" a="1"/>
  <c r="O1138" i="1" s="1"/>
  <c r="O1139" i="1" s="1" a="1"/>
  <c r="O1139" i="1" s="1"/>
  <c r="O1140" i="1" s="1" a="1"/>
  <c r="O1140" i="1" s="1"/>
  <c r="O1141" i="1" s="1" a="1"/>
  <c r="O1141" i="1" s="1"/>
  <c r="O1142" i="1" s="1" a="1"/>
  <c r="O1142" i="1" s="1"/>
  <c r="O1143" i="1" s="1" a="1"/>
  <c r="O1143" i="1" s="1"/>
  <c r="O1144" i="1" s="1" a="1"/>
  <c r="O1144" i="1" s="1"/>
  <c r="O1145" i="1" s="1" a="1"/>
  <c r="O1145" i="1" s="1"/>
  <c r="O1146" i="1" s="1" a="1"/>
  <c r="O1146" i="1" s="1"/>
  <c r="O1147" i="1" s="1" a="1"/>
  <c r="O1147" i="1" s="1"/>
  <c r="O1148" i="1" s="1" a="1"/>
  <c r="O1148" i="1" s="1"/>
  <c r="O1149" i="1" s="1" a="1"/>
  <c r="O1149" i="1" s="1"/>
  <c r="O1150" i="1" s="1" a="1"/>
  <c r="O1150" i="1" s="1"/>
  <c r="O1151" i="1" s="1" a="1"/>
  <c r="O1151" i="1" s="1"/>
  <c r="O1152" i="1" s="1" a="1"/>
  <c r="O1152" i="1" s="1"/>
  <c r="O1153" i="1" s="1" a="1"/>
  <c r="O1153" i="1" s="1"/>
  <c r="O1154" i="1" s="1" a="1"/>
  <c r="O1154" i="1" s="1"/>
  <c r="O1155" i="1" s="1" a="1"/>
  <c r="O1155" i="1" s="1"/>
  <c r="O1156" i="1" s="1" a="1"/>
  <c r="O1156" i="1" s="1"/>
  <c r="O1157" i="1" s="1" a="1"/>
  <c r="O1157" i="1" s="1"/>
  <c r="O1158" i="1" s="1" a="1"/>
  <c r="O1158" i="1" s="1"/>
  <c r="O1159" i="1" s="1" a="1"/>
  <c r="O1159" i="1" s="1"/>
  <c r="O1160" i="1" s="1" a="1"/>
  <c r="O1160" i="1" s="1"/>
  <c r="O1161" i="1" s="1" a="1"/>
  <c r="O1161" i="1" s="1"/>
  <c r="O1162" i="1" s="1" a="1"/>
  <c r="O1162" i="1" s="1"/>
  <c r="O1163" i="1" s="1" a="1"/>
  <c r="O1163" i="1" s="1"/>
  <c r="O1164" i="1" s="1" a="1"/>
  <c r="O1164" i="1" s="1"/>
  <c r="O1165" i="1" s="1" a="1"/>
  <c r="O1165" i="1" s="1"/>
  <c r="O1166" i="1" s="1" a="1"/>
  <c r="O1166" i="1" s="1"/>
  <c r="O1167" i="1" s="1" a="1"/>
  <c r="O1167" i="1" s="1"/>
  <c r="O1168" i="1" s="1" a="1"/>
  <c r="O1168" i="1" s="1"/>
  <c r="O1169" i="1" s="1" a="1"/>
  <c r="O1169" i="1" s="1"/>
  <c r="O1170" i="1" s="1" a="1"/>
  <c r="O1170" i="1" s="1"/>
  <c r="O1171" i="1" s="1" a="1"/>
  <c r="O1171" i="1" s="1"/>
  <c r="O1172" i="1" s="1" a="1"/>
  <c r="O1172" i="1" s="1"/>
  <c r="O1173" i="1" s="1" a="1"/>
  <c r="O1173" i="1" s="1"/>
  <c r="O1174" i="1" s="1" a="1"/>
  <c r="O1174" i="1" s="1"/>
  <c r="O1175" i="1" s="1" a="1"/>
  <c r="O1175" i="1" s="1"/>
  <c r="O1176" i="1" s="1" a="1"/>
  <c r="O1176" i="1" s="1"/>
  <c r="O1177" i="1" s="1" a="1"/>
  <c r="O1177" i="1" s="1"/>
  <c r="O1178" i="1" s="1" a="1"/>
  <c r="O1178" i="1" s="1"/>
  <c r="O1179" i="1" s="1" a="1"/>
  <c r="O1179" i="1" s="1"/>
  <c r="O1180" i="1" s="1" a="1"/>
  <c r="O1180" i="1" s="1"/>
  <c r="O1181" i="1" s="1" a="1"/>
  <c r="O1181" i="1" s="1"/>
  <c r="O1182" i="1" s="1" a="1"/>
  <c r="O1182" i="1" s="1"/>
  <c r="O1183" i="1" s="1" a="1"/>
  <c r="O1183" i="1" s="1"/>
  <c r="O1184" i="1" s="1" a="1"/>
  <c r="O1184" i="1" s="1"/>
  <c r="O1185" i="1" s="1" a="1"/>
  <c r="O1185" i="1" s="1"/>
  <c r="O1186" i="1" s="1" a="1"/>
  <c r="O1186" i="1" s="1"/>
  <c r="O1187" i="1" s="1" a="1"/>
  <c r="O1187" i="1" s="1"/>
  <c r="O1188" i="1" s="1" a="1"/>
  <c r="O1188" i="1" s="1"/>
  <c r="O1189" i="1" s="1" a="1"/>
  <c r="O1189" i="1" s="1"/>
  <c r="O1190" i="1" s="1" a="1"/>
  <c r="O1190" i="1" s="1"/>
  <c r="O1191" i="1" s="1" a="1"/>
  <c r="O1191" i="1" s="1"/>
  <c r="O1192" i="1" s="1" a="1"/>
  <c r="O1192" i="1" s="1"/>
  <c r="O1193" i="1" s="1" a="1"/>
  <c r="O1193" i="1" s="1"/>
  <c r="O1194" i="1" s="1" a="1"/>
  <c r="O1194" i="1" s="1"/>
  <c r="O1195" i="1" s="1" a="1"/>
  <c r="O1195" i="1" s="1"/>
  <c r="O1196" i="1" s="1" a="1"/>
  <c r="O1196" i="1" s="1"/>
  <c r="O1197" i="1" s="1" a="1"/>
  <c r="O1197" i="1" s="1"/>
  <c r="O1198" i="1" s="1" a="1"/>
  <c r="O1198" i="1" s="1"/>
  <c r="O1199" i="1" s="1" a="1"/>
  <c r="O1199" i="1" s="1"/>
  <c r="O1200" i="1" s="1" a="1"/>
  <c r="O1200" i="1" s="1"/>
  <c r="O1201" i="1" s="1" a="1"/>
  <c r="O1201" i="1" s="1"/>
  <c r="O1202" i="1" s="1" a="1"/>
  <c r="O1202" i="1" s="1"/>
  <c r="O1203" i="1" s="1" a="1"/>
  <c r="O1203" i="1" s="1"/>
  <c r="O1204" i="1" s="1" a="1"/>
  <c r="O1204" i="1" s="1"/>
  <c r="O1205" i="1" s="1" a="1"/>
  <c r="O1205" i="1" s="1"/>
  <c r="O1206" i="1" s="1" a="1"/>
  <c r="O1206" i="1" s="1"/>
  <c r="O1207" i="1" s="1" a="1"/>
  <c r="O1207" i="1" s="1"/>
  <c r="O1208" i="1" s="1" a="1"/>
  <c r="O1208" i="1" s="1"/>
  <c r="O1209" i="1" s="1" a="1"/>
  <c r="O1209" i="1" s="1"/>
  <c r="O1210" i="1" s="1" a="1"/>
  <c r="O1210" i="1" s="1"/>
  <c r="O1211" i="1" s="1" a="1"/>
  <c r="O1211" i="1" s="1"/>
  <c r="O1212" i="1" s="1" a="1"/>
  <c r="O1212" i="1" s="1"/>
  <c r="O1213" i="1" s="1" a="1"/>
  <c r="O1213" i="1" s="1"/>
  <c r="O1214" i="1" s="1" a="1"/>
  <c r="O1214" i="1" s="1"/>
  <c r="O1215" i="1" s="1" a="1"/>
  <c r="O1215" i="1" s="1"/>
  <c r="O1216" i="1" s="1" a="1"/>
  <c r="O1216" i="1" s="1"/>
  <c r="O1217" i="1" s="1" a="1"/>
  <c r="O1217" i="1" s="1"/>
  <c r="O1218" i="1" s="1" a="1"/>
  <c r="O1218" i="1" s="1"/>
  <c r="O1219" i="1" s="1" a="1"/>
  <c r="O1219" i="1" s="1"/>
  <c r="O1220" i="1" s="1" a="1"/>
  <c r="O1220" i="1" s="1"/>
  <c r="O1221" i="1" s="1" a="1"/>
  <c r="O1221" i="1" s="1"/>
  <c r="O1222" i="1" s="1" a="1"/>
  <c r="O1222" i="1" s="1"/>
  <c r="O1223" i="1" s="1" a="1"/>
  <c r="O1223" i="1" s="1"/>
  <c r="O1224" i="1" s="1" a="1"/>
  <c r="O1224" i="1" s="1"/>
  <c r="O1225" i="1" s="1" a="1"/>
  <c r="O1225" i="1" s="1"/>
  <c r="O1226" i="1" s="1" a="1"/>
  <c r="O1226" i="1" s="1"/>
  <c r="O1227" i="1" s="1" a="1"/>
  <c r="O1227" i="1" s="1"/>
  <c r="O1228" i="1" s="1" a="1"/>
  <c r="O1228" i="1" s="1"/>
  <c r="O1229" i="1" s="1" a="1"/>
  <c r="O1229" i="1" s="1"/>
  <c r="O1230" i="1" s="1" a="1"/>
  <c r="O1230" i="1" s="1"/>
  <c r="O1231" i="1" s="1" a="1"/>
  <c r="O1231" i="1" s="1"/>
  <c r="O1232" i="1" s="1" a="1"/>
  <c r="O1232" i="1" s="1"/>
  <c r="O1233" i="1" s="1" a="1"/>
  <c r="O1233" i="1" s="1"/>
  <c r="O1234" i="1" s="1" a="1"/>
  <c r="O1234" i="1" s="1"/>
  <c r="O1235" i="1" s="1" a="1"/>
  <c r="O1235" i="1" s="1"/>
  <c r="O1236" i="1" s="1" a="1"/>
  <c r="O1236" i="1" s="1"/>
  <c r="O1237" i="1" s="1" a="1"/>
  <c r="O1237" i="1" s="1"/>
  <c r="O1238" i="1" s="1" a="1"/>
  <c r="O1238" i="1" s="1"/>
  <c r="O1239" i="1" s="1" a="1"/>
  <c r="O1239" i="1" s="1"/>
  <c r="O1240" i="1" s="1" a="1"/>
  <c r="O1240" i="1" s="1"/>
  <c r="O1241" i="1" s="1" a="1"/>
  <c r="O1241" i="1" s="1"/>
  <c r="O1242" i="1" s="1" a="1"/>
  <c r="O1242" i="1" s="1"/>
  <c r="O1243" i="1" s="1" a="1"/>
  <c r="O1243" i="1" s="1"/>
  <c r="O1244" i="1" s="1" a="1"/>
  <c r="O1244" i="1" s="1"/>
  <c r="O1245" i="1" s="1" a="1"/>
  <c r="O1245" i="1" s="1"/>
  <c r="O1246" i="1" s="1" a="1"/>
  <c r="O1246" i="1" s="1"/>
  <c r="O1247" i="1" s="1" a="1"/>
  <c r="O1247" i="1" s="1"/>
  <c r="O1248" i="1" s="1" a="1"/>
  <c r="O1248" i="1" s="1"/>
  <c r="O1249" i="1" s="1" a="1"/>
  <c r="O1249" i="1" s="1"/>
  <c r="O1250" i="1" s="1" a="1"/>
  <c r="O1250" i="1" s="1"/>
  <c r="O1251" i="1" s="1" a="1"/>
  <c r="O1251" i="1" s="1"/>
  <c r="O1252" i="1" s="1" a="1"/>
  <c r="O1252" i="1" s="1"/>
  <c r="O1253" i="1" s="1" a="1"/>
  <c r="O1253" i="1" s="1"/>
  <c r="O1254" i="1" s="1" a="1"/>
  <c r="O1254" i="1" s="1"/>
  <c r="O1255" i="1" s="1" a="1"/>
  <c r="O1255" i="1" s="1"/>
  <c r="O1256" i="1" s="1" a="1"/>
  <c r="O1256" i="1" s="1"/>
  <c r="O1257" i="1" s="1" a="1"/>
  <c r="O1257" i="1" s="1"/>
  <c r="O1258" i="1" s="1" a="1"/>
  <c r="O1258" i="1" s="1"/>
  <c r="O1259" i="1" s="1" a="1"/>
  <c r="O1259" i="1" s="1"/>
  <c r="O1260" i="1" s="1" a="1"/>
  <c r="O1260" i="1" s="1"/>
  <c r="O1261" i="1" s="1" a="1"/>
  <c r="O1261" i="1" s="1"/>
  <c r="O1262" i="1" s="1" a="1"/>
  <c r="O1262" i="1" s="1"/>
  <c r="O1263" i="1" s="1" a="1"/>
  <c r="O1263" i="1" s="1"/>
  <c r="O1264" i="1" s="1" a="1"/>
  <c r="O1264" i="1" s="1"/>
  <c r="O1265" i="1" s="1" a="1"/>
  <c r="O1265" i="1" s="1"/>
  <c r="O1266" i="1" s="1" a="1"/>
  <c r="O1266" i="1" s="1"/>
  <c r="O1267" i="1" s="1" a="1"/>
  <c r="O1267" i="1" s="1"/>
  <c r="O1268" i="1" s="1" a="1"/>
  <c r="O1268" i="1" s="1"/>
  <c r="O1269" i="1" s="1" a="1"/>
  <c r="O1269" i="1" s="1"/>
  <c r="O1270" i="1" s="1" a="1"/>
  <c r="O1270" i="1" s="1"/>
  <c r="O1271" i="1" s="1" a="1"/>
  <c r="O1271" i="1" s="1"/>
  <c r="O1272" i="1" s="1" a="1"/>
  <c r="O1272" i="1" s="1"/>
  <c r="O1273" i="1" s="1" a="1"/>
  <c r="O1273" i="1" s="1"/>
  <c r="O1274" i="1" s="1" a="1"/>
  <c r="O1274" i="1" s="1"/>
  <c r="O1275" i="1" s="1" a="1"/>
  <c r="O1275" i="1" s="1"/>
  <c r="O1276" i="1" s="1" a="1"/>
  <c r="O1276" i="1" s="1"/>
  <c r="O1277" i="1" s="1" a="1"/>
  <c r="O1277" i="1" s="1"/>
  <c r="O1278" i="1" s="1" a="1"/>
  <c r="O1278" i="1" s="1"/>
  <c r="O1279" i="1" s="1" a="1"/>
  <c r="O1279" i="1" s="1"/>
  <c r="O1280" i="1" s="1" a="1"/>
  <c r="O1280" i="1" s="1"/>
  <c r="O1281" i="1" s="1" a="1"/>
  <c r="O1281" i="1" s="1"/>
  <c r="O1282" i="1" s="1" a="1"/>
  <c r="O1282" i="1" s="1"/>
  <c r="O1283" i="1" s="1" a="1"/>
  <c r="O1283" i="1" s="1"/>
  <c r="O1284" i="1" s="1" a="1"/>
  <c r="O1284" i="1" s="1"/>
  <c r="O1285" i="1" s="1" a="1"/>
  <c r="O1285" i="1" s="1"/>
  <c r="O1286" i="1" s="1" a="1"/>
  <c r="O1286" i="1" s="1"/>
  <c r="O1287" i="1" s="1" a="1"/>
  <c r="O1287" i="1" s="1"/>
  <c r="O1288" i="1" s="1" a="1"/>
  <c r="O1288" i="1" s="1"/>
  <c r="O1289" i="1" s="1" a="1"/>
  <c r="O1289" i="1" s="1"/>
  <c r="O1290" i="1" s="1" a="1"/>
  <c r="O1290" i="1" s="1"/>
  <c r="O1291" i="1" s="1" a="1"/>
  <c r="O1291" i="1" s="1"/>
  <c r="O1292" i="1" s="1" a="1"/>
  <c r="O1292" i="1" s="1"/>
  <c r="O1293" i="1" s="1" a="1"/>
  <c r="O1293" i="1" s="1"/>
  <c r="O1294" i="1" s="1" a="1"/>
  <c r="O1294" i="1" s="1"/>
  <c r="O1295" i="1" s="1" a="1"/>
  <c r="O1295" i="1" s="1"/>
  <c r="O1296" i="1" s="1" a="1"/>
  <c r="O1296" i="1" s="1"/>
  <c r="O1297" i="1" s="1" a="1"/>
  <c r="O1297" i="1" s="1"/>
  <c r="O1298" i="1" s="1" a="1"/>
  <c r="O1298" i="1" s="1"/>
  <c r="O1299" i="1" s="1" a="1"/>
  <c r="O1299" i="1" s="1"/>
  <c r="O1300" i="1" s="1" a="1"/>
  <c r="O1300" i="1" s="1"/>
  <c r="O1301" i="1" s="1" a="1"/>
  <c r="O1301" i="1" s="1"/>
  <c r="O1302" i="1" s="1" a="1"/>
  <c r="O1302" i="1" s="1"/>
  <c r="O1303" i="1" s="1" a="1"/>
  <c r="O1303" i="1" s="1"/>
  <c r="O1304" i="1" s="1" a="1"/>
  <c r="O1304" i="1" s="1"/>
  <c r="O1305" i="1" s="1" a="1"/>
  <c r="O1305" i="1" s="1"/>
  <c r="O1306" i="1" s="1" a="1"/>
  <c r="O1306" i="1" s="1"/>
  <c r="O1307" i="1" s="1" a="1"/>
  <c r="O1307" i="1" s="1"/>
  <c r="O1308" i="1" s="1" a="1"/>
  <c r="O1308" i="1" s="1"/>
  <c r="O1309" i="1" s="1" a="1"/>
  <c r="O1309" i="1" s="1"/>
  <c r="O1310" i="1" s="1" a="1"/>
  <c r="O1310" i="1" s="1"/>
  <c r="O1311" i="1" s="1" a="1"/>
  <c r="O1311" i="1" s="1"/>
  <c r="O1312" i="1" s="1" a="1"/>
  <c r="O1312" i="1" s="1"/>
  <c r="O1313" i="1" s="1" a="1"/>
  <c r="O1313" i="1" s="1"/>
  <c r="O1314" i="1" s="1" a="1"/>
  <c r="O1314" i="1" s="1"/>
  <c r="O1315" i="1" s="1" a="1"/>
  <c r="O1315" i="1" s="1"/>
  <c r="O1316" i="1" s="1" a="1"/>
  <c r="O1316" i="1" s="1"/>
  <c r="O1317" i="1" s="1" a="1"/>
  <c r="O1317" i="1" s="1"/>
  <c r="O1318" i="1" s="1" a="1"/>
  <c r="O1318" i="1" s="1"/>
  <c r="O1319" i="1" s="1" a="1"/>
  <c r="O1319" i="1" s="1"/>
  <c r="O1320" i="1" s="1" a="1"/>
  <c r="O1320" i="1" s="1"/>
  <c r="O1321" i="1" s="1" a="1"/>
  <c r="O1321" i="1" s="1"/>
  <c r="O1322" i="1" s="1" a="1"/>
  <c r="O1322" i="1" s="1"/>
  <c r="O1323" i="1" s="1" a="1"/>
  <c r="O1323" i="1" s="1"/>
  <c r="O1324" i="1" s="1" a="1"/>
  <c r="O1324" i="1" s="1"/>
  <c r="O1325" i="1" s="1" a="1"/>
  <c r="O1325" i="1" s="1"/>
  <c r="O1326" i="1" s="1" a="1"/>
  <c r="O1326" i="1" s="1"/>
  <c r="O1327" i="1" s="1" a="1"/>
  <c r="O1327" i="1" s="1"/>
  <c r="O1328" i="1" s="1" a="1"/>
  <c r="O1328" i="1" s="1"/>
  <c r="O1329" i="1" s="1" a="1"/>
  <c r="O1329" i="1" s="1"/>
  <c r="O1330" i="1" s="1" a="1"/>
  <c r="O1330" i="1" s="1"/>
  <c r="O1331" i="1" s="1" a="1"/>
  <c r="O1331" i="1" s="1"/>
  <c r="O1332" i="1" s="1" a="1"/>
  <c r="O1332" i="1" s="1"/>
  <c r="O1333" i="1" s="1" a="1"/>
  <c r="O1333" i="1" s="1"/>
  <c r="O1334" i="1" s="1" a="1"/>
  <c r="O1334" i="1" s="1"/>
  <c r="O1335" i="1" s="1" a="1"/>
  <c r="O1335" i="1" s="1"/>
  <c r="O1336" i="1" s="1" a="1"/>
  <c r="O1336" i="1" s="1"/>
  <c r="O1337" i="1" s="1" a="1"/>
  <c r="O1337" i="1" s="1"/>
  <c r="O1338" i="1" s="1" a="1"/>
  <c r="O1338" i="1" s="1"/>
  <c r="O1339" i="1" s="1" a="1"/>
  <c r="O1339" i="1" s="1"/>
  <c r="O1340" i="1" s="1" a="1"/>
  <c r="O1340" i="1" s="1"/>
  <c r="O1341" i="1" s="1" a="1"/>
  <c r="O1341" i="1" s="1"/>
  <c r="O1342" i="1" s="1" a="1"/>
  <c r="O1342" i="1" s="1"/>
  <c r="O1343" i="1" s="1" a="1"/>
  <c r="O1343" i="1" s="1"/>
  <c r="O1344" i="1" s="1" a="1"/>
  <c r="O1344" i="1" s="1"/>
  <c r="O1345" i="1" s="1" a="1"/>
  <c r="O1345" i="1" s="1"/>
  <c r="O1346" i="1" s="1" a="1"/>
  <c r="O1346" i="1" s="1"/>
  <c r="O1347" i="1" s="1" a="1"/>
  <c r="O1347" i="1" s="1"/>
  <c r="O1348" i="1" s="1" a="1"/>
  <c r="O1348" i="1" s="1"/>
  <c r="O1349" i="1" s="1" a="1"/>
  <c r="O1349" i="1" s="1"/>
  <c r="O1350" i="1" s="1" a="1"/>
  <c r="O1350" i="1" s="1"/>
  <c r="O1351" i="1" s="1" a="1"/>
  <c r="O1351" i="1" s="1"/>
  <c r="O1352" i="1" s="1" a="1"/>
  <c r="O1352" i="1" s="1"/>
  <c r="O1353" i="1" s="1" a="1"/>
  <c r="O1353" i="1" s="1"/>
  <c r="O1354" i="1" s="1" a="1"/>
  <c r="O1354" i="1" s="1"/>
  <c r="O1355" i="1" s="1" a="1"/>
  <c r="O1355" i="1" s="1"/>
  <c r="O1356" i="1" s="1" a="1"/>
  <c r="O1356" i="1" s="1"/>
  <c r="O1357" i="1" s="1" a="1"/>
  <c r="O1357" i="1" s="1"/>
  <c r="O1358" i="1" s="1" a="1"/>
  <c r="O1358" i="1" s="1"/>
  <c r="O1359" i="1" s="1" a="1"/>
  <c r="O1359" i="1" s="1"/>
  <c r="O1360" i="1" s="1" a="1"/>
  <c r="O1360" i="1" s="1"/>
  <c r="O1361" i="1" s="1" a="1"/>
  <c r="O1361" i="1" s="1"/>
  <c r="O1362" i="1" s="1" a="1"/>
  <c r="O1362" i="1" s="1"/>
  <c r="O1363" i="1" s="1" a="1"/>
  <c r="O1363" i="1" s="1"/>
  <c r="O1364" i="1" s="1" a="1"/>
  <c r="O1364" i="1" s="1"/>
  <c r="O1365" i="1" s="1" a="1"/>
  <c r="O1365" i="1" s="1"/>
  <c r="O1366" i="1" s="1" a="1"/>
  <c r="O1366" i="1" s="1"/>
  <c r="O1367" i="1" s="1" a="1"/>
  <c r="O1367" i="1" s="1"/>
  <c r="O1368" i="1" s="1" a="1"/>
  <c r="O1368" i="1" s="1"/>
  <c r="O1369" i="1" s="1" a="1"/>
  <c r="O1369" i="1" s="1"/>
  <c r="O1370" i="1" s="1" a="1"/>
  <c r="O1370" i="1" s="1"/>
  <c r="O1371" i="1" s="1" a="1"/>
  <c r="O1371" i="1" s="1"/>
  <c r="O1372" i="1" s="1" a="1"/>
  <c r="O1372" i="1" s="1"/>
  <c r="O1373" i="1" s="1" a="1"/>
  <c r="O1373" i="1" s="1"/>
  <c r="O1374" i="1" s="1" a="1"/>
  <c r="O1374" i="1" s="1"/>
  <c r="O1375" i="1" s="1" a="1"/>
  <c r="O1375" i="1" s="1"/>
  <c r="O1376" i="1" s="1" a="1"/>
  <c r="O1376" i="1" s="1"/>
  <c r="O1377" i="1" s="1" a="1"/>
  <c r="O1377" i="1" s="1"/>
  <c r="O1378" i="1" s="1" a="1"/>
  <c r="O1378" i="1" s="1"/>
  <c r="O1379" i="1" s="1" a="1"/>
  <c r="O1379" i="1" s="1"/>
  <c r="O1380" i="1" s="1" a="1"/>
  <c r="O1380" i="1" s="1"/>
  <c r="O1381" i="1" s="1" a="1"/>
  <c r="O1381" i="1" s="1"/>
  <c r="O1382" i="1" s="1" a="1"/>
  <c r="O1382" i="1" s="1"/>
  <c r="O1383" i="1" s="1" a="1"/>
  <c r="O1383" i="1" s="1"/>
  <c r="O1384" i="1" s="1" a="1"/>
  <c r="O1384" i="1" s="1"/>
  <c r="O1385" i="1" s="1" a="1"/>
  <c r="O1385" i="1" s="1"/>
  <c r="O1386" i="1" s="1" a="1"/>
  <c r="O1386" i="1" s="1"/>
  <c r="O1387" i="1" s="1" a="1"/>
  <c r="O1387" i="1" s="1"/>
  <c r="O1388" i="1" s="1" a="1"/>
  <c r="O1388" i="1" s="1"/>
  <c r="O1389" i="1" s="1" a="1"/>
  <c r="O1389" i="1" s="1"/>
  <c r="O1390" i="1" s="1" a="1"/>
  <c r="O1390" i="1" s="1"/>
  <c r="O1391" i="1" s="1" a="1"/>
  <c r="O1391" i="1" s="1"/>
  <c r="O1392" i="1" s="1" a="1"/>
  <c r="O1392" i="1" s="1"/>
  <c r="O1393" i="1" s="1" a="1"/>
  <c r="O1393" i="1" s="1"/>
  <c r="O1394" i="1" s="1" a="1"/>
  <c r="O1394" i="1" s="1"/>
  <c r="O1395" i="1" s="1" a="1"/>
  <c r="O1395" i="1" s="1"/>
  <c r="O1396" i="1" s="1" a="1"/>
  <c r="O1396" i="1" s="1"/>
  <c r="O1397" i="1" s="1" a="1"/>
  <c r="O1397" i="1" s="1"/>
  <c r="O1398" i="1" s="1" a="1"/>
  <c r="O1398" i="1" s="1"/>
  <c r="O1399" i="1" s="1" a="1"/>
  <c r="O1399" i="1" s="1"/>
  <c r="O1400" i="1" s="1" a="1"/>
  <c r="O1400" i="1" s="1"/>
  <c r="O1401" i="1" s="1" a="1"/>
  <c r="O1401" i="1" s="1"/>
  <c r="O1402" i="1" s="1" a="1"/>
  <c r="O1402" i="1" s="1"/>
  <c r="O1403" i="1" s="1" a="1"/>
  <c r="O1403" i="1" s="1"/>
  <c r="O1404" i="1" s="1" a="1"/>
  <c r="O1404" i="1" s="1"/>
  <c r="O1405" i="1" s="1" a="1"/>
  <c r="O1405" i="1" s="1"/>
  <c r="O1406" i="1" s="1" a="1"/>
  <c r="O1406" i="1" s="1"/>
  <c r="O1407" i="1" s="1" a="1"/>
  <c r="O1407" i="1" s="1"/>
  <c r="O1408" i="1" s="1" a="1"/>
  <c r="O1408" i="1" s="1"/>
  <c r="O1409" i="1" s="1" a="1"/>
  <c r="O1409" i="1" s="1"/>
  <c r="O1410" i="1" s="1" a="1"/>
  <c r="O1410" i="1" s="1"/>
  <c r="O1411" i="1" s="1" a="1"/>
  <c r="O1411" i="1" s="1"/>
  <c r="O1412" i="1" s="1" a="1"/>
  <c r="O1412" i="1" s="1"/>
  <c r="O1413" i="1" s="1" a="1"/>
  <c r="O1413" i="1" s="1"/>
  <c r="O1414" i="1" s="1" a="1"/>
  <c r="O1414" i="1" s="1"/>
  <c r="O1415" i="1" s="1" a="1"/>
  <c r="O1415" i="1" s="1"/>
  <c r="O1416" i="1" s="1" a="1"/>
  <c r="O1416" i="1" s="1"/>
  <c r="O1417" i="1" s="1" a="1"/>
  <c r="O1417" i="1" s="1"/>
  <c r="O1418" i="1" s="1" a="1"/>
  <c r="O1418" i="1" s="1"/>
  <c r="O1419" i="1" s="1" a="1"/>
  <c r="O1419" i="1" s="1"/>
  <c r="O1420" i="1" s="1" a="1"/>
  <c r="O1420" i="1" s="1"/>
  <c r="O1421" i="1" s="1" a="1"/>
  <c r="O1421" i="1" s="1"/>
  <c r="O1422" i="1" s="1" a="1"/>
  <c r="O1422" i="1" s="1"/>
  <c r="O1423" i="1" s="1" a="1"/>
  <c r="O1423" i="1" s="1"/>
  <c r="O1424" i="1" s="1" a="1"/>
  <c r="O1424" i="1" s="1"/>
  <c r="O1425" i="1" s="1" a="1"/>
  <c r="O1425" i="1" s="1"/>
  <c r="O1426" i="1" s="1" a="1"/>
  <c r="O1426" i="1" s="1"/>
  <c r="O1427" i="1" s="1" a="1"/>
  <c r="O1427" i="1" s="1"/>
  <c r="O1428" i="1" s="1" a="1"/>
  <c r="O1428" i="1" s="1"/>
  <c r="O1429" i="1" s="1" a="1"/>
  <c r="O1429" i="1" s="1"/>
  <c r="O1430" i="1" s="1" a="1"/>
  <c r="O1430" i="1" s="1"/>
  <c r="O1431" i="1" s="1" a="1"/>
  <c r="O1431" i="1" s="1"/>
  <c r="O1432" i="1" s="1" a="1"/>
  <c r="O1432" i="1" s="1"/>
  <c r="O1433" i="1" s="1" a="1"/>
  <c r="O1433" i="1" s="1"/>
  <c r="O1434" i="1" s="1" a="1"/>
  <c r="O1434" i="1" s="1"/>
  <c r="O1435" i="1" s="1" a="1"/>
  <c r="O1435" i="1" s="1"/>
  <c r="O1436" i="1" s="1" a="1"/>
  <c r="O1436" i="1" s="1"/>
  <c r="O1437" i="1" s="1" a="1"/>
  <c r="O1437" i="1" s="1"/>
  <c r="O1438" i="1" s="1" a="1"/>
  <c r="O1438" i="1" s="1"/>
  <c r="O1439" i="1" s="1" a="1"/>
  <c r="O1439" i="1" s="1"/>
  <c r="O1440" i="1" s="1" a="1"/>
  <c r="O1440" i="1" s="1"/>
  <c r="O1441" i="1" s="1" a="1"/>
  <c r="O1441" i="1" s="1"/>
  <c r="O1442" i="1" s="1" a="1"/>
  <c r="O1442" i="1" s="1"/>
  <c r="O1443" i="1" s="1" a="1"/>
  <c r="O1443" i="1" s="1"/>
  <c r="O1444" i="1" s="1" a="1"/>
  <c r="O1444" i="1" s="1"/>
  <c r="O1445" i="1" s="1" a="1"/>
  <c r="O1445" i="1" s="1"/>
  <c r="O1446" i="1" s="1" a="1"/>
  <c r="O1446" i="1" s="1"/>
  <c r="O1447" i="1" s="1" a="1"/>
  <c r="O1447" i="1" s="1"/>
  <c r="O1448" i="1" s="1" a="1"/>
  <c r="O1448" i="1" s="1"/>
  <c r="O1449" i="1" s="1" a="1"/>
  <c r="O1449" i="1" s="1"/>
  <c r="O1450" i="1" s="1" a="1"/>
  <c r="O1450" i="1" s="1"/>
  <c r="O1451" i="1" s="1" a="1"/>
  <c r="O1451" i="1" s="1"/>
  <c r="O1452" i="1" s="1" a="1"/>
  <c r="O1452" i="1" s="1"/>
  <c r="O1453" i="1" s="1" a="1"/>
  <c r="O1453" i="1" s="1"/>
  <c r="O1454" i="1" s="1" a="1"/>
  <c r="O1454" i="1" s="1"/>
  <c r="O1455" i="1" s="1" a="1"/>
  <c r="O1455" i="1" s="1"/>
  <c r="O1456" i="1" s="1" a="1"/>
  <c r="O1456" i="1" s="1"/>
  <c r="O1457" i="1" s="1" a="1"/>
  <c r="O1457" i="1" s="1"/>
  <c r="O1458" i="1" s="1" a="1"/>
  <c r="O1458" i="1" s="1"/>
  <c r="O1459" i="1" s="1" a="1"/>
  <c r="O1459" i="1" s="1"/>
  <c r="O1460" i="1" s="1" a="1"/>
  <c r="O1460" i="1" s="1"/>
  <c r="O1461" i="1" s="1" a="1"/>
  <c r="O1461" i="1" s="1"/>
  <c r="O1462" i="1" s="1" a="1"/>
  <c r="O1462" i="1" s="1"/>
  <c r="O1463" i="1" s="1" a="1"/>
  <c r="O1463" i="1" s="1"/>
  <c r="O1464" i="1" s="1" a="1"/>
  <c r="O1464" i="1" s="1"/>
  <c r="O1465" i="1" s="1" a="1"/>
  <c r="O1465" i="1" s="1"/>
  <c r="O1466" i="1" s="1" a="1"/>
  <c r="O1466" i="1" s="1"/>
  <c r="O1467" i="1" s="1" a="1"/>
  <c r="O1467" i="1" s="1"/>
  <c r="O1468" i="1" s="1" a="1"/>
  <c r="O1468" i="1" s="1"/>
  <c r="O1469" i="1" s="1" a="1"/>
  <c r="O1469" i="1" s="1"/>
  <c r="O1470" i="1" s="1" a="1"/>
  <c r="O1470" i="1" s="1"/>
  <c r="O1471" i="1" s="1" a="1"/>
  <c r="O1471" i="1" s="1"/>
  <c r="O1472" i="1" s="1" a="1"/>
  <c r="O1472" i="1" s="1"/>
  <c r="O1473" i="1" s="1" a="1"/>
  <c r="O1473" i="1" s="1"/>
  <c r="O1474" i="1" s="1" a="1"/>
  <c r="O1474" i="1" s="1"/>
  <c r="O1475" i="1" s="1" a="1"/>
  <c r="O1475" i="1" s="1"/>
  <c r="O1476" i="1" s="1" a="1"/>
  <c r="O1476" i="1" s="1"/>
  <c r="O1477" i="1" s="1" a="1"/>
  <c r="O1477" i="1" s="1"/>
  <c r="O1478" i="1" s="1" a="1"/>
  <c r="O1478" i="1" s="1"/>
  <c r="O1479" i="1" s="1" a="1"/>
  <c r="O1479" i="1" s="1"/>
  <c r="O1480" i="1" s="1" a="1"/>
  <c r="O1480" i="1" s="1"/>
  <c r="O1481" i="1" s="1" a="1"/>
  <c r="O1481" i="1" s="1"/>
  <c r="O1482" i="1" s="1" a="1"/>
  <c r="O1482" i="1" s="1"/>
  <c r="O1483" i="1" s="1" a="1"/>
  <c r="O1483" i="1" s="1"/>
  <c r="O1484" i="1" s="1" a="1"/>
  <c r="O1484" i="1" s="1"/>
  <c r="O1485" i="1" s="1" a="1"/>
  <c r="O1485" i="1" s="1"/>
  <c r="O1486" i="1" s="1" a="1"/>
  <c r="O1486" i="1" s="1"/>
  <c r="O1487" i="1" s="1" a="1"/>
  <c r="O1487" i="1" s="1"/>
  <c r="O1488" i="1" s="1" a="1"/>
  <c r="O1488" i="1" s="1"/>
  <c r="O1489" i="1" s="1" a="1"/>
  <c r="O1489" i="1" s="1"/>
  <c r="O1490" i="1" s="1" a="1"/>
  <c r="O1490" i="1" s="1"/>
  <c r="O1491" i="1" s="1" a="1"/>
  <c r="O1491" i="1" s="1"/>
  <c r="O1492" i="1" s="1" a="1"/>
  <c r="O1492" i="1" s="1"/>
  <c r="O1493" i="1" s="1" a="1"/>
  <c r="O1493" i="1" s="1"/>
  <c r="O1494" i="1" s="1" a="1"/>
  <c r="O1494" i="1" s="1"/>
  <c r="O1495" i="1" s="1" a="1"/>
  <c r="O1495" i="1" s="1"/>
  <c r="O1496" i="1" s="1" a="1"/>
  <c r="O1496" i="1" s="1"/>
  <c r="O1497" i="1" s="1" a="1"/>
  <c r="O1497" i="1" s="1"/>
  <c r="O1498" i="1" s="1" a="1"/>
  <c r="O1498" i="1" s="1"/>
  <c r="O1499" i="1" s="1" a="1"/>
  <c r="O1499" i="1" s="1"/>
  <c r="O1500" i="1" s="1" a="1"/>
  <c r="O1500" i="1" s="1"/>
  <c r="O1501" i="1" s="1" a="1"/>
  <c r="O1501" i="1" s="1"/>
  <c r="W26" i="1" l="1"/>
  <c r="X25" i="1"/>
  <c r="AA26" i="1" s="1"/>
  <c r="W27" i="1" l="1"/>
  <c r="X26" i="1"/>
  <c r="AA27" i="1" s="1"/>
  <c r="W28" i="1" l="1"/>
  <c r="X27" i="1"/>
  <c r="AA28" i="1" s="1"/>
  <c r="W29" i="1" l="1"/>
  <c r="X28" i="1"/>
  <c r="AA29" i="1" s="1"/>
  <c r="W30" i="1" l="1"/>
  <c r="X29" i="1"/>
  <c r="AA30" i="1" s="1"/>
  <c r="W31" i="1" l="1"/>
  <c r="X30" i="1"/>
  <c r="AA31" i="1" s="1"/>
  <c r="W32" i="1" l="1"/>
  <c r="X31" i="1"/>
  <c r="AA32" i="1" s="1"/>
  <c r="W33" i="1" l="1"/>
  <c r="X32" i="1"/>
  <c r="AA33" i="1" s="1"/>
  <c r="W34" i="1" l="1"/>
  <c r="X33" i="1"/>
  <c r="AA34" i="1" s="1"/>
  <c r="W35" i="1" l="1"/>
  <c r="X34" i="1"/>
  <c r="AA35" i="1" s="1"/>
  <c r="W36" i="1" l="1"/>
  <c r="X35" i="1"/>
  <c r="AA36" i="1" s="1"/>
  <c r="W37" i="1" l="1"/>
  <c r="X36" i="1"/>
  <c r="AA37" i="1" s="1"/>
  <c r="W38" i="1" l="1"/>
  <c r="X37" i="1"/>
  <c r="AA38" i="1" s="1"/>
  <c r="W39" i="1" l="1"/>
  <c r="X38" i="1"/>
  <c r="AA39" i="1" s="1"/>
  <c r="W40" i="1" l="1"/>
  <c r="X39" i="1"/>
  <c r="AA40" i="1" s="1"/>
  <c r="W41" i="1" l="1"/>
  <c r="X40" i="1"/>
  <c r="AA41" i="1" s="1"/>
  <c r="W42" i="1" l="1"/>
  <c r="X41" i="1"/>
  <c r="AA42" i="1" s="1"/>
  <c r="W43" i="1" l="1"/>
  <c r="X42" i="1"/>
  <c r="AA43" i="1" s="1"/>
  <c r="W44" i="1" l="1"/>
  <c r="X43" i="1"/>
  <c r="AA44" i="1" s="1"/>
  <c r="W45" i="1" l="1"/>
  <c r="X44" i="1"/>
  <c r="AA45" i="1" s="1"/>
  <c r="W46" i="1" l="1"/>
  <c r="X45" i="1"/>
  <c r="AA46" i="1" s="1"/>
  <c r="W47" i="1" l="1"/>
  <c r="X46" i="1"/>
  <c r="AA47" i="1" s="1"/>
  <c r="W48" i="1" l="1"/>
  <c r="X47" i="1"/>
  <c r="AA48" i="1" s="1"/>
  <c r="W49" i="1" l="1"/>
  <c r="X48" i="1"/>
  <c r="AA49" i="1" s="1"/>
  <c r="W50" i="1" l="1"/>
  <c r="X49" i="1"/>
  <c r="AA50" i="1" s="1"/>
  <c r="W51" i="1" l="1"/>
  <c r="X50" i="1"/>
  <c r="AA51" i="1" s="1"/>
  <c r="W52" i="1" l="1"/>
  <c r="X51" i="1"/>
  <c r="AA52" i="1" s="1"/>
  <c r="W53" i="1" l="1"/>
  <c r="X52" i="1"/>
  <c r="AA53" i="1" s="1"/>
  <c r="W54" i="1" l="1"/>
  <c r="X53" i="1"/>
  <c r="AA54" i="1" s="1"/>
  <c r="W55" i="1" l="1"/>
  <c r="X54" i="1"/>
  <c r="AA55" i="1" s="1"/>
  <c r="W56" i="1" l="1"/>
  <c r="X55" i="1"/>
  <c r="AA56" i="1" s="1"/>
  <c r="W57" i="1" l="1"/>
  <c r="X56" i="1"/>
  <c r="AA57" i="1" s="1"/>
  <c r="W58" i="1" l="1"/>
  <c r="X57" i="1"/>
  <c r="AA58" i="1" s="1"/>
  <c r="W59" i="1" l="1"/>
  <c r="X58" i="1"/>
  <c r="AA59" i="1" s="1"/>
  <c r="W60" i="1" l="1"/>
  <c r="X59" i="1"/>
  <c r="AA60" i="1" s="1"/>
  <c r="W61" i="1" l="1"/>
  <c r="X60" i="1"/>
  <c r="AA61" i="1" s="1"/>
  <c r="W62" i="1" l="1"/>
  <c r="X61" i="1"/>
  <c r="AA62" i="1" s="1"/>
  <c r="W63" i="1" l="1"/>
  <c r="X62" i="1"/>
  <c r="AA63" i="1" s="1"/>
  <c r="W64" i="1" l="1"/>
  <c r="X63" i="1"/>
  <c r="AA64" i="1" s="1"/>
  <c r="W65" i="1" l="1"/>
  <c r="X64" i="1"/>
  <c r="AA65" i="1" s="1"/>
  <c r="W66" i="1" l="1"/>
  <c r="X65" i="1"/>
  <c r="AA66" i="1" s="1"/>
  <c r="W67" i="1" l="1"/>
  <c r="X66" i="1"/>
  <c r="AA67" i="1" s="1"/>
  <c r="W68" i="1" l="1"/>
  <c r="X67" i="1"/>
  <c r="AA68" i="1" s="1"/>
  <c r="W69" i="1" l="1"/>
  <c r="X68" i="1"/>
  <c r="AA69" i="1" s="1"/>
  <c r="W70" i="1" l="1"/>
  <c r="X69" i="1"/>
  <c r="AA70" i="1" s="1"/>
  <c r="W71" i="1" l="1"/>
  <c r="X70" i="1"/>
  <c r="AA71" i="1" s="1"/>
  <c r="W72" i="1" l="1"/>
  <c r="X71" i="1"/>
  <c r="AA72" i="1" s="1"/>
  <c r="W73" i="1" l="1"/>
  <c r="X72" i="1"/>
  <c r="AA73" i="1" s="1"/>
  <c r="W74" i="1" l="1"/>
  <c r="X73" i="1"/>
  <c r="AA74" i="1" s="1"/>
  <c r="W75" i="1" l="1"/>
  <c r="X74" i="1"/>
  <c r="AA75" i="1" s="1"/>
  <c r="W76" i="1" l="1"/>
  <c r="X75" i="1"/>
  <c r="AA76" i="1" s="1"/>
  <c r="W77" i="1" l="1"/>
  <c r="X76" i="1"/>
  <c r="AA77" i="1" s="1"/>
  <c r="W78" i="1" l="1"/>
  <c r="X77" i="1"/>
  <c r="AA78" i="1" s="1"/>
  <c r="W79" i="1" l="1"/>
  <c r="X78" i="1"/>
  <c r="AA79" i="1" s="1"/>
  <c r="W80" i="1" l="1"/>
  <c r="X79" i="1"/>
  <c r="AA80" i="1" s="1"/>
  <c r="W81" i="1" l="1"/>
  <c r="X80" i="1"/>
  <c r="AA81" i="1" s="1"/>
  <c r="W82" i="1" l="1"/>
  <c r="X81" i="1"/>
  <c r="AA82" i="1" s="1"/>
  <c r="W83" i="1" l="1"/>
  <c r="X82" i="1"/>
  <c r="AA83" i="1" s="1"/>
  <c r="W84" i="1" l="1"/>
  <c r="X83" i="1"/>
  <c r="AA84" i="1" s="1"/>
  <c r="W85" i="1" l="1"/>
  <c r="X84" i="1"/>
  <c r="AA85" i="1" s="1"/>
  <c r="W86" i="1" l="1"/>
  <c r="X85" i="1"/>
  <c r="AA86" i="1" s="1"/>
  <c r="W87" i="1" l="1"/>
  <c r="X86" i="1"/>
  <c r="AA87" i="1" s="1"/>
  <c r="W88" i="1" l="1"/>
  <c r="X87" i="1"/>
  <c r="AA88" i="1" s="1"/>
  <c r="W89" i="1" l="1"/>
  <c r="X88" i="1"/>
  <c r="AA89" i="1" s="1"/>
  <c r="W90" i="1" l="1"/>
  <c r="X89" i="1"/>
  <c r="AA90" i="1" s="1"/>
  <c r="W91" i="1" l="1"/>
  <c r="X90" i="1"/>
  <c r="AA91" i="1" s="1"/>
  <c r="W92" i="1" l="1"/>
  <c r="X91" i="1"/>
  <c r="AA92" i="1" s="1"/>
  <c r="W93" i="1" l="1"/>
  <c r="X92" i="1"/>
  <c r="AA93" i="1" s="1"/>
  <c r="W94" i="1" l="1"/>
  <c r="X93" i="1"/>
  <c r="AA94" i="1" s="1"/>
  <c r="W95" i="1" l="1"/>
  <c r="X94" i="1"/>
  <c r="AA95" i="1" s="1"/>
  <c r="W96" i="1" l="1"/>
  <c r="X95" i="1"/>
  <c r="AA96" i="1" s="1"/>
  <c r="W97" i="1" l="1"/>
  <c r="X96" i="1"/>
  <c r="AA97" i="1" s="1"/>
  <c r="W98" i="1" l="1"/>
  <c r="X97" i="1"/>
  <c r="AA98" i="1" s="1"/>
  <c r="W99" i="1" l="1"/>
  <c r="X98" i="1"/>
  <c r="AA99" i="1" s="1"/>
  <c r="W100" i="1" l="1"/>
  <c r="X99" i="1"/>
  <c r="AA100" i="1" s="1"/>
  <c r="W101" i="1" l="1"/>
  <c r="X100" i="1"/>
  <c r="AA101" i="1" s="1"/>
  <c r="W102" i="1" l="1"/>
  <c r="X101" i="1"/>
  <c r="AA102" i="1" s="1"/>
  <c r="W103" i="1" l="1"/>
  <c r="X102" i="1"/>
  <c r="AA103" i="1" s="1"/>
  <c r="W104" i="1" l="1"/>
  <c r="X103" i="1"/>
  <c r="AA104" i="1" s="1"/>
  <c r="W105" i="1" l="1"/>
  <c r="X104" i="1"/>
  <c r="AA105" i="1" s="1"/>
  <c r="W106" i="1" l="1"/>
  <c r="X105" i="1"/>
  <c r="AA106" i="1" s="1"/>
  <c r="W107" i="1" l="1"/>
  <c r="X106" i="1"/>
  <c r="AA107" i="1" s="1"/>
  <c r="W108" i="1" l="1"/>
  <c r="X107" i="1"/>
  <c r="AA108" i="1" s="1"/>
  <c r="W109" i="1" l="1"/>
  <c r="X108" i="1"/>
  <c r="AA109" i="1" s="1"/>
  <c r="W110" i="1" l="1"/>
  <c r="X109" i="1"/>
  <c r="AA110" i="1" s="1"/>
  <c r="AA111" i="1" l="1"/>
  <c r="W111" i="1"/>
  <c r="X110" i="1"/>
  <c r="W112" i="1" l="1"/>
  <c r="X111" i="1"/>
  <c r="AA112" i="1" s="1"/>
  <c r="W113" i="1" l="1"/>
  <c r="X112" i="1"/>
  <c r="AA113" i="1" s="1"/>
  <c r="W114" i="1" l="1"/>
  <c r="X113" i="1"/>
  <c r="AA114" i="1" s="1"/>
  <c r="W115" i="1" l="1"/>
  <c r="X114" i="1"/>
  <c r="AA115" i="1" s="1"/>
  <c r="W116" i="1" l="1"/>
  <c r="X115" i="1"/>
  <c r="AA116" i="1" s="1"/>
  <c r="W117" i="1" l="1"/>
  <c r="X116" i="1"/>
  <c r="AA117" i="1" s="1"/>
  <c r="W118" i="1" l="1"/>
  <c r="X117" i="1"/>
  <c r="AA118" i="1" s="1"/>
  <c r="W119" i="1" l="1"/>
  <c r="X118" i="1"/>
  <c r="AA119" i="1" s="1"/>
  <c r="W120" i="1" l="1"/>
  <c r="X119" i="1"/>
  <c r="AA120" i="1" s="1"/>
  <c r="W121" i="1" l="1"/>
  <c r="X120" i="1"/>
  <c r="AA121" i="1" s="1"/>
  <c r="W122" i="1" l="1"/>
  <c r="X121" i="1"/>
  <c r="AA122" i="1" s="1"/>
  <c r="W123" i="1" l="1"/>
  <c r="X122" i="1"/>
  <c r="AA123" i="1" s="1"/>
  <c r="W124" i="1" l="1"/>
  <c r="X123" i="1"/>
  <c r="AA124" i="1" s="1"/>
  <c r="W125" i="1" l="1"/>
  <c r="X124" i="1"/>
  <c r="AA125" i="1" s="1"/>
  <c r="W126" i="1" l="1"/>
  <c r="X125" i="1"/>
  <c r="AA126" i="1" s="1"/>
  <c r="W127" i="1" l="1"/>
  <c r="X126" i="1"/>
  <c r="AA127" i="1" s="1"/>
  <c r="W128" i="1" l="1"/>
  <c r="X127" i="1"/>
  <c r="AA128" i="1" s="1"/>
  <c r="W129" i="1" l="1"/>
  <c r="X128" i="1"/>
  <c r="AA129" i="1" s="1"/>
  <c r="W130" i="1" l="1"/>
  <c r="X129" i="1"/>
  <c r="AA130" i="1" s="1"/>
  <c r="AA131" i="1" l="1"/>
  <c r="W131" i="1"/>
  <c r="X130" i="1"/>
  <c r="W132" i="1" l="1"/>
  <c r="X131" i="1"/>
  <c r="AA132" i="1" s="1"/>
  <c r="W133" i="1" l="1"/>
  <c r="X132" i="1"/>
  <c r="AA133" i="1" s="1"/>
  <c r="W134" i="1" l="1"/>
  <c r="X133" i="1"/>
  <c r="AA134" i="1" s="1"/>
  <c r="W135" i="1" l="1"/>
  <c r="X134" i="1"/>
  <c r="AA135" i="1" s="1"/>
  <c r="W136" i="1" l="1"/>
  <c r="X135" i="1"/>
  <c r="AA136" i="1" s="1"/>
  <c r="W137" i="1" l="1"/>
  <c r="X136" i="1"/>
  <c r="AA137" i="1" s="1"/>
  <c r="W138" i="1" l="1"/>
  <c r="X137" i="1"/>
  <c r="AA138" i="1" s="1"/>
  <c r="W139" i="1" l="1"/>
  <c r="X138" i="1"/>
  <c r="AA139" i="1" s="1"/>
  <c r="W140" i="1" l="1"/>
  <c r="X139" i="1"/>
  <c r="AA140" i="1" s="1"/>
  <c r="W141" i="1" l="1"/>
  <c r="X140" i="1"/>
  <c r="AA141" i="1" s="1"/>
  <c r="W142" i="1" l="1"/>
  <c r="X141" i="1"/>
  <c r="AA142" i="1" s="1"/>
  <c r="W143" i="1" l="1"/>
  <c r="X142" i="1"/>
  <c r="AA143" i="1" s="1"/>
  <c r="W144" i="1" l="1"/>
  <c r="X143" i="1"/>
  <c r="AA144" i="1" s="1"/>
  <c r="W145" i="1" l="1"/>
  <c r="X144" i="1"/>
  <c r="AA145" i="1" s="1"/>
  <c r="W146" i="1" l="1"/>
  <c r="X145" i="1"/>
  <c r="AA146" i="1" s="1"/>
  <c r="W147" i="1" l="1"/>
  <c r="X146" i="1"/>
  <c r="AA147" i="1" s="1"/>
  <c r="W148" i="1" l="1"/>
  <c r="X147" i="1"/>
  <c r="AA148" i="1" s="1"/>
  <c r="W149" i="1" l="1"/>
  <c r="X148" i="1"/>
  <c r="AA149" i="1" s="1"/>
  <c r="W150" i="1" l="1"/>
  <c r="X149" i="1"/>
  <c r="AA150" i="1" s="1"/>
  <c r="W151" i="1" l="1"/>
  <c r="X150" i="1"/>
  <c r="AA151" i="1" s="1"/>
  <c r="W152" i="1" l="1"/>
  <c r="X151" i="1"/>
  <c r="AA152" i="1" s="1"/>
  <c r="W153" i="1" l="1"/>
  <c r="X152" i="1"/>
  <c r="AA153" i="1" s="1"/>
  <c r="W154" i="1" l="1"/>
  <c r="X153" i="1"/>
  <c r="AA154" i="1" s="1"/>
  <c r="W155" i="1" l="1"/>
  <c r="X154" i="1"/>
  <c r="AA155" i="1" s="1"/>
  <c r="W156" i="1" l="1"/>
  <c r="X155" i="1"/>
  <c r="AA156" i="1" s="1"/>
  <c r="W157" i="1" l="1"/>
  <c r="X156" i="1"/>
  <c r="AA157" i="1" s="1"/>
  <c r="W158" i="1" l="1"/>
  <c r="X157" i="1"/>
  <c r="AA158" i="1" s="1"/>
  <c r="W159" i="1" l="1"/>
  <c r="X158" i="1"/>
  <c r="AA159" i="1" s="1"/>
  <c r="W160" i="1" l="1"/>
  <c r="X159" i="1"/>
  <c r="AA160" i="1" s="1"/>
  <c r="W161" i="1" l="1"/>
  <c r="X160" i="1"/>
  <c r="AA161" i="1" s="1"/>
  <c r="W162" i="1" l="1"/>
  <c r="X161" i="1"/>
  <c r="AA162" i="1" s="1"/>
  <c r="W163" i="1" l="1"/>
  <c r="X162" i="1"/>
  <c r="AA163" i="1" s="1"/>
  <c r="W164" i="1" l="1"/>
  <c r="X163" i="1"/>
  <c r="AA164" i="1" s="1"/>
  <c r="W165" i="1" l="1"/>
  <c r="X164" i="1"/>
  <c r="AA165" i="1" s="1"/>
  <c r="W166" i="1" l="1"/>
  <c r="X165" i="1"/>
  <c r="AA166" i="1" s="1"/>
  <c r="W167" i="1" l="1"/>
  <c r="X166" i="1"/>
  <c r="AA167" i="1" s="1"/>
  <c r="W168" i="1" l="1"/>
  <c r="X167" i="1"/>
  <c r="AA168" i="1" s="1"/>
  <c r="W169" i="1" l="1"/>
  <c r="X168" i="1"/>
  <c r="AA169" i="1" s="1"/>
  <c r="AA170" i="1" l="1"/>
  <c r="W170" i="1"/>
  <c r="X169" i="1"/>
  <c r="W171" i="1" l="1"/>
  <c r="X170" i="1"/>
  <c r="AA171" i="1" s="1"/>
  <c r="AA172" i="1" l="1"/>
  <c r="W172" i="1"/>
  <c r="X171" i="1"/>
  <c r="W173" i="1" l="1"/>
  <c r="X172" i="1"/>
  <c r="AA173" i="1" s="1"/>
  <c r="W174" i="1" l="1"/>
  <c r="X173" i="1"/>
  <c r="AA174" i="1" s="1"/>
  <c r="W175" i="1" l="1"/>
  <c r="X174" i="1"/>
  <c r="AA175" i="1" s="1"/>
  <c r="W176" i="1" l="1"/>
  <c r="X175" i="1"/>
  <c r="AA176" i="1" s="1"/>
  <c r="AA177" i="1" l="1"/>
  <c r="W177" i="1"/>
  <c r="X176" i="1"/>
  <c r="W178" i="1" l="1"/>
  <c r="X177" i="1"/>
  <c r="AA178" i="1" s="1"/>
  <c r="W179" i="1" l="1"/>
  <c r="X178" i="1"/>
  <c r="AA179" i="1" s="1"/>
  <c r="W180" i="1" l="1"/>
  <c r="X179" i="1"/>
  <c r="AA180" i="1" s="1"/>
  <c r="W181" i="1" l="1"/>
  <c r="X180" i="1"/>
  <c r="AA181" i="1" s="1"/>
  <c r="W182" i="1" l="1"/>
  <c r="X181" i="1"/>
  <c r="AA182" i="1" s="1"/>
  <c r="W183" i="1" l="1"/>
  <c r="X182" i="1"/>
  <c r="AA183" i="1" s="1"/>
  <c r="W184" i="1" l="1"/>
  <c r="X183" i="1"/>
  <c r="AA184" i="1" s="1"/>
  <c r="W185" i="1" l="1"/>
  <c r="X184" i="1"/>
  <c r="AA185" i="1" s="1"/>
  <c r="AA186" i="1" l="1"/>
  <c r="W186" i="1"/>
  <c r="X185" i="1"/>
  <c r="W187" i="1" l="1"/>
  <c r="X186" i="1"/>
  <c r="AA187" i="1" s="1"/>
  <c r="W188" i="1" l="1"/>
  <c r="X187" i="1"/>
  <c r="AA188" i="1" s="1"/>
  <c r="AA189" i="1" l="1"/>
  <c r="W189" i="1"/>
  <c r="X188" i="1"/>
  <c r="W190" i="1" l="1"/>
  <c r="X189" i="1"/>
  <c r="AA190" i="1" s="1"/>
  <c r="W191" i="1" l="1"/>
  <c r="X190" i="1"/>
  <c r="AA191" i="1" s="1"/>
  <c r="W192" i="1" l="1"/>
  <c r="X191" i="1"/>
  <c r="AA192" i="1" s="1"/>
  <c r="W193" i="1" l="1"/>
  <c r="X192" i="1"/>
  <c r="AA193" i="1" s="1"/>
  <c r="W194" i="1" l="1"/>
  <c r="X193" i="1"/>
  <c r="AA194" i="1" s="1"/>
  <c r="W195" i="1" l="1"/>
  <c r="X194" i="1"/>
  <c r="AA195" i="1" s="1"/>
  <c r="W196" i="1" l="1"/>
  <c r="X195" i="1"/>
  <c r="AA196" i="1" s="1"/>
  <c r="W197" i="1" l="1"/>
  <c r="X196" i="1"/>
  <c r="AA197" i="1" s="1"/>
  <c r="W198" i="1" l="1"/>
  <c r="X197" i="1"/>
  <c r="AA198" i="1" s="1"/>
  <c r="W199" i="1" l="1"/>
  <c r="X198" i="1"/>
  <c r="AA199" i="1" s="1"/>
  <c r="W200" i="1" l="1"/>
  <c r="X199" i="1"/>
  <c r="AA200" i="1" s="1"/>
  <c r="W201" i="1" l="1"/>
  <c r="X200" i="1"/>
  <c r="AA201" i="1" s="1"/>
  <c r="W202" i="1" l="1"/>
  <c r="X201" i="1"/>
  <c r="AA202" i="1" s="1"/>
  <c r="W203" i="1" l="1"/>
  <c r="X202" i="1"/>
  <c r="AA203" i="1" s="1"/>
  <c r="W204" i="1" l="1"/>
  <c r="X203" i="1"/>
  <c r="AA204" i="1" s="1"/>
  <c r="W205" i="1" l="1"/>
  <c r="X204" i="1"/>
  <c r="AA205" i="1" s="1"/>
  <c r="W206" i="1" l="1"/>
  <c r="X205" i="1"/>
  <c r="AA206" i="1" s="1"/>
  <c r="AA207" i="1" l="1"/>
  <c r="W207" i="1"/>
  <c r="X206" i="1"/>
  <c r="W208" i="1" l="1"/>
  <c r="X207" i="1"/>
  <c r="AA208" i="1" s="1"/>
  <c r="W209" i="1" l="1"/>
  <c r="X208" i="1"/>
  <c r="AA209" i="1" s="1"/>
  <c r="AA210" i="1" l="1"/>
  <c r="W210" i="1"/>
  <c r="X209" i="1"/>
  <c r="AA211" i="1" l="1"/>
  <c r="W211" i="1"/>
  <c r="X210" i="1"/>
  <c r="AA212" i="1" l="1"/>
  <c r="W212" i="1"/>
  <c r="X211" i="1"/>
  <c r="W213" i="1" l="1"/>
  <c r="X212" i="1"/>
  <c r="AA213" i="1" s="1"/>
  <c r="W214" i="1" l="1"/>
  <c r="X213" i="1"/>
  <c r="AA214" i="1" s="1"/>
  <c r="W215" i="1" l="1"/>
  <c r="X214" i="1"/>
  <c r="AA215" i="1" s="1"/>
  <c r="W216" i="1" l="1"/>
  <c r="X215" i="1"/>
  <c r="AA216" i="1" s="1"/>
  <c r="W217" i="1" l="1"/>
  <c r="X216" i="1"/>
  <c r="AA217" i="1" s="1"/>
  <c r="W218" i="1" l="1"/>
  <c r="X217" i="1"/>
  <c r="AA218" i="1" s="1"/>
  <c r="W219" i="1" l="1"/>
  <c r="X218" i="1"/>
  <c r="AA219" i="1" s="1"/>
  <c r="W220" i="1" l="1"/>
  <c r="X219" i="1"/>
  <c r="AA220" i="1" s="1"/>
  <c r="W221" i="1" l="1"/>
  <c r="X220" i="1"/>
  <c r="AA221" i="1" s="1"/>
  <c r="W222" i="1" l="1"/>
  <c r="X221" i="1"/>
  <c r="AA222" i="1" s="1"/>
  <c r="W223" i="1" l="1"/>
  <c r="X222" i="1"/>
  <c r="AA223" i="1" s="1"/>
  <c r="AA224" i="1" l="1"/>
  <c r="W224" i="1"/>
  <c r="X223" i="1"/>
  <c r="W225" i="1" l="1"/>
  <c r="X224" i="1"/>
  <c r="AA225" i="1" s="1"/>
  <c r="W226" i="1" l="1"/>
  <c r="X225" i="1"/>
  <c r="AA226" i="1" s="1"/>
  <c r="W227" i="1" l="1"/>
  <c r="X226" i="1"/>
  <c r="AA227" i="1" s="1"/>
  <c r="W228" i="1" l="1"/>
  <c r="X227" i="1"/>
  <c r="AA228" i="1" s="1"/>
  <c r="W229" i="1" l="1"/>
  <c r="X228" i="1"/>
  <c r="AA229" i="1" s="1"/>
  <c r="W230" i="1" l="1"/>
  <c r="X229" i="1"/>
  <c r="AA230" i="1" s="1"/>
  <c r="AA231" i="1" l="1"/>
  <c r="W231" i="1"/>
  <c r="X230" i="1"/>
  <c r="AA232" i="1" l="1"/>
  <c r="W232" i="1"/>
  <c r="X231" i="1"/>
  <c r="W233" i="1" l="1"/>
  <c r="X232" i="1"/>
  <c r="AA233" i="1" s="1"/>
  <c r="AA234" i="1" l="1"/>
  <c r="W234" i="1"/>
  <c r="X233" i="1"/>
  <c r="W235" i="1" l="1"/>
  <c r="X234" i="1"/>
  <c r="AA235" i="1" s="1"/>
  <c r="AA236" i="1" l="1"/>
  <c r="W236" i="1"/>
  <c r="X235" i="1"/>
  <c r="AA237" i="1" l="1"/>
  <c r="W237" i="1"/>
  <c r="X236" i="1"/>
  <c r="AA238" i="1" l="1"/>
  <c r="W238" i="1"/>
  <c r="X237" i="1"/>
  <c r="W239" i="1" l="1"/>
  <c r="X238" i="1"/>
  <c r="AA239" i="1" s="1"/>
  <c r="AA240" i="1" l="1"/>
  <c r="W240" i="1"/>
  <c r="X239" i="1"/>
  <c r="AA241" i="1" l="1"/>
  <c r="W241" i="1"/>
  <c r="X240" i="1"/>
  <c r="W242" i="1" l="1"/>
  <c r="X241" i="1"/>
  <c r="AA242" i="1" s="1"/>
  <c r="W243" i="1" l="1"/>
  <c r="X242" i="1"/>
  <c r="AA243" i="1" s="1"/>
  <c r="W244" i="1" l="1"/>
  <c r="X243" i="1"/>
  <c r="AA244" i="1" s="1"/>
  <c r="AA245" i="1" l="1"/>
  <c r="W245" i="1"/>
  <c r="X244" i="1"/>
  <c r="W246" i="1" l="1"/>
  <c r="X245" i="1"/>
  <c r="AA246" i="1" s="1"/>
  <c r="AA247" i="1" l="1"/>
  <c r="W247" i="1"/>
  <c r="X246" i="1"/>
  <c r="W248" i="1" l="1"/>
  <c r="X247" i="1"/>
  <c r="AA248" i="1" s="1"/>
  <c r="W249" i="1" l="1"/>
  <c r="X248" i="1"/>
  <c r="AA249" i="1" s="1"/>
  <c r="W250" i="1" l="1"/>
  <c r="X249" i="1"/>
  <c r="AA250" i="1" s="1"/>
  <c r="AA251" i="1" l="1"/>
  <c r="W251" i="1"/>
  <c r="X250" i="1"/>
  <c r="W252" i="1" l="1"/>
  <c r="X251" i="1"/>
  <c r="AA252" i="1" s="1"/>
  <c r="AA253" i="1" l="1"/>
  <c r="W253" i="1"/>
  <c r="X252" i="1"/>
  <c r="W254" i="1" l="1"/>
  <c r="X253" i="1"/>
  <c r="AA254" i="1" s="1"/>
  <c r="W255" i="1" l="1"/>
  <c r="X254" i="1"/>
  <c r="AA255" i="1" s="1"/>
  <c r="W256" i="1" l="1"/>
  <c r="X255" i="1"/>
  <c r="AA256" i="1" s="1"/>
  <c r="AA257" i="1" l="1"/>
  <c r="W257" i="1"/>
  <c r="X256" i="1"/>
  <c r="AA258" i="1" l="1"/>
  <c r="W258" i="1"/>
  <c r="X257" i="1"/>
  <c r="W259" i="1" l="1"/>
  <c r="X258" i="1"/>
  <c r="AA259" i="1" s="1"/>
  <c r="W260" i="1" l="1"/>
  <c r="X259" i="1"/>
  <c r="AA260" i="1" s="1"/>
  <c r="W261" i="1" l="1"/>
  <c r="X260" i="1"/>
  <c r="AA261" i="1" s="1"/>
  <c r="W262" i="1" l="1"/>
  <c r="X261" i="1"/>
  <c r="AA262" i="1" s="1"/>
  <c r="W263" i="1" l="1"/>
  <c r="X262" i="1"/>
  <c r="AA263" i="1" s="1"/>
  <c r="W264" i="1" l="1"/>
  <c r="X263" i="1"/>
  <c r="AA264" i="1" s="1"/>
  <c r="W265" i="1" l="1"/>
  <c r="X264" i="1"/>
  <c r="AA265" i="1" s="1"/>
  <c r="W266" i="1" l="1"/>
  <c r="X265" i="1"/>
  <c r="AA266" i="1" s="1"/>
  <c r="W267" i="1" l="1"/>
  <c r="X266" i="1"/>
  <c r="AA267" i="1" s="1"/>
  <c r="AA268" i="1" l="1"/>
  <c r="W268" i="1"/>
  <c r="X267" i="1"/>
  <c r="W269" i="1" l="1"/>
  <c r="X268" i="1"/>
  <c r="AA269" i="1" s="1"/>
  <c r="W270" i="1" l="1"/>
  <c r="X269" i="1"/>
  <c r="AA270" i="1" s="1"/>
  <c r="W271" i="1" l="1"/>
  <c r="X270" i="1"/>
  <c r="AA271" i="1" s="1"/>
  <c r="AA272" i="1" l="1"/>
  <c r="W272" i="1"/>
  <c r="X271" i="1"/>
  <c r="AA273" i="1" l="1"/>
  <c r="W273" i="1"/>
  <c r="X272" i="1"/>
  <c r="AA274" i="1" l="1"/>
  <c r="W274" i="1"/>
  <c r="X273" i="1"/>
  <c r="W275" i="1" l="1"/>
  <c r="X274" i="1"/>
  <c r="AA275" i="1" s="1"/>
  <c r="W276" i="1" l="1"/>
  <c r="X275" i="1"/>
  <c r="AA276" i="1" s="1"/>
  <c r="W277" i="1" l="1"/>
  <c r="X276" i="1"/>
  <c r="AA277" i="1" s="1"/>
  <c r="W278" i="1" l="1"/>
  <c r="X277" i="1"/>
  <c r="AA278" i="1" s="1"/>
  <c r="W279" i="1" l="1"/>
  <c r="X278" i="1"/>
  <c r="AA279" i="1" s="1"/>
  <c r="W280" i="1" l="1"/>
  <c r="X279" i="1"/>
  <c r="AA280" i="1" s="1"/>
  <c r="AA281" i="1" l="1"/>
  <c r="W281" i="1"/>
  <c r="X280" i="1"/>
  <c r="AA282" i="1" l="1"/>
  <c r="W282" i="1"/>
  <c r="X281" i="1"/>
  <c r="W283" i="1" l="1"/>
  <c r="X282" i="1"/>
  <c r="AA283" i="1" s="1"/>
  <c r="W284" i="1" l="1"/>
  <c r="X283" i="1"/>
  <c r="AA284" i="1" s="1"/>
  <c r="AA285" i="1" l="1"/>
  <c r="W285" i="1"/>
  <c r="X284" i="1"/>
  <c r="W286" i="1" l="1"/>
  <c r="X285" i="1"/>
  <c r="AA286" i="1" s="1"/>
  <c r="W287" i="1" l="1"/>
  <c r="X286" i="1"/>
  <c r="AA287" i="1" s="1"/>
  <c r="W288" i="1" l="1"/>
  <c r="X287" i="1"/>
  <c r="AA288" i="1" s="1"/>
  <c r="AA289" i="1" l="1"/>
  <c r="W289" i="1"/>
  <c r="X288" i="1"/>
  <c r="W290" i="1" l="1"/>
  <c r="X289" i="1"/>
  <c r="AA290" i="1" s="1"/>
  <c r="AA291" i="1" l="1"/>
  <c r="W291" i="1"/>
  <c r="X290" i="1"/>
  <c r="W292" i="1" l="1"/>
  <c r="X291" i="1"/>
  <c r="AA292" i="1" s="1"/>
  <c r="AA293" i="1" l="1"/>
  <c r="W293" i="1"/>
  <c r="X292" i="1"/>
  <c r="AA294" i="1" l="1"/>
  <c r="W294" i="1"/>
  <c r="X293" i="1"/>
  <c r="W295" i="1" l="1"/>
  <c r="X294" i="1"/>
  <c r="AA295" i="1" s="1"/>
  <c r="W296" i="1" l="1"/>
  <c r="X295" i="1"/>
  <c r="AA296" i="1" s="1"/>
  <c r="W297" i="1" l="1"/>
  <c r="X296" i="1"/>
  <c r="AA297" i="1" s="1"/>
  <c r="W298" i="1" l="1"/>
  <c r="X297" i="1"/>
  <c r="AA298" i="1" s="1"/>
  <c r="W299" i="1" l="1"/>
  <c r="X298" i="1"/>
  <c r="AA299" i="1" s="1"/>
  <c r="AA300" i="1" l="1"/>
  <c r="W300" i="1"/>
  <c r="X299" i="1"/>
  <c r="W301" i="1" l="1"/>
  <c r="X300" i="1"/>
  <c r="AA301" i="1" s="1"/>
  <c r="AA302" i="1" l="1"/>
  <c r="W302" i="1"/>
  <c r="X301" i="1"/>
  <c r="W303" i="1" l="1"/>
  <c r="X302" i="1"/>
  <c r="AA303" i="1" s="1"/>
  <c r="W304" i="1" l="1"/>
  <c r="X303" i="1"/>
  <c r="AA304" i="1" s="1"/>
  <c r="W305" i="1" l="1"/>
  <c r="X304" i="1"/>
  <c r="AA305" i="1" s="1"/>
  <c r="AA306" i="1" l="1"/>
  <c r="W306" i="1"/>
  <c r="X305" i="1"/>
  <c r="W307" i="1" l="1"/>
  <c r="X306" i="1"/>
  <c r="AA307" i="1" s="1"/>
  <c r="W308" i="1" l="1"/>
  <c r="X307" i="1"/>
  <c r="AA308" i="1" s="1"/>
  <c r="W309" i="1" l="1"/>
  <c r="X308" i="1"/>
  <c r="AA309" i="1" s="1"/>
  <c r="W310" i="1" l="1"/>
  <c r="X309" i="1"/>
  <c r="AA310" i="1" s="1"/>
  <c r="W311" i="1" l="1"/>
  <c r="X310" i="1"/>
  <c r="AA311" i="1" s="1"/>
  <c r="W312" i="1" l="1"/>
  <c r="X311" i="1"/>
  <c r="AA312" i="1" s="1"/>
  <c r="AA313" i="1" l="1"/>
  <c r="W313" i="1"/>
  <c r="X312" i="1"/>
  <c r="W314" i="1" l="1"/>
  <c r="X313" i="1"/>
  <c r="AA314" i="1" s="1"/>
  <c r="W315" i="1" l="1"/>
  <c r="X314" i="1"/>
  <c r="AA315" i="1" s="1"/>
  <c r="W316" i="1" l="1"/>
  <c r="X315" i="1"/>
  <c r="AA316" i="1" s="1"/>
  <c r="W317" i="1" l="1"/>
  <c r="X316" i="1"/>
  <c r="AA317" i="1" s="1"/>
  <c r="W318" i="1" l="1"/>
  <c r="X317" i="1"/>
  <c r="AA318" i="1" s="1"/>
  <c r="W319" i="1" l="1"/>
  <c r="X318" i="1"/>
  <c r="AA319" i="1" s="1"/>
  <c r="W320" i="1" l="1"/>
  <c r="X319" i="1"/>
  <c r="AA320" i="1" s="1"/>
  <c r="W321" i="1" l="1"/>
  <c r="X320" i="1"/>
  <c r="AA321" i="1" s="1"/>
  <c r="W322" i="1" l="1"/>
  <c r="X321" i="1"/>
  <c r="AA322" i="1" s="1"/>
  <c r="W323" i="1" l="1"/>
  <c r="X322" i="1"/>
  <c r="AA323" i="1" s="1"/>
  <c r="AA324" i="1" l="1"/>
  <c r="W324" i="1"/>
  <c r="X323" i="1"/>
  <c r="W325" i="1" l="1"/>
  <c r="X324" i="1"/>
  <c r="AA325" i="1" s="1"/>
  <c r="W326" i="1" l="1"/>
  <c r="X325" i="1"/>
  <c r="AA326" i="1" s="1"/>
  <c r="AA327" i="1" l="1"/>
  <c r="W327" i="1"/>
  <c r="X326" i="1"/>
  <c r="AA328" i="1" l="1"/>
  <c r="W328" i="1"/>
  <c r="X327" i="1"/>
  <c r="W329" i="1" l="1"/>
  <c r="X328" i="1"/>
  <c r="AA329" i="1" s="1"/>
  <c r="W330" i="1" l="1"/>
  <c r="X329" i="1"/>
  <c r="AA330" i="1" s="1"/>
  <c r="W331" i="1" l="1"/>
  <c r="X330" i="1"/>
  <c r="AA331" i="1" s="1"/>
  <c r="W332" i="1" l="1"/>
  <c r="X331" i="1"/>
  <c r="AA332" i="1" s="1"/>
  <c r="AA333" i="1" l="1"/>
  <c r="W333" i="1"/>
  <c r="X332" i="1"/>
  <c r="W334" i="1" l="1"/>
  <c r="X333" i="1"/>
  <c r="AA334" i="1" s="1"/>
  <c r="AA335" i="1" l="1"/>
  <c r="W335" i="1"/>
  <c r="X334" i="1"/>
  <c r="AA336" i="1" l="1"/>
  <c r="W336" i="1"/>
  <c r="X335" i="1"/>
  <c r="W337" i="1" l="1"/>
  <c r="X336" i="1"/>
  <c r="AA337" i="1" s="1"/>
  <c r="W338" i="1" l="1"/>
  <c r="X337" i="1"/>
  <c r="AA338" i="1" s="1"/>
  <c r="W339" i="1" l="1"/>
  <c r="X338" i="1"/>
  <c r="AA339" i="1" s="1"/>
  <c r="W340" i="1" l="1"/>
  <c r="X339" i="1"/>
  <c r="AA340" i="1" s="1"/>
  <c r="AA341" i="1" l="1"/>
  <c r="W341" i="1"/>
  <c r="X340" i="1"/>
  <c r="AA342" i="1" l="1"/>
  <c r="W342" i="1"/>
  <c r="X341" i="1"/>
  <c r="W343" i="1" l="1"/>
  <c r="X342" i="1"/>
  <c r="AA343" i="1" s="1"/>
  <c r="W344" i="1" l="1"/>
  <c r="X343" i="1"/>
  <c r="AA344" i="1" s="1"/>
  <c r="AA345" i="1" l="1"/>
  <c r="W345" i="1"/>
  <c r="X344" i="1"/>
  <c r="AA346" i="1" l="1"/>
  <c r="W346" i="1"/>
  <c r="X345" i="1"/>
  <c r="W347" i="1" l="1"/>
  <c r="X346" i="1"/>
  <c r="AA347" i="1" s="1"/>
  <c r="AA348" i="1" l="1"/>
  <c r="W348" i="1"/>
  <c r="X347" i="1"/>
  <c r="W349" i="1" l="1"/>
  <c r="X348" i="1"/>
  <c r="AA349" i="1" s="1"/>
  <c r="W350" i="1" l="1"/>
  <c r="X349" i="1"/>
  <c r="AA350" i="1" s="1"/>
  <c r="W351" i="1" l="1"/>
  <c r="X350" i="1"/>
  <c r="AA351" i="1" s="1"/>
  <c r="W352" i="1" l="1"/>
  <c r="X351" i="1"/>
  <c r="AA352" i="1" s="1"/>
  <c r="W353" i="1" l="1"/>
  <c r="X352" i="1"/>
  <c r="AA353" i="1" s="1"/>
  <c r="AA354" i="1" l="1"/>
  <c r="W354" i="1"/>
  <c r="X353" i="1"/>
  <c r="AA355" i="1" l="1"/>
  <c r="W355" i="1"/>
  <c r="X354" i="1"/>
  <c r="W356" i="1" l="1"/>
  <c r="X355" i="1"/>
  <c r="AA356" i="1" s="1"/>
  <c r="W357" i="1" l="1"/>
  <c r="X356" i="1"/>
  <c r="AA357" i="1" s="1"/>
  <c r="W358" i="1" l="1"/>
  <c r="X357" i="1"/>
  <c r="AA358" i="1" s="1"/>
  <c r="AA359" i="1" l="1"/>
  <c r="W359" i="1"/>
  <c r="X358" i="1"/>
  <c r="AA360" i="1" l="1"/>
  <c r="W360" i="1"/>
  <c r="X359" i="1"/>
  <c r="W361" i="1" l="1"/>
  <c r="X360" i="1"/>
  <c r="AA361" i="1" s="1"/>
  <c r="W362" i="1" l="1"/>
  <c r="X361" i="1"/>
  <c r="AA362" i="1" s="1"/>
  <c r="W363" i="1" l="1"/>
  <c r="X362" i="1"/>
  <c r="AA363" i="1" s="1"/>
  <c r="AA364" i="1" l="1"/>
  <c r="W364" i="1"/>
  <c r="X363" i="1"/>
  <c r="AA365" i="1" l="1"/>
  <c r="W365" i="1"/>
  <c r="X364" i="1"/>
  <c r="AA366" i="1" l="1"/>
  <c r="W366" i="1"/>
  <c r="X365" i="1"/>
  <c r="W367" i="1" l="1"/>
  <c r="X366" i="1"/>
  <c r="AA367" i="1" s="1"/>
  <c r="AA368" i="1" l="1"/>
  <c r="W368" i="1"/>
  <c r="X367" i="1"/>
  <c r="AA369" i="1" l="1"/>
  <c r="W369" i="1"/>
  <c r="X368" i="1"/>
  <c r="W370" i="1" l="1"/>
  <c r="X369" i="1"/>
  <c r="AA370" i="1" s="1"/>
  <c r="AA371" i="1" l="1"/>
  <c r="W371" i="1"/>
  <c r="X370" i="1"/>
  <c r="W372" i="1" l="1"/>
  <c r="X371" i="1"/>
  <c r="AA372" i="1" s="1"/>
  <c r="W373" i="1" l="1"/>
  <c r="X372" i="1"/>
  <c r="AA373" i="1" s="1"/>
  <c r="W374" i="1" l="1"/>
  <c r="X373" i="1"/>
  <c r="AA374" i="1" s="1"/>
  <c r="AA375" i="1" l="1"/>
  <c r="W375" i="1"/>
  <c r="X374" i="1"/>
  <c r="AA376" i="1" l="1"/>
  <c r="W376" i="1"/>
  <c r="X375" i="1"/>
  <c r="AA377" i="1" l="1"/>
  <c r="W377" i="1"/>
  <c r="X376" i="1"/>
  <c r="W378" i="1" l="1"/>
  <c r="X377" i="1"/>
  <c r="AA378" i="1" s="1"/>
  <c r="W379" i="1" l="1"/>
  <c r="X378" i="1"/>
  <c r="AA379" i="1" s="1"/>
  <c r="W380" i="1" l="1"/>
  <c r="X379" i="1"/>
  <c r="AA380" i="1" s="1"/>
  <c r="AA381" i="1" l="1"/>
  <c r="W381" i="1"/>
  <c r="X380" i="1"/>
  <c r="AA382" i="1" l="1"/>
  <c r="W382" i="1"/>
  <c r="X381" i="1"/>
  <c r="AA383" i="1" l="1"/>
  <c r="W383" i="1"/>
  <c r="X382" i="1"/>
  <c r="AA384" i="1" l="1"/>
  <c r="W384" i="1"/>
  <c r="X383" i="1"/>
  <c r="AA385" i="1" l="1"/>
  <c r="W385" i="1"/>
  <c r="X384" i="1"/>
  <c r="W386" i="1" l="1"/>
  <c r="X385" i="1"/>
  <c r="AA386" i="1" s="1"/>
  <c r="AA387" i="1" l="1"/>
  <c r="W387" i="1"/>
  <c r="X386" i="1"/>
  <c r="AA388" i="1" l="1"/>
  <c r="W388" i="1"/>
  <c r="X387" i="1"/>
  <c r="AA389" i="1" l="1"/>
  <c r="W389" i="1"/>
  <c r="X388" i="1"/>
  <c r="AA390" i="1" l="1"/>
  <c r="W390" i="1"/>
  <c r="X389" i="1"/>
  <c r="W391" i="1" l="1"/>
  <c r="X390" i="1"/>
  <c r="AA391" i="1" s="1"/>
  <c r="AA392" i="1" l="1"/>
  <c r="W392" i="1"/>
  <c r="X391" i="1"/>
  <c r="W393" i="1" l="1"/>
  <c r="X392" i="1"/>
  <c r="AA393" i="1" s="1"/>
  <c r="W394" i="1" l="1"/>
  <c r="X393" i="1"/>
  <c r="AA394" i="1" s="1"/>
  <c r="AA395" i="1" l="1"/>
  <c r="W395" i="1"/>
  <c r="X394" i="1"/>
  <c r="W396" i="1" l="1"/>
  <c r="X395" i="1"/>
  <c r="AA396" i="1" s="1"/>
  <c r="AA397" i="1" l="1"/>
  <c r="W397" i="1"/>
  <c r="X396" i="1"/>
  <c r="AA398" i="1" l="1"/>
  <c r="W398" i="1"/>
  <c r="X397" i="1"/>
  <c r="W399" i="1" l="1"/>
  <c r="X398" i="1"/>
  <c r="AA399" i="1" s="1"/>
  <c r="AA400" i="1" l="1"/>
  <c r="W400" i="1"/>
  <c r="X399" i="1"/>
  <c r="AA401" i="1" l="1"/>
  <c r="W401" i="1"/>
  <c r="X400" i="1"/>
  <c r="AA402" i="1" l="1"/>
  <c r="W402" i="1"/>
  <c r="X401" i="1"/>
  <c r="AA403" i="1" l="1"/>
  <c r="W403" i="1"/>
  <c r="X402" i="1"/>
  <c r="AA404" i="1" l="1"/>
  <c r="W404" i="1"/>
  <c r="X403" i="1"/>
  <c r="AA405" i="1" l="1"/>
  <c r="W405" i="1"/>
  <c r="X404" i="1"/>
  <c r="W406" i="1" l="1"/>
  <c r="X405" i="1"/>
  <c r="AA406" i="1" s="1"/>
  <c r="W407" i="1" l="1"/>
  <c r="X406" i="1"/>
  <c r="AA407" i="1" s="1"/>
  <c r="W408" i="1" l="1"/>
  <c r="X407" i="1"/>
  <c r="AA408" i="1" s="1"/>
  <c r="W409" i="1" l="1"/>
  <c r="X408" i="1"/>
  <c r="AA409" i="1" s="1"/>
  <c r="AA410" i="1" l="1"/>
  <c r="W410" i="1"/>
  <c r="X409" i="1"/>
  <c r="AA411" i="1" l="1"/>
  <c r="W411" i="1"/>
  <c r="X410" i="1"/>
  <c r="W412" i="1" l="1"/>
  <c r="X411" i="1"/>
  <c r="AA412" i="1" s="1"/>
  <c r="W413" i="1" l="1"/>
  <c r="X412" i="1"/>
  <c r="AA413" i="1" s="1"/>
  <c r="W414" i="1" l="1"/>
  <c r="X413" i="1"/>
  <c r="AA414" i="1" s="1"/>
  <c r="AA415" i="1" l="1"/>
  <c r="W415" i="1"/>
  <c r="X414" i="1"/>
  <c r="AA416" i="1" l="1"/>
  <c r="W416" i="1"/>
  <c r="X415" i="1"/>
  <c r="AA417" i="1" l="1"/>
  <c r="W417" i="1"/>
  <c r="X416" i="1"/>
  <c r="AA418" i="1" l="1"/>
  <c r="W418" i="1"/>
  <c r="X417" i="1"/>
  <c r="W419" i="1" l="1"/>
  <c r="X418" i="1"/>
  <c r="AA419" i="1" s="1"/>
  <c r="W420" i="1" l="1"/>
  <c r="X419" i="1"/>
  <c r="AA420" i="1" s="1"/>
  <c r="W421" i="1" l="1"/>
  <c r="X420" i="1"/>
  <c r="AA421" i="1" s="1"/>
  <c r="W422" i="1" l="1"/>
  <c r="X421" i="1"/>
  <c r="AA422" i="1" s="1"/>
  <c r="AA423" i="1" l="1"/>
  <c r="W423" i="1"/>
  <c r="X422" i="1"/>
  <c r="W424" i="1" l="1"/>
  <c r="X423" i="1"/>
  <c r="AA424" i="1" s="1"/>
  <c r="W425" i="1" l="1"/>
  <c r="X424" i="1"/>
  <c r="AA425" i="1" s="1"/>
  <c r="AA426" i="1" l="1"/>
  <c r="W426" i="1"/>
  <c r="X425" i="1"/>
  <c r="AA427" i="1" l="1"/>
  <c r="W427" i="1"/>
  <c r="X426" i="1"/>
  <c r="W428" i="1" l="1"/>
  <c r="X427" i="1"/>
  <c r="AA428" i="1" s="1"/>
  <c r="AA429" i="1" l="1"/>
  <c r="W429" i="1"/>
  <c r="X428" i="1"/>
  <c r="AA430" i="1" l="1"/>
  <c r="W430" i="1"/>
  <c r="X429" i="1"/>
  <c r="AA431" i="1" l="1"/>
  <c r="W431" i="1"/>
  <c r="X430" i="1"/>
  <c r="W432" i="1" l="1"/>
  <c r="X431" i="1"/>
  <c r="AA432" i="1" s="1"/>
  <c r="AA433" i="1" l="1"/>
  <c r="W433" i="1"/>
  <c r="X432" i="1"/>
  <c r="AA434" i="1" l="1"/>
  <c r="W434" i="1"/>
  <c r="X433" i="1"/>
  <c r="W435" i="1" l="1"/>
  <c r="X434" i="1"/>
  <c r="AA435" i="1" s="1"/>
  <c r="AA436" i="1" l="1"/>
  <c r="W436" i="1"/>
  <c r="X435" i="1"/>
  <c r="AA437" i="1" l="1"/>
  <c r="W437" i="1"/>
  <c r="X436" i="1"/>
  <c r="AA438" i="1" l="1"/>
  <c r="W438" i="1"/>
  <c r="X437" i="1"/>
  <c r="AA439" i="1" l="1"/>
  <c r="W439" i="1"/>
  <c r="X438" i="1"/>
  <c r="AA440" i="1" l="1"/>
  <c r="W440" i="1"/>
  <c r="X439" i="1"/>
  <c r="AA441" i="1" l="1"/>
  <c r="W441" i="1"/>
  <c r="X440" i="1"/>
  <c r="W442" i="1" l="1"/>
  <c r="X441" i="1"/>
  <c r="AA442" i="1" s="1"/>
  <c r="W443" i="1" l="1"/>
  <c r="X442" i="1"/>
  <c r="AA443" i="1" s="1"/>
  <c r="AA444" i="1" l="1"/>
  <c r="W444" i="1"/>
  <c r="X443" i="1"/>
  <c r="W445" i="1" l="1"/>
  <c r="X444" i="1"/>
  <c r="AA445" i="1" s="1"/>
  <c r="AA446" i="1" l="1"/>
  <c r="W446" i="1"/>
  <c r="X445" i="1"/>
  <c r="AA447" i="1" l="1"/>
  <c r="W447" i="1"/>
  <c r="X446" i="1"/>
  <c r="AA448" i="1" l="1"/>
  <c r="W448" i="1"/>
  <c r="X447" i="1"/>
  <c r="AA449" i="1" l="1"/>
  <c r="W449" i="1"/>
  <c r="X448" i="1"/>
  <c r="AA450" i="1" l="1"/>
  <c r="W450" i="1"/>
  <c r="X449" i="1"/>
  <c r="W451" i="1" l="1"/>
  <c r="X450" i="1"/>
  <c r="AA451" i="1" s="1"/>
  <c r="AA452" i="1" l="1"/>
  <c r="W452" i="1"/>
  <c r="X451" i="1"/>
  <c r="W453" i="1" l="1"/>
  <c r="X452" i="1"/>
  <c r="AA453" i="1" s="1"/>
  <c r="W454" i="1" l="1"/>
  <c r="X453" i="1"/>
  <c r="AA454" i="1" s="1"/>
  <c r="AA455" i="1" l="1"/>
  <c r="W455" i="1"/>
  <c r="X454" i="1"/>
  <c r="AA456" i="1" l="1"/>
  <c r="W456" i="1"/>
  <c r="X455" i="1"/>
  <c r="W457" i="1" l="1"/>
  <c r="X456" i="1"/>
  <c r="AA457" i="1" s="1"/>
  <c r="AA458" i="1" l="1"/>
  <c r="W458" i="1"/>
  <c r="X457" i="1"/>
  <c r="W459" i="1" l="1"/>
  <c r="X458" i="1"/>
  <c r="AA459" i="1" s="1"/>
  <c r="W460" i="1" l="1"/>
  <c r="X459" i="1"/>
  <c r="AA460" i="1" s="1"/>
  <c r="AA461" i="1" l="1"/>
  <c r="W461" i="1"/>
  <c r="X460" i="1"/>
  <c r="AA462" i="1" l="1"/>
  <c r="W462" i="1"/>
  <c r="X461" i="1"/>
  <c r="W463" i="1" l="1"/>
  <c r="X462" i="1"/>
  <c r="AA463" i="1" s="1"/>
  <c r="AA464" i="1" l="1"/>
  <c r="W464" i="1"/>
  <c r="X463" i="1"/>
  <c r="AA465" i="1" l="1"/>
  <c r="W465" i="1"/>
  <c r="X464" i="1"/>
  <c r="AA466" i="1" l="1"/>
  <c r="W466" i="1"/>
  <c r="X465" i="1"/>
  <c r="AA467" i="1" l="1"/>
  <c r="W467" i="1"/>
  <c r="X466" i="1"/>
  <c r="W468" i="1" l="1"/>
  <c r="X467" i="1"/>
  <c r="AA468" i="1" s="1"/>
  <c r="AA469" i="1" l="1"/>
  <c r="W469" i="1"/>
  <c r="X468" i="1"/>
  <c r="W470" i="1" l="1"/>
  <c r="X469" i="1"/>
  <c r="AA470" i="1" s="1"/>
  <c r="AA471" i="1" l="1"/>
  <c r="W471" i="1"/>
  <c r="X470" i="1"/>
  <c r="AA472" i="1" l="1"/>
  <c r="W472" i="1"/>
  <c r="X471" i="1"/>
  <c r="AA473" i="1" l="1"/>
  <c r="W473" i="1"/>
  <c r="X472" i="1"/>
  <c r="AA474" i="1" l="1"/>
  <c r="W474" i="1"/>
  <c r="X473" i="1"/>
  <c r="W475" i="1" l="1"/>
  <c r="X474" i="1"/>
  <c r="AA475" i="1" s="1"/>
  <c r="AA476" i="1" l="1"/>
  <c r="W476" i="1"/>
  <c r="X475" i="1"/>
  <c r="AA477" i="1" l="1"/>
  <c r="W477" i="1"/>
  <c r="X476" i="1"/>
  <c r="AA478" i="1" l="1"/>
  <c r="W478" i="1"/>
  <c r="X477" i="1"/>
  <c r="AA479" i="1" l="1"/>
  <c r="W479" i="1"/>
  <c r="X478" i="1"/>
  <c r="W480" i="1" l="1"/>
  <c r="X479" i="1"/>
  <c r="AA480" i="1" s="1"/>
  <c r="AA481" i="1" l="1"/>
  <c r="W481" i="1"/>
  <c r="X480" i="1"/>
  <c r="W482" i="1" l="1"/>
  <c r="X481" i="1"/>
  <c r="AA482" i="1" s="1"/>
  <c r="W483" i="1" l="1"/>
  <c r="X482" i="1"/>
  <c r="AA483" i="1" s="1"/>
  <c r="AA484" i="1" l="1"/>
  <c r="W484" i="1"/>
  <c r="X483" i="1"/>
  <c r="AA485" i="1" l="1"/>
  <c r="W485" i="1"/>
  <c r="X484" i="1"/>
  <c r="AA486" i="1" l="1"/>
  <c r="W486" i="1"/>
  <c r="X485" i="1"/>
  <c r="AA487" i="1" l="1"/>
  <c r="W487" i="1"/>
  <c r="X486" i="1"/>
  <c r="W488" i="1" l="1"/>
  <c r="X487" i="1"/>
  <c r="AA488" i="1" s="1"/>
  <c r="AA489" i="1" l="1"/>
  <c r="W489" i="1"/>
  <c r="X488" i="1"/>
  <c r="AA490" i="1" l="1"/>
  <c r="W490" i="1"/>
  <c r="X489" i="1"/>
  <c r="W491" i="1" l="1"/>
  <c r="X490" i="1"/>
  <c r="AA491" i="1" s="1"/>
  <c r="AA492" i="1" l="1"/>
  <c r="W492" i="1"/>
  <c r="X491" i="1"/>
  <c r="AA493" i="1" l="1"/>
  <c r="W493" i="1"/>
  <c r="X492" i="1"/>
  <c r="AA494" i="1" l="1"/>
  <c r="W494" i="1"/>
  <c r="X493" i="1"/>
  <c r="AA495" i="1" l="1"/>
  <c r="W495" i="1"/>
  <c r="X494" i="1"/>
  <c r="AA496" i="1" l="1"/>
  <c r="W496" i="1"/>
  <c r="X495" i="1"/>
  <c r="AA497" i="1" l="1"/>
  <c r="W497" i="1"/>
  <c r="X496" i="1"/>
  <c r="AA498" i="1" l="1"/>
  <c r="W498" i="1"/>
  <c r="X497" i="1"/>
  <c r="AA499" i="1" l="1"/>
  <c r="W499" i="1"/>
  <c r="X498" i="1"/>
  <c r="AA500" i="1" l="1"/>
  <c r="W500" i="1"/>
  <c r="X499" i="1"/>
  <c r="AA501" i="1" l="1"/>
  <c r="W501" i="1"/>
  <c r="X500" i="1"/>
  <c r="AA502" i="1" l="1"/>
  <c r="W502" i="1"/>
  <c r="X501" i="1"/>
  <c r="AA503" i="1" l="1"/>
  <c r="W503" i="1"/>
  <c r="X502" i="1"/>
  <c r="AA504" i="1" l="1"/>
  <c r="W504" i="1"/>
  <c r="X503" i="1"/>
  <c r="AA505" i="1" l="1"/>
  <c r="W505" i="1"/>
  <c r="X504" i="1"/>
  <c r="AA506" i="1" l="1"/>
  <c r="W506" i="1"/>
  <c r="X505" i="1"/>
  <c r="W507" i="1" l="1"/>
  <c r="X506" i="1"/>
  <c r="AA507" i="1" s="1"/>
  <c r="AA508" i="1" l="1"/>
  <c r="W508" i="1"/>
  <c r="X507" i="1"/>
  <c r="AA509" i="1" l="1"/>
  <c r="W509" i="1"/>
  <c r="X508" i="1"/>
  <c r="AA510" i="1" l="1"/>
  <c r="W510" i="1"/>
  <c r="X509" i="1"/>
  <c r="AA511" i="1" l="1"/>
  <c r="W511" i="1"/>
  <c r="X510" i="1"/>
  <c r="AA512" i="1" l="1"/>
  <c r="W512" i="1"/>
  <c r="X511" i="1"/>
  <c r="AA513" i="1" l="1"/>
  <c r="W513" i="1"/>
  <c r="X512" i="1"/>
  <c r="AA514" i="1" l="1"/>
  <c r="W514" i="1"/>
  <c r="X513" i="1"/>
  <c r="AA515" i="1" l="1"/>
  <c r="W515" i="1"/>
  <c r="X514" i="1"/>
  <c r="AA516" i="1" l="1"/>
  <c r="W516" i="1"/>
  <c r="X515" i="1"/>
  <c r="AA517" i="1" l="1"/>
  <c r="W517" i="1"/>
  <c r="X516" i="1"/>
  <c r="W518" i="1" l="1"/>
  <c r="X517" i="1"/>
  <c r="AA518" i="1" s="1"/>
  <c r="AA519" i="1" l="1"/>
  <c r="W519" i="1"/>
  <c r="X518" i="1"/>
  <c r="AA520" i="1" l="1"/>
  <c r="W520" i="1"/>
  <c r="X519" i="1"/>
  <c r="AA521" i="1" l="1"/>
  <c r="W521" i="1"/>
  <c r="X520" i="1"/>
  <c r="AA522" i="1" l="1"/>
  <c r="W522" i="1"/>
  <c r="X521" i="1"/>
  <c r="W523" i="1" l="1"/>
  <c r="X522" i="1"/>
  <c r="AA523" i="1" s="1"/>
  <c r="AA524" i="1" l="1"/>
  <c r="W524" i="1"/>
  <c r="X523" i="1"/>
  <c r="AA525" i="1" l="1"/>
  <c r="W525" i="1"/>
  <c r="X524" i="1"/>
  <c r="AA526" i="1" l="1"/>
  <c r="W526" i="1"/>
  <c r="X525" i="1"/>
  <c r="AA527" i="1" l="1"/>
  <c r="W527" i="1"/>
  <c r="X526" i="1"/>
  <c r="AA528" i="1" l="1"/>
  <c r="W528" i="1"/>
  <c r="X527" i="1"/>
  <c r="AA529" i="1" l="1"/>
  <c r="W529" i="1"/>
  <c r="X528" i="1"/>
  <c r="AA530" i="1" l="1"/>
  <c r="W530" i="1"/>
  <c r="X529" i="1"/>
  <c r="W531" i="1" l="1"/>
  <c r="X530" i="1"/>
  <c r="AA531" i="1" s="1"/>
  <c r="AA532" i="1" l="1"/>
  <c r="W532" i="1"/>
  <c r="X531" i="1"/>
  <c r="AA533" i="1" l="1"/>
  <c r="W533" i="1"/>
  <c r="X532" i="1"/>
  <c r="W534" i="1" l="1"/>
  <c r="X533" i="1"/>
  <c r="AA534" i="1" s="1"/>
  <c r="AA535" i="1" l="1"/>
  <c r="W535" i="1"/>
  <c r="X534" i="1"/>
  <c r="W536" i="1" l="1"/>
  <c r="X535" i="1"/>
  <c r="AA536" i="1" s="1"/>
  <c r="AA537" i="1" l="1"/>
  <c r="W537" i="1"/>
  <c r="X536" i="1"/>
  <c r="AA538" i="1" l="1"/>
  <c r="W538" i="1"/>
  <c r="X537" i="1"/>
  <c r="W539" i="1" l="1"/>
  <c r="X538" i="1"/>
  <c r="AA539" i="1" s="1"/>
  <c r="AA540" i="1" l="1"/>
  <c r="W540" i="1"/>
  <c r="X539" i="1"/>
  <c r="AA541" i="1" l="1"/>
  <c r="W541" i="1"/>
  <c r="X540" i="1"/>
  <c r="AA542" i="1" l="1"/>
  <c r="W542" i="1"/>
  <c r="X541" i="1"/>
  <c r="AA543" i="1" l="1"/>
  <c r="W543" i="1"/>
  <c r="X542" i="1"/>
  <c r="AA544" i="1" l="1"/>
  <c r="W544" i="1"/>
  <c r="X543" i="1"/>
  <c r="AA545" i="1" l="1"/>
  <c r="W545" i="1"/>
  <c r="X544" i="1"/>
  <c r="AA546" i="1" l="1"/>
  <c r="W546" i="1"/>
  <c r="X545" i="1"/>
  <c r="AA547" i="1" l="1"/>
  <c r="W547" i="1"/>
  <c r="X546" i="1"/>
  <c r="AA548" i="1" l="1"/>
  <c r="W548" i="1"/>
  <c r="X547" i="1"/>
  <c r="AA549" i="1" l="1"/>
  <c r="W549" i="1"/>
  <c r="X548" i="1"/>
  <c r="AA550" i="1" l="1"/>
  <c r="W550" i="1"/>
  <c r="X549" i="1"/>
  <c r="AA551" i="1" l="1"/>
  <c r="W551" i="1"/>
  <c r="X550" i="1"/>
  <c r="W552" i="1" l="1"/>
  <c r="X551" i="1"/>
  <c r="AA552" i="1" s="1"/>
  <c r="AA553" i="1" l="1"/>
  <c r="W553" i="1"/>
  <c r="X552" i="1"/>
  <c r="W554" i="1" l="1"/>
  <c r="X553" i="1"/>
  <c r="AA554" i="1" s="1"/>
  <c r="W555" i="1" l="1"/>
  <c r="X554" i="1"/>
  <c r="AA555" i="1" s="1"/>
  <c r="W556" i="1" l="1"/>
  <c r="X555" i="1"/>
  <c r="AA556" i="1" s="1"/>
  <c r="AA557" i="1" l="1"/>
  <c r="W557" i="1"/>
  <c r="X556" i="1"/>
  <c r="AA558" i="1" l="1"/>
  <c r="W558" i="1"/>
  <c r="X557" i="1"/>
  <c r="AA559" i="1" l="1"/>
  <c r="W559" i="1"/>
  <c r="X558" i="1"/>
  <c r="AA560" i="1" l="1"/>
  <c r="W560" i="1"/>
  <c r="X559" i="1"/>
  <c r="AA561" i="1" l="1"/>
  <c r="W561" i="1"/>
  <c r="X560" i="1"/>
  <c r="W562" i="1" l="1"/>
  <c r="X561" i="1"/>
  <c r="AA562" i="1" s="1"/>
  <c r="AA563" i="1" l="1"/>
  <c r="W563" i="1"/>
  <c r="X562" i="1"/>
  <c r="AA564" i="1" l="1"/>
  <c r="W564" i="1"/>
  <c r="X563" i="1"/>
  <c r="AA565" i="1" l="1"/>
  <c r="W565" i="1"/>
  <c r="X564" i="1"/>
  <c r="AA566" i="1" l="1"/>
  <c r="W566" i="1"/>
  <c r="X565" i="1"/>
  <c r="AA567" i="1" l="1"/>
  <c r="W567" i="1"/>
  <c r="X566" i="1"/>
  <c r="AA568" i="1" l="1"/>
  <c r="W568" i="1"/>
  <c r="X567" i="1"/>
  <c r="AA569" i="1" l="1"/>
  <c r="W569" i="1"/>
  <c r="X568" i="1"/>
  <c r="AA570" i="1" l="1"/>
  <c r="W570" i="1"/>
  <c r="X569" i="1"/>
  <c r="AA571" i="1" l="1"/>
  <c r="W571" i="1"/>
  <c r="X570" i="1"/>
  <c r="AA572" i="1" l="1"/>
  <c r="W572" i="1"/>
  <c r="X571" i="1"/>
  <c r="AA573" i="1" l="1"/>
  <c r="W573" i="1"/>
  <c r="X572" i="1"/>
  <c r="W574" i="1" l="1"/>
  <c r="X573" i="1"/>
  <c r="AA574" i="1" s="1"/>
  <c r="AA575" i="1" l="1"/>
  <c r="W575" i="1"/>
  <c r="X574" i="1"/>
  <c r="AA576" i="1" l="1"/>
  <c r="W576" i="1"/>
  <c r="X575" i="1"/>
  <c r="AA577" i="1" l="1"/>
  <c r="W577" i="1"/>
  <c r="X576" i="1"/>
  <c r="W578" i="1" l="1"/>
  <c r="X577" i="1"/>
  <c r="AA578" i="1" s="1"/>
  <c r="AA579" i="1" l="1"/>
  <c r="W579" i="1"/>
  <c r="X578" i="1"/>
  <c r="AA580" i="1" l="1"/>
  <c r="W580" i="1"/>
  <c r="X579" i="1"/>
  <c r="W581" i="1" l="1"/>
  <c r="X580" i="1"/>
  <c r="AA581" i="1" s="1"/>
  <c r="AA582" i="1" l="1"/>
  <c r="W582" i="1"/>
  <c r="X581" i="1"/>
  <c r="AA583" i="1" l="1"/>
  <c r="W583" i="1"/>
  <c r="X582" i="1"/>
  <c r="AA584" i="1" l="1"/>
  <c r="W584" i="1"/>
  <c r="X583" i="1"/>
  <c r="AA585" i="1" l="1"/>
  <c r="W585" i="1"/>
  <c r="X584" i="1"/>
  <c r="AA586" i="1" l="1"/>
  <c r="W586" i="1"/>
  <c r="X585" i="1"/>
  <c r="AA587" i="1" l="1"/>
  <c r="W587" i="1"/>
  <c r="X586" i="1"/>
  <c r="AA588" i="1" l="1"/>
  <c r="W588" i="1"/>
  <c r="X587" i="1"/>
  <c r="AA589" i="1" l="1"/>
  <c r="W589" i="1"/>
  <c r="X588" i="1"/>
  <c r="AA590" i="1" l="1"/>
  <c r="W590" i="1"/>
  <c r="X589" i="1"/>
  <c r="AA591" i="1" l="1"/>
  <c r="W591" i="1"/>
  <c r="X590" i="1"/>
  <c r="W592" i="1" l="1"/>
  <c r="X591" i="1"/>
  <c r="AA592" i="1" s="1"/>
  <c r="AA593" i="1" l="1"/>
  <c r="W593" i="1"/>
  <c r="X592" i="1"/>
  <c r="AA594" i="1" l="1"/>
  <c r="W594" i="1"/>
  <c r="X593" i="1"/>
  <c r="W595" i="1" l="1"/>
  <c r="X594" i="1"/>
  <c r="AA595" i="1" s="1"/>
  <c r="AA596" i="1" l="1"/>
  <c r="W596" i="1"/>
  <c r="X595" i="1"/>
  <c r="W597" i="1" l="1"/>
  <c r="X596" i="1"/>
  <c r="AA597" i="1" s="1"/>
  <c r="AA598" i="1" l="1"/>
  <c r="W598" i="1"/>
  <c r="X597" i="1"/>
  <c r="AA599" i="1" l="1"/>
  <c r="W599" i="1"/>
  <c r="X598" i="1"/>
  <c r="AA600" i="1" l="1"/>
  <c r="W600" i="1"/>
  <c r="X599" i="1"/>
  <c r="AA601" i="1" l="1"/>
  <c r="W601" i="1"/>
  <c r="X600" i="1"/>
  <c r="AA602" i="1" l="1"/>
  <c r="W602" i="1"/>
  <c r="X601" i="1"/>
  <c r="AA603" i="1" l="1"/>
  <c r="W603" i="1"/>
  <c r="X602" i="1"/>
  <c r="W604" i="1" l="1"/>
  <c r="X603" i="1"/>
  <c r="AA604" i="1" s="1"/>
  <c r="AA605" i="1" l="1"/>
  <c r="W605" i="1"/>
  <c r="X604" i="1"/>
  <c r="AA606" i="1" l="1"/>
  <c r="W606" i="1"/>
  <c r="X605" i="1"/>
  <c r="W607" i="1" l="1"/>
  <c r="X606" i="1"/>
  <c r="AA607" i="1" s="1"/>
  <c r="AA608" i="1" l="1"/>
  <c r="W608" i="1"/>
  <c r="X607" i="1"/>
  <c r="AA609" i="1" l="1"/>
  <c r="W609" i="1"/>
  <c r="X608" i="1"/>
  <c r="AA610" i="1" l="1"/>
  <c r="W610" i="1"/>
  <c r="X609" i="1"/>
  <c r="AA611" i="1" l="1"/>
  <c r="W611" i="1"/>
  <c r="X610" i="1"/>
  <c r="AA612" i="1" l="1"/>
  <c r="W612" i="1"/>
  <c r="X611" i="1"/>
  <c r="AA613" i="1" l="1"/>
  <c r="W613" i="1"/>
  <c r="X612" i="1"/>
  <c r="AA614" i="1" l="1"/>
  <c r="W614" i="1"/>
  <c r="X613" i="1"/>
  <c r="AA615" i="1" l="1"/>
  <c r="W615" i="1"/>
  <c r="X614" i="1"/>
  <c r="W616" i="1" l="1"/>
  <c r="X615" i="1"/>
  <c r="AA616" i="1" s="1"/>
  <c r="AA617" i="1" l="1"/>
  <c r="W617" i="1"/>
  <c r="X616" i="1"/>
  <c r="AA618" i="1" l="1"/>
  <c r="W618" i="1"/>
  <c r="X617" i="1"/>
  <c r="W619" i="1" l="1"/>
  <c r="X618" i="1"/>
  <c r="AA619" i="1" s="1"/>
  <c r="AA620" i="1" l="1"/>
  <c r="W620" i="1"/>
  <c r="X619" i="1"/>
  <c r="AA621" i="1" l="1"/>
  <c r="W621" i="1"/>
  <c r="X620" i="1"/>
  <c r="AA622" i="1" l="1"/>
  <c r="W622" i="1"/>
  <c r="X621" i="1"/>
  <c r="AA623" i="1" l="1"/>
  <c r="W623" i="1"/>
  <c r="X622" i="1"/>
  <c r="AA624" i="1" l="1"/>
  <c r="W624" i="1"/>
  <c r="X623" i="1"/>
  <c r="W625" i="1" l="1"/>
  <c r="X624" i="1"/>
  <c r="AA625" i="1" s="1"/>
  <c r="AA626" i="1" l="1"/>
  <c r="W626" i="1"/>
  <c r="X625" i="1"/>
  <c r="AA627" i="1" l="1"/>
  <c r="W627" i="1"/>
  <c r="X626" i="1"/>
  <c r="W628" i="1" l="1"/>
  <c r="X627" i="1"/>
  <c r="AA628" i="1" s="1"/>
  <c r="AA629" i="1" l="1"/>
  <c r="W629" i="1"/>
  <c r="X628" i="1"/>
  <c r="AA630" i="1" l="1"/>
  <c r="W630" i="1"/>
  <c r="X629" i="1"/>
  <c r="AA631" i="1" l="1"/>
  <c r="W631" i="1"/>
  <c r="X630" i="1"/>
  <c r="AA632" i="1" l="1"/>
  <c r="W632" i="1"/>
  <c r="X631" i="1"/>
  <c r="W633" i="1" l="1"/>
  <c r="X632" i="1"/>
  <c r="AA633" i="1" s="1"/>
  <c r="AA634" i="1" l="1"/>
  <c r="W634" i="1"/>
  <c r="X633" i="1"/>
  <c r="W635" i="1" l="1"/>
  <c r="X634" i="1"/>
  <c r="AA635" i="1" s="1"/>
  <c r="W636" i="1" l="1"/>
  <c r="X635" i="1"/>
  <c r="AA636" i="1" s="1"/>
  <c r="AA637" i="1" l="1"/>
  <c r="W637" i="1"/>
  <c r="X636" i="1"/>
  <c r="AA638" i="1" l="1"/>
  <c r="W638" i="1"/>
  <c r="X637" i="1"/>
  <c r="AA639" i="1" l="1"/>
  <c r="W639" i="1"/>
  <c r="X638" i="1"/>
  <c r="AA640" i="1" l="1"/>
  <c r="W640" i="1"/>
  <c r="X639" i="1"/>
  <c r="AA641" i="1" l="1"/>
  <c r="W641" i="1"/>
  <c r="X640" i="1"/>
  <c r="AA642" i="1" l="1"/>
  <c r="W642" i="1"/>
  <c r="X641" i="1"/>
  <c r="AA643" i="1" l="1"/>
  <c r="W643" i="1"/>
  <c r="X642" i="1"/>
  <c r="AA644" i="1" l="1"/>
  <c r="W644" i="1"/>
  <c r="X643" i="1"/>
  <c r="AA645" i="1" l="1"/>
  <c r="W645" i="1"/>
  <c r="X644" i="1"/>
  <c r="AA646" i="1" l="1"/>
  <c r="W646" i="1"/>
  <c r="X645" i="1"/>
  <c r="AA647" i="1" l="1"/>
  <c r="W647" i="1"/>
  <c r="X646" i="1"/>
  <c r="AA648" i="1" l="1"/>
  <c r="W648" i="1"/>
  <c r="X647" i="1"/>
  <c r="AA649" i="1" l="1"/>
  <c r="W649" i="1"/>
  <c r="X648" i="1"/>
  <c r="AA650" i="1" l="1"/>
  <c r="W650" i="1"/>
  <c r="X649" i="1"/>
  <c r="AA651" i="1" l="1"/>
  <c r="W651" i="1"/>
  <c r="X650" i="1"/>
  <c r="W652" i="1" l="1"/>
  <c r="X651" i="1"/>
  <c r="AA652" i="1" s="1"/>
  <c r="AA653" i="1" l="1"/>
  <c r="W653" i="1"/>
  <c r="X652" i="1"/>
  <c r="AA654" i="1" l="1"/>
  <c r="W654" i="1"/>
  <c r="X653" i="1"/>
  <c r="W655" i="1" l="1"/>
  <c r="X654" i="1"/>
  <c r="AA655" i="1" s="1"/>
  <c r="AA656" i="1" l="1"/>
  <c r="W656" i="1"/>
  <c r="X655" i="1"/>
  <c r="AA657" i="1" l="1"/>
  <c r="W657" i="1"/>
  <c r="X656" i="1"/>
  <c r="AA658" i="1" l="1"/>
  <c r="W658" i="1"/>
  <c r="X657" i="1"/>
  <c r="AA659" i="1" l="1"/>
  <c r="W659" i="1"/>
  <c r="X658" i="1"/>
  <c r="AA660" i="1" l="1"/>
  <c r="W660" i="1"/>
  <c r="X659" i="1"/>
  <c r="AA661" i="1" l="1"/>
  <c r="W661" i="1"/>
  <c r="X660" i="1"/>
  <c r="AA662" i="1" l="1"/>
  <c r="W662" i="1"/>
  <c r="X661" i="1"/>
  <c r="AA663" i="1" l="1"/>
  <c r="W663" i="1"/>
  <c r="X662" i="1"/>
  <c r="AA664" i="1" l="1"/>
  <c r="W664" i="1"/>
  <c r="X663" i="1"/>
  <c r="AA665" i="1" l="1"/>
  <c r="W665" i="1"/>
  <c r="X664" i="1"/>
  <c r="W666" i="1" l="1"/>
  <c r="X665" i="1"/>
  <c r="AA666" i="1" s="1"/>
  <c r="AA667" i="1" l="1"/>
  <c r="W667" i="1"/>
  <c r="X666" i="1"/>
  <c r="AA668" i="1" l="1"/>
  <c r="W668" i="1"/>
  <c r="X667" i="1"/>
  <c r="AA669" i="1" l="1"/>
  <c r="W669" i="1"/>
  <c r="X668" i="1"/>
  <c r="AA670" i="1" l="1"/>
  <c r="W670" i="1"/>
  <c r="X669" i="1"/>
  <c r="AA671" i="1" l="1"/>
  <c r="W671" i="1"/>
  <c r="X670" i="1"/>
  <c r="AA672" i="1" l="1"/>
  <c r="W672" i="1"/>
  <c r="X671" i="1"/>
  <c r="AA673" i="1" l="1"/>
  <c r="W673" i="1"/>
  <c r="X672" i="1"/>
  <c r="AA674" i="1" l="1"/>
  <c r="W674" i="1"/>
  <c r="X673" i="1"/>
  <c r="AA675" i="1" l="1"/>
  <c r="W675" i="1"/>
  <c r="X674" i="1"/>
  <c r="AA676" i="1" l="1"/>
  <c r="W676" i="1"/>
  <c r="X675" i="1"/>
  <c r="AA677" i="1" l="1"/>
  <c r="W677" i="1"/>
  <c r="X676" i="1"/>
  <c r="AA678" i="1" l="1"/>
  <c r="W678" i="1"/>
  <c r="X677" i="1"/>
  <c r="AA679" i="1" l="1"/>
  <c r="W679" i="1"/>
  <c r="X678" i="1"/>
  <c r="AA680" i="1" l="1"/>
  <c r="W680" i="1"/>
  <c r="X679" i="1"/>
  <c r="AA681" i="1" l="1"/>
  <c r="W681" i="1"/>
  <c r="X680" i="1"/>
  <c r="AA682" i="1" l="1"/>
  <c r="W682" i="1"/>
  <c r="X681" i="1"/>
  <c r="W683" i="1" l="1"/>
  <c r="X682" i="1"/>
  <c r="AA683" i="1" s="1"/>
  <c r="AA684" i="1" l="1"/>
  <c r="W684" i="1"/>
  <c r="X683" i="1"/>
  <c r="AA685" i="1" l="1"/>
  <c r="W685" i="1"/>
  <c r="X684" i="1"/>
  <c r="AA686" i="1" l="1"/>
  <c r="W686" i="1"/>
  <c r="X685" i="1"/>
  <c r="AA687" i="1" l="1"/>
  <c r="W687" i="1"/>
  <c r="X686" i="1"/>
  <c r="AA688" i="1" l="1"/>
  <c r="W688" i="1"/>
  <c r="X687" i="1"/>
  <c r="AA689" i="1" l="1"/>
  <c r="W689" i="1"/>
  <c r="X688" i="1"/>
  <c r="AA690" i="1" l="1"/>
  <c r="W690" i="1"/>
  <c r="X689" i="1"/>
  <c r="AA691" i="1" l="1"/>
  <c r="W691" i="1"/>
  <c r="X690" i="1"/>
  <c r="AA692" i="1" l="1"/>
  <c r="W692" i="1"/>
  <c r="X691" i="1"/>
  <c r="AA693" i="1" l="1"/>
  <c r="W693" i="1"/>
  <c r="X692" i="1"/>
  <c r="W694" i="1" l="1"/>
  <c r="X693" i="1"/>
  <c r="AA694" i="1" s="1"/>
  <c r="AA695" i="1" l="1"/>
  <c r="W695" i="1"/>
  <c r="X694" i="1"/>
  <c r="AA696" i="1" l="1"/>
  <c r="W696" i="1"/>
  <c r="X695" i="1"/>
  <c r="AA697" i="1" l="1"/>
  <c r="W697" i="1"/>
  <c r="X696" i="1"/>
  <c r="AA698" i="1" l="1"/>
  <c r="W698" i="1"/>
  <c r="X697" i="1"/>
  <c r="AA699" i="1" l="1"/>
  <c r="W699" i="1"/>
  <c r="X698" i="1"/>
  <c r="W700" i="1" l="1"/>
  <c r="X699" i="1"/>
  <c r="AA700" i="1" s="1"/>
  <c r="AA701" i="1" l="1"/>
  <c r="W701" i="1"/>
  <c r="X700" i="1"/>
  <c r="AA702" i="1" l="1"/>
  <c r="W702" i="1"/>
  <c r="X701" i="1"/>
  <c r="AA703" i="1" l="1"/>
  <c r="W703" i="1"/>
  <c r="X702" i="1"/>
  <c r="AA704" i="1" l="1"/>
  <c r="W704" i="1"/>
  <c r="X703" i="1"/>
  <c r="AA705" i="1" l="1"/>
  <c r="W705" i="1"/>
  <c r="X704" i="1"/>
  <c r="AA706" i="1" l="1"/>
  <c r="W706" i="1"/>
  <c r="X705" i="1"/>
  <c r="W707" i="1" l="1"/>
  <c r="X706" i="1"/>
  <c r="AA707" i="1" s="1"/>
  <c r="W708" i="1" l="1"/>
  <c r="X707" i="1"/>
  <c r="AA708" i="1" s="1"/>
  <c r="AA709" i="1" l="1"/>
  <c r="W709" i="1"/>
  <c r="X708" i="1"/>
  <c r="AA710" i="1" l="1"/>
  <c r="W710" i="1"/>
  <c r="X709" i="1"/>
  <c r="AA711" i="1" l="1"/>
  <c r="W711" i="1"/>
  <c r="X710" i="1"/>
  <c r="AA712" i="1" l="1"/>
  <c r="W712" i="1"/>
  <c r="X711" i="1"/>
  <c r="AA713" i="1" l="1"/>
  <c r="W713" i="1"/>
  <c r="X712" i="1"/>
  <c r="AA714" i="1" l="1"/>
  <c r="W714" i="1"/>
  <c r="X713" i="1"/>
  <c r="AA715" i="1" l="1"/>
  <c r="W715" i="1"/>
  <c r="X714" i="1"/>
  <c r="AA716" i="1" l="1"/>
  <c r="W716" i="1"/>
  <c r="X715" i="1"/>
  <c r="AA717" i="1" l="1"/>
  <c r="W717" i="1"/>
  <c r="X716" i="1"/>
  <c r="AA718" i="1" l="1"/>
  <c r="W718" i="1"/>
  <c r="X717" i="1"/>
  <c r="AA719" i="1" l="1"/>
  <c r="W719" i="1"/>
  <c r="X718" i="1"/>
  <c r="AA720" i="1" l="1"/>
  <c r="W720" i="1"/>
  <c r="X719" i="1"/>
  <c r="AA721" i="1" l="1"/>
  <c r="W721" i="1"/>
  <c r="X720" i="1"/>
  <c r="AA722" i="1" l="1"/>
  <c r="W722" i="1"/>
  <c r="X721" i="1"/>
  <c r="AA723" i="1" l="1"/>
  <c r="W723" i="1"/>
  <c r="X722" i="1"/>
  <c r="AA724" i="1" l="1"/>
  <c r="W724" i="1"/>
  <c r="X723" i="1"/>
  <c r="AA725" i="1" l="1"/>
  <c r="W725" i="1"/>
  <c r="X724" i="1"/>
  <c r="AA726" i="1" l="1"/>
  <c r="W726" i="1"/>
  <c r="X725" i="1"/>
  <c r="AA727" i="1" l="1"/>
  <c r="W727" i="1"/>
  <c r="X726" i="1"/>
  <c r="AA728" i="1" l="1"/>
  <c r="W728" i="1"/>
  <c r="X727" i="1"/>
  <c r="AA729" i="1" l="1"/>
  <c r="W729" i="1"/>
  <c r="X728" i="1"/>
  <c r="AA730" i="1" l="1"/>
  <c r="W730" i="1"/>
  <c r="X729" i="1"/>
  <c r="AA731" i="1" l="1"/>
  <c r="W731" i="1"/>
  <c r="X730" i="1"/>
  <c r="AA732" i="1" l="1"/>
  <c r="W732" i="1"/>
  <c r="X731" i="1"/>
  <c r="AA733" i="1" l="1"/>
  <c r="W733" i="1"/>
  <c r="X732" i="1"/>
  <c r="AA734" i="1" l="1"/>
  <c r="X733" i="1"/>
  <c r="W734" i="1"/>
  <c r="AA735" i="1" l="1"/>
  <c r="X734" i="1"/>
  <c r="W735" i="1"/>
  <c r="AA736" i="1" l="1"/>
  <c r="W736" i="1"/>
  <c r="X735" i="1"/>
  <c r="AA737" i="1" l="1"/>
  <c r="X736" i="1"/>
  <c r="W737" i="1"/>
  <c r="AA738" i="1" l="1"/>
  <c r="X737" i="1"/>
  <c r="W738" i="1"/>
  <c r="AA739" i="1" l="1"/>
  <c r="X738" i="1"/>
  <c r="W739" i="1"/>
  <c r="AA740" i="1" l="1"/>
  <c r="X739" i="1"/>
  <c r="W740" i="1"/>
  <c r="AA741" i="1" l="1"/>
  <c r="X740" i="1"/>
  <c r="W741" i="1"/>
  <c r="AA742" i="1" l="1"/>
  <c r="W742" i="1"/>
  <c r="X741" i="1"/>
  <c r="AA743" i="1" l="1"/>
  <c r="W743" i="1"/>
  <c r="X742" i="1"/>
  <c r="AA744" i="1" l="1"/>
  <c r="W744" i="1"/>
  <c r="X743" i="1"/>
  <c r="AA745" i="1" l="1"/>
  <c r="W745" i="1"/>
  <c r="X744" i="1"/>
  <c r="AA746" i="1" l="1"/>
  <c r="W746" i="1"/>
  <c r="X745" i="1"/>
  <c r="AA747" i="1" l="1"/>
  <c r="W747" i="1"/>
  <c r="X746" i="1"/>
  <c r="X747" i="1" l="1"/>
</calcChain>
</file>

<file path=xl/sharedStrings.xml><?xml version="1.0" encoding="utf-8"?>
<sst xmlns="http://schemas.openxmlformats.org/spreadsheetml/2006/main" count="11544" uniqueCount="1005">
  <si>
    <t>Location</t>
  </si>
  <si>
    <t>day</t>
  </si>
  <si>
    <t>product_variant_id</t>
  </si>
  <si>
    <t>category_name</t>
  </si>
  <si>
    <t>Quantity</t>
  </si>
  <si>
    <t>Sales</t>
  </si>
  <si>
    <t>GGN-Sector66</t>
  </si>
  <si>
    <t>f7e34e47-4f0c-4422-8ba1-4dd75ee6c0fd</t>
  </si>
  <si>
    <t>Munchies</t>
  </si>
  <si>
    <t>GGN - Sector 27</t>
  </si>
  <si>
    <t>e3db372d-7883-408a-8eeb-7f0e459cd093</t>
  </si>
  <si>
    <t>Fruits &amp; Vegetables</t>
  </si>
  <si>
    <t>63441b28-cdd6-47b0-8c63-1329c947dab2</t>
  </si>
  <si>
    <t>f8165c07-7dba-4cf6-91ca-285dde9f77b6</t>
  </si>
  <si>
    <t>95133585-5a6a-41f1-94e5-d4e3406c1c58</t>
  </si>
  <si>
    <t>Packaged Food</t>
  </si>
  <si>
    <t>178e1876-e4ff-4cca-bcf5-f9b747d8bdcb</t>
  </si>
  <si>
    <t>b503d0e6-c17d-46e8-965f-63cd13f39752</t>
  </si>
  <si>
    <t>f00b00d9-5e6c-4edf-8e7d-41f7aeedf879</t>
  </si>
  <si>
    <t>a047895f-2662-4d67-bb15-7d7d76565124</t>
  </si>
  <si>
    <t>GGN-Ardee City</t>
  </si>
  <si>
    <t>c2866fe5-5d2f-4546-a6a5-53295e3374aa</t>
  </si>
  <si>
    <t>289332cc-fe0a-4ea9-a15b-22ee19420281</t>
  </si>
  <si>
    <t>d673de9d-fdda-4ed7-9817-dc37f4d48b82</t>
  </si>
  <si>
    <t>72cff94b-50a9-470b-b3df-98ce47cdd802</t>
  </si>
  <si>
    <t>c944bd04-7927-4fcd-bc97-5ac8b43df138</t>
  </si>
  <si>
    <t>066fcc80-2d17-4fd2-b034-cbe9bde17dd9</t>
  </si>
  <si>
    <t>300a3731-68f3-46ba-a877-43f6f258dc89</t>
  </si>
  <si>
    <t>351db1e6-d693-4a28-88a8-2d59e864f67a</t>
  </si>
  <si>
    <t>c2ed1f5e-13f7-4347-849d-0ef71181cf71</t>
  </si>
  <si>
    <t>Cooking Essentials</t>
  </si>
  <si>
    <t>29241a5a-4589-4fc9-b804-7ef91d294ea7</t>
  </si>
  <si>
    <t>f4ba037c-fcf6-47a7-82ad-35be2fd0a117</t>
  </si>
  <si>
    <t>f6d0a32d-b5b7-4686-80ad-86b954ab57dd</t>
  </si>
  <si>
    <t>Personal Care</t>
  </si>
  <si>
    <t>96300054-bef4-4b13-b475-2135250c3169</t>
  </si>
  <si>
    <t>7ffb904c-6169-46a2-9c9f-bdfc287572c7</t>
  </si>
  <si>
    <t>eb4412ed-d7a4-44a7-bc3c-07e20b9bfba7</t>
  </si>
  <si>
    <t>e61127cf-948f-4262-bdfe-fced6a52e18b</t>
  </si>
  <si>
    <t>Biscuits</t>
  </si>
  <si>
    <t>8da0c985-dc37-495c-a8bd-6019c120cb44</t>
  </si>
  <si>
    <t>Dairy, Bread &amp; Batter</t>
  </si>
  <si>
    <t>b9702d0a-0c4a-4d71-b618-6ec2b7458e38</t>
  </si>
  <si>
    <t>e077eba6-ef1e-4304-8608-228667dc036c</t>
  </si>
  <si>
    <t>54099eb2-2d08-4013-a822-a3eebc72f19f</t>
  </si>
  <si>
    <t>c14daf23-7202-4235-8bb4-df35b5788caa</t>
  </si>
  <si>
    <t>faabc8db-cb19-4021-9a0f-77e1011baa4c</t>
  </si>
  <si>
    <t>3aec2b87-ed4a-4cb5-afc9-5cf8ddfb9147</t>
  </si>
  <si>
    <t>32770c99-6a6e-4d88-be5a-b42be31f0f62</t>
  </si>
  <si>
    <t>94992269-825a-4378-b888-15358052c2bb</t>
  </si>
  <si>
    <t>8cd2ebb4-8ce2-4b18-9e54-d178c91ae03d</t>
  </si>
  <si>
    <t>cac6736b-23cd-4ba8-ad8a-18d7f3dcf220</t>
  </si>
  <si>
    <t>6bc56f83-606b-454b-bf67-f5b5f5a550f7</t>
  </si>
  <si>
    <t>75994643-a4e0-4221-846d-80f43703281e</t>
  </si>
  <si>
    <t>a221968b-7cf1-4af7-adfd-40b8b19360ce</t>
  </si>
  <si>
    <t>5bfa8c2f-efc0-4c77-aace-9d6fa76a5035</t>
  </si>
  <si>
    <t>8dd16b08-eb6d-446f-a5bc-545cefc17171</t>
  </si>
  <si>
    <t>26c7988e-e5c6-41de-ad7d-1cdd770843fa</t>
  </si>
  <si>
    <t>61ee526e-4e9b-4833-8073-fbce738e0ec6</t>
  </si>
  <si>
    <t>Ice Cream &amp; Desserts</t>
  </si>
  <si>
    <t>9ed08784-555d-4d8a-b719-99477ac92378</t>
  </si>
  <si>
    <t>c395e1cf-1ee0-4f9b-8e6f-e5e62f4d745b</t>
  </si>
  <si>
    <t>371ecce2-6bd6-4042-b6ca-bc8a425e7b36</t>
  </si>
  <si>
    <t>412c8a2a-c8db-4e8e-bd7f-fa58a4869df3</t>
  </si>
  <si>
    <t>f149807f-f7b2-4a6d-9e4b-37d99fc50815</t>
  </si>
  <si>
    <t>Paan Corner</t>
  </si>
  <si>
    <t>d2efd51a-7a40-466d-8719-58a88738de2b</t>
  </si>
  <si>
    <t>Home &amp; Cleaning</t>
  </si>
  <si>
    <t>e894a7e7-44b2-4bbe-a72f-ce910cfe6c80</t>
  </si>
  <si>
    <t>00f56a3b-0ea4-40c5-9e80-a1c27eff0419</t>
  </si>
  <si>
    <t>0fe9dde2-e2c2-4ffd-a9aa-3f1dbb314991</t>
  </si>
  <si>
    <t>2b97dd1d-f5a4-43b4-8127-16c8b0f671f3</t>
  </si>
  <si>
    <t>6af9d8f9-8e7f-4f86-bebc-3b6f7595021b</t>
  </si>
  <si>
    <t>409e20e2-e760-4396-9f4c-5b06249ae83c</t>
  </si>
  <si>
    <t>Beverages</t>
  </si>
  <si>
    <t>05167024-5986-44c6-af23-9011d9738402</t>
  </si>
  <si>
    <t>818ba829-7ac3-4294-adbf-6619b55724d3</t>
  </si>
  <si>
    <t>4a0955ba-8d0a-4cef-a8e9-6a1e5c1b9f81</t>
  </si>
  <si>
    <t>e02099ee-eb63-42bb-91f9-4e75c9384134</t>
  </si>
  <si>
    <t>f1b87e72-3a22-4f89-93db-3ad0f99b4e03</t>
  </si>
  <si>
    <t>Chocolates &amp; Candies</t>
  </si>
  <si>
    <t>48e3e998-59fc-4832-9dfd-4d8b7f20d6a2</t>
  </si>
  <si>
    <t>f0ca7136-e52f-4767-bfc7-b06c26b6f8e5</t>
  </si>
  <si>
    <t>e11c53ae-0827-48a8-9790-104006735ab8</t>
  </si>
  <si>
    <t>8d7dd4fd-57bf-496d-8799-b2973bc628b8</t>
  </si>
  <si>
    <t>e3a60df4-d17c-4643-b154-f9ed63475d9a</t>
  </si>
  <si>
    <t>18cfaa3d-559e-487d-b1c4-33d200c4f757</t>
  </si>
  <si>
    <t>f86a3ed4-30db-47d1-a6fd-1b48277ae104</t>
  </si>
  <si>
    <t>e8960afd-ed7b-4af0-a395-1435c5c5d275</t>
  </si>
  <si>
    <t>0358a4af-280e-4996-8461-a48c96f6c461</t>
  </si>
  <si>
    <t>04130cf7-5ba0-4ed8-ac7b-7fe35beeb83c</t>
  </si>
  <si>
    <t>8c197a41-8874-4a52-a805-fd12d0210453</t>
  </si>
  <si>
    <t>cf7f86bc-73ef-45e5-a229-38ab35680914</t>
  </si>
  <si>
    <t>f43d1fe1-65da-419f-81cc-4a4a018c1103</t>
  </si>
  <si>
    <t>dfdc79e4-fe3c-4d89-85c7-24d1c2a3c6b9</t>
  </si>
  <si>
    <t>1d41172f-ae4c-4d4c-9c9c-a9e070a54383</t>
  </si>
  <si>
    <t>571f8cc0-e72b-4b27-9783-3e56ee1184eb</t>
  </si>
  <si>
    <t>a81428c9-b5d0-4d04-b749-8e2fbe28c06f</t>
  </si>
  <si>
    <t>2a231315-2b07-4de0-af4a-3a4f9c48ad0c</t>
  </si>
  <si>
    <t>f2b8a66c-8880-4b80-8fb9-53d36b703e21</t>
  </si>
  <si>
    <t>097b22c3-ce2b-4af4-8624-a533344dc0ec</t>
  </si>
  <si>
    <t>4c8683ae-9f54-4b77-a1c7-a2972c709a0e</t>
  </si>
  <si>
    <t>dc0a2e38-d13e-4a11-96c2-a35dca7c235b</t>
  </si>
  <si>
    <t>1980186e-6c9c-4a38-80d9-98df9811e1d5</t>
  </si>
  <si>
    <t>a343f280-ae61-422b-bc7a-ffde0269e7bf</t>
  </si>
  <si>
    <t>3bf2cf63-57b1-4c20-855d-6068b1bb7ea5</t>
  </si>
  <si>
    <t>ffa3e5f4-5fd0-4266-9bdc-92bb5e54af2a</t>
  </si>
  <si>
    <t>0d9f9c5e-3c86-41da-9da9-6a3c52ad8283</t>
  </si>
  <si>
    <t>07e58878-78fb-4ec9-8f1a-e40dd1caebb2</t>
  </si>
  <si>
    <t>37e5968e-ebfc-482e-a645-1c499aa4f75b</t>
  </si>
  <si>
    <t>6daad06f-a509-40a4-b6eb-4c684abf3183</t>
  </si>
  <si>
    <t>4041a20a-ff82-4edb-8e66-e20fba88a959</t>
  </si>
  <si>
    <t>0b016d83-7a9d-411c-b42e-b84aab98035d</t>
  </si>
  <si>
    <t>1dec600c-a330-40ca-89c5-3bbf3a4fba81</t>
  </si>
  <si>
    <t>6a57c1e1-785e-48d3-80da-8c1f51fa82a6</t>
  </si>
  <si>
    <t>6e8898a4-5eb1-406f-882f-ce87d0a86fb8</t>
  </si>
  <si>
    <t>67cc3772-26d6-4925-a02d-4c2bfea6a930</t>
  </si>
  <si>
    <t>9926bb07-66ff-4270-affe-ae6dcd49e227</t>
  </si>
  <si>
    <t>8909672b-0540-47fc-93c2-9727d59a212b</t>
  </si>
  <si>
    <t>4a4e7802-6ac4-427d-99e3-411e4fc0bbda</t>
  </si>
  <si>
    <t>9468186f-3b4f-401e-821c-94683949453c</t>
  </si>
  <si>
    <t>52bd6044-c148-423e-955e-daa2cb97e0f7</t>
  </si>
  <si>
    <t>6a3d00f8-a4fa-484b-bb66-5b89cedfb8eb</t>
  </si>
  <si>
    <t>c8b4176e-167a-4e65-96ad-25b96bbac93c</t>
  </si>
  <si>
    <t>75a7ca64-4564-4376-a97c-7976d0cdf8ee</t>
  </si>
  <si>
    <t>d6189654-dd15-4711-817c-e57ebe0ffbfa</t>
  </si>
  <si>
    <t>c1ccf4cd-e6b0-46bf-9f5e-8783749c2a7d</t>
  </si>
  <si>
    <t>ff393466-31a4-4aba-a51b-a787c39ef57e</t>
  </si>
  <si>
    <t>fc5bf297-8510-4f67-8957-efa4e6e1b561</t>
  </si>
  <si>
    <t>5d93efe8-2046-450d-87ca-ce891fbf2a5b</t>
  </si>
  <si>
    <t>88449a9b-7f66-49a6-b24f-9d282ad4a763</t>
  </si>
  <si>
    <t>57693b11-1fd7-430a-9a2a-59ca51da300c</t>
  </si>
  <si>
    <t>Health &amp; Hygiene</t>
  </si>
  <si>
    <t>e81736e2-ed8f-4b0d-b3cf-a995d1164f8e</t>
  </si>
  <si>
    <t>d5848e12-f9e0-4c7c-b664-ece2cf622f43</t>
  </si>
  <si>
    <t>bb3b57c0-4a26-4c7b-8ff2-9e50ee19bb51</t>
  </si>
  <si>
    <t>6c9735a7-d804-4718-9e71-431c1d6c2f3a</t>
  </si>
  <si>
    <t>b1501fc1-26c4-4d7a-bc32-4ded16d504ce</t>
  </si>
  <si>
    <t>c727ebd6-3bb2-41c5-8403-037b2b421ca2</t>
  </si>
  <si>
    <t>b9d5ab38-b2cd-4348-8c66-2a91e313e7d7</t>
  </si>
  <si>
    <t>f4442fc6-ed19-4269-811f-a68fd6345097</t>
  </si>
  <si>
    <t>2d9720a3-1175-4878-a3f7-a8d60aab9831</t>
  </si>
  <si>
    <t>06a38b2e-ae6a-4b62-a5fa-103c1420afd7</t>
  </si>
  <si>
    <t>15feceb5-ea55-4154-8f86-bd20f469d930</t>
  </si>
  <si>
    <t>265bbfef-164a-4ba3-ae2c-deee129b9bb8</t>
  </si>
  <si>
    <t>dc4a8856-05cb-426b-aae3-83f44f179c0f</t>
  </si>
  <si>
    <t>d433961b-72e7-4bd5-ab73-bf3b7129a57f</t>
  </si>
  <si>
    <t>03be1e4a-a928-4dd4-b6f3-23ff56284fb3</t>
  </si>
  <si>
    <t>405759ce-15bc-4c4d-bbb6-9a4f1a11382a</t>
  </si>
  <si>
    <t>53fac1de-8b40-495f-9471-13378e6107d5</t>
  </si>
  <si>
    <t>84eae511-5edb-4a22-875e-5aa94976c2d6</t>
  </si>
  <si>
    <t>6d11612f-7c6f-4843-9639-80dcee2503f8</t>
  </si>
  <si>
    <t>2aa43aa2-14b5-45ee-b2c4-502193df52c3</t>
  </si>
  <si>
    <t>5024a658-a903-46c1-8854-d43bd62b3760</t>
  </si>
  <si>
    <t>d1e6cb21-dfec-476a-b6d9-402161709e72</t>
  </si>
  <si>
    <t>cc3c1d8f-8692-4b60-a662-1ba15f0b54fc</t>
  </si>
  <si>
    <t>7c1caf66-3d72-4600-8f1a-b09a00afa5af</t>
  </si>
  <si>
    <t>4c2fc8ec-dfde-49db-9031-8f8795898919</t>
  </si>
  <si>
    <t>27b3694d-cafe-4bf2-9db6-188c96a250d4</t>
  </si>
  <si>
    <t>d0bbc8a4-c5ee-4cd0-b96f-ee57b56db572</t>
  </si>
  <si>
    <t>47d17b95-f6b5-413d-9f67-5b8bc04a31fb</t>
  </si>
  <si>
    <t>5c8c1d0e-f32b-473f-ac9a-d0d901338d7f</t>
  </si>
  <si>
    <t>07e22c16-d244-49d1-8196-a2404416e170</t>
  </si>
  <si>
    <t>6e618d2f-b7a4-427f-88a3-3e1103a0137d</t>
  </si>
  <si>
    <t>74b371a7-885f-4805-aa3e-9354b5e55e6b</t>
  </si>
  <si>
    <t>1c815881-88c1-415a-b2a3-8c5b95cf40a8</t>
  </si>
  <si>
    <t>4a69cb43-785c-4264-85aa-214a8f2d2a46</t>
  </si>
  <si>
    <t>5aa74eeb-42e9-4109-a589-fae11ab15108</t>
  </si>
  <si>
    <t>0e0c8fd5-54c2-42c9-bfd2-2a7d488e80a3</t>
  </si>
  <si>
    <t>7809c74d-5d4b-4e1b-a29f-621c17765d09</t>
  </si>
  <si>
    <t>3378b65f-1eb4-4ef9-821d-b448d84785a6</t>
  </si>
  <si>
    <t>f6ba26eb-aadb-42de-94a7-c492ecd75397</t>
  </si>
  <si>
    <t>532e4bf7-a3c7-4abb-9b84-bddfac29bc98</t>
  </si>
  <si>
    <t>1e28f2c0-fbc5-4366-9efb-a65bd12428cb</t>
  </si>
  <si>
    <t>3a9771c5-3299-402c-a37d-76b5a0d24a4a</t>
  </si>
  <si>
    <t>345d603a-a6b5-4ba1-9d19-614079650c94</t>
  </si>
  <si>
    <t>73b64977-0421-45ef-9346-69092fc6f2b0</t>
  </si>
  <si>
    <t>12cdefc2-c4c6-4a74-8b63-cefd3e293a3c</t>
  </si>
  <si>
    <t>bcea47eb-9716-4b81-8b09-9c5ee6599195</t>
  </si>
  <si>
    <t>f82e900c-6702-49c4-bee5-2d665cd8e0e1</t>
  </si>
  <si>
    <t>e2eeab46-1109-41ae-b90b-a9c3a429e62e</t>
  </si>
  <si>
    <t>b78b491c-f20a-4890-9ecf-f3a7192127c1</t>
  </si>
  <si>
    <t>bce71dac-e404-496c-989e-d3149395ec85</t>
  </si>
  <si>
    <t>fc31e27b-fa9b-4f4a-adff-dceaf6818ce5</t>
  </si>
  <si>
    <t>66921c96-8e7f-4e68-a3ae-c7348fb59af4</t>
  </si>
  <si>
    <t>7cd59a43-badb-433e-a5cd-c3f1f3bc2d50</t>
  </si>
  <si>
    <t>f3d4a3f0-53df-40ec-a23a-9cefdf9d52af</t>
  </si>
  <si>
    <t>ca8e4bdc-50e0-4ff1-9b6e-a6afe8519ec7</t>
  </si>
  <si>
    <t>21ba077d-681a-4b2b-bdb2-638f82c00b86</t>
  </si>
  <si>
    <t>7762eade-a8c1-42f8-8939-ed64967925ec</t>
  </si>
  <si>
    <t>e1f5d8b0-ac7a-42d3-b4fa-17a5f8a99904</t>
  </si>
  <si>
    <t>80c00d69-d2b9-45f6-aac9-2771dc94683f</t>
  </si>
  <si>
    <t>e9b50a7e-02e5-48f6-9b73-6648af839e9e</t>
  </si>
  <si>
    <t>4c38f125-d0f4-4038-89e2-c9a82502cb09</t>
  </si>
  <si>
    <t>f0e4d8c2-b053-4475-8812-34fd0d47292b</t>
  </si>
  <si>
    <t>28239b4b-a028-4ccb-b8dd-62de1006b208</t>
  </si>
  <si>
    <t>3fa8b7b8-08bf-4373-908e-db30639c12d0</t>
  </si>
  <si>
    <t>f586520f-750a-4593-998f-6cbf0ba8a9a2</t>
  </si>
  <si>
    <t>f35addf4-3c62-4f1f-9af7-81ada1fdebf0</t>
  </si>
  <si>
    <t>2e1f7fe5-2d09-4282-81c7-b4eaf6b1d86d</t>
  </si>
  <si>
    <t>8ca67e50-d6d6-4ae1-b03e-1a2235a15d38</t>
  </si>
  <si>
    <t>c53b86da-7fb1-48a9-8625-26b2b3baaab1</t>
  </si>
  <si>
    <t>ce557b77-2163-4bd4-ae1e-994b70358df9</t>
  </si>
  <si>
    <t>1ba852b9-15b7-4178-ba58-c11222f9ea14</t>
  </si>
  <si>
    <t>39e61863-755e-4060-9f53-ae152a19f6ca</t>
  </si>
  <si>
    <t>40addb3b-677d-4d51-b922-fe3c3870b119</t>
  </si>
  <si>
    <t>5f09a0ff-f74b-447d-beb2-2eb7e5b12a75</t>
  </si>
  <si>
    <t>6260f4b6-bf22-443d-b380-97384afd532a</t>
  </si>
  <si>
    <t>35d2904a-c0e2-4136-a023-773a6ac234b9</t>
  </si>
  <si>
    <t>06a5ca3a-7c7c-4519-aa5e-3ba7fb051794</t>
  </si>
  <si>
    <t>89d47721-2016-4c06-be9c-03a024f045d5</t>
  </si>
  <si>
    <t>379c4a07-88c6-43db-936b-b53f6039c5e0</t>
  </si>
  <si>
    <t>5d141fbb-58d2-4349-ae11-1f819277e9c0</t>
  </si>
  <si>
    <t>c1755a7b-553f-40f9-96c3-b5017eb9d9c9</t>
  </si>
  <si>
    <t>5e104658-cd17-4cfd-aba2-2726345536b3</t>
  </si>
  <si>
    <t>abf1867f-59b9-4c20-871c-ad6eacb0a9f9</t>
  </si>
  <si>
    <t>3801665c-f302-4921-9b31-b9d4a51338d7</t>
  </si>
  <si>
    <t>58cb1f2f-ecf4-4fe1-90d7-a5b8da122732</t>
  </si>
  <si>
    <t>48151455-ffab-49fd-b23e-7fb33b193f92</t>
  </si>
  <si>
    <t>065707f5-d5fc-4c08-a13a-caba8e89a63c</t>
  </si>
  <si>
    <t>fcca9d33-9e0f-4a2e-827d-d3ca953054ae</t>
  </si>
  <si>
    <t>1be7be1b-c414-49b7-bc20-9c1463b30dc7</t>
  </si>
  <si>
    <t>5d89ef2a-940f-4ce1-a670-94b3f2661244</t>
  </si>
  <si>
    <t>18c3a3c1-e782-4c03-aa52-38bb88f04fee</t>
  </si>
  <si>
    <t>ee25bbf2-b27b-473c-947b-a521eeb06b81</t>
  </si>
  <si>
    <t>9199ec47-5f96-4314-a76a-67268c729ce1</t>
  </si>
  <si>
    <t>0ae12067-2489-4ea9-965a-c8fe4dd522ac</t>
  </si>
  <si>
    <t>b1cc84df-342c-4737-819d-8ad8d9bab46e</t>
  </si>
  <si>
    <t>68da9c35-ab56-4ffa-b7f2-5f38b34c6a54</t>
  </si>
  <si>
    <t>0d59aa8b-81d1-461b-9b2b-9f95b6ddb465</t>
  </si>
  <si>
    <t>c32d9425-0bdb-4d31-bb21-47630f1811f9</t>
  </si>
  <si>
    <t>a49dae58-5ad0-4e84-9d5d-640981bf8172</t>
  </si>
  <si>
    <t>87f22742-77b0-4b96-9599-86f75976eebf</t>
  </si>
  <si>
    <t>55c56ba0-015b-49f1-a7e5-564e26014762</t>
  </si>
  <si>
    <t>936e932a-c0c5-4a47-9ba8-af839874c15b</t>
  </si>
  <si>
    <t>03c16019-e8d7-4b4f-b0f1-c53fbb901899</t>
  </si>
  <si>
    <t>e01f92ee-9bb7-411a-835c-07d07f9e786b</t>
  </si>
  <si>
    <t>0f1a0f90-f832-47ea-ac97-f71acbf991d1</t>
  </si>
  <si>
    <t>695697bf-a231-47e4-b430-4e174892fabd</t>
  </si>
  <si>
    <t>a6c22e94-65b6-4b16-a178-5ff970077f80</t>
  </si>
  <si>
    <t>6562211e-8f84-425b-a0d6-eddb165f92f9</t>
  </si>
  <si>
    <t>23037033-b0ab-4109-82b6-30f3a2a2cf84</t>
  </si>
  <si>
    <t>3fcae9b8-3214-4538-93ba-46ef5062a1d6</t>
  </si>
  <si>
    <t>0cb96ca9-97c4-4ffa-baed-063ac900b9e2</t>
  </si>
  <si>
    <t>fac1c218-eec1-42fd-a8de-1db579c77455</t>
  </si>
  <si>
    <t>64cfe3fd-d3f1-431f-9655-d57c3a38e1d4</t>
  </si>
  <si>
    <t>6b271917-f182-4ac7-83df-72fc6c7aa9e3</t>
  </si>
  <si>
    <t>504cd41a-36c2-434c-aba6-82aba428158c</t>
  </si>
  <si>
    <t>0bb5eaa3-32d6-4040-80cb-cd37ba63aa1e</t>
  </si>
  <si>
    <t>a50b84a1-9814-465f-8b26-8799e1c0d136</t>
  </si>
  <si>
    <t>208b16ef-128b-4adf-a072-3e29264e91f0</t>
  </si>
  <si>
    <t>cada5e6a-630c-463b-87b2-f424f752c43c</t>
  </si>
  <si>
    <t>f1c3f0b1-bc11-4836-88db-616f203ff4fe</t>
  </si>
  <si>
    <t>5c947d31-97be-47aa-9802-6b013dab723a</t>
  </si>
  <si>
    <t>ce0f0467-e85c-47bd-913a-b36356a82964</t>
  </si>
  <si>
    <t>5338b14d-3146-43a7-a69a-fbb3c350328f</t>
  </si>
  <si>
    <t>15643198-faf4-4171-8a59-6d0c0756501a</t>
  </si>
  <si>
    <t>d373f813-e269-4378-9069-2cfbf89eb6ee</t>
  </si>
  <si>
    <t>5d8aa933-89e9-4188-8436-346fff4723e5</t>
  </si>
  <si>
    <t>fed97af4-b3bb-44b4-9390-d2748ce7cdc1</t>
  </si>
  <si>
    <t>37a44f3b-312c-45d9-b09c-19111054f38e</t>
  </si>
  <si>
    <t>a9df8e57-de01-463e-826b-5b0d2aa2c3b9</t>
  </si>
  <si>
    <t>a4c4ecc0-7e38-4e19-adb5-bc456d1721c8</t>
  </si>
  <si>
    <t>6a5122c6-acb8-46ac-ad3e-5d4e32a414fd</t>
  </si>
  <si>
    <t>943c7e65-e720-4cff-b73d-2fcc4c628339</t>
  </si>
  <si>
    <t>2abe937d-d856-4f4c-a103-79783576e6f2</t>
  </si>
  <si>
    <t>4d2944bd-38ef-4482-8843-4a86e9009683</t>
  </si>
  <si>
    <t>f5eacb15-ae90-46ee-95cb-68da519b06a9</t>
  </si>
  <si>
    <t>cb005894-5280-4a75-b128-8f1b4b9f946d</t>
  </si>
  <si>
    <t>6a2c1240-7870-424e-aaf4-0b7cd8f63722</t>
  </si>
  <si>
    <t>988dde67-c163-4573-83f0-61bf61417257</t>
  </si>
  <si>
    <t>296f45c2-b67a-42fd-9fba-e574ad391497</t>
  </si>
  <si>
    <t>775a5cd6-d701-4e3e-88d8-602e9f5b5d84</t>
  </si>
  <si>
    <t>dd7e17b8-0916-49ad-886b-17ac1d88bcb6</t>
  </si>
  <si>
    <t>a4fc31a2-f678-47cd-b0b7-54b2c798fa14</t>
  </si>
  <si>
    <t>f527ae6e-6b89-4639-9bc7-acedc875bfff</t>
  </si>
  <si>
    <t>02517c56-2bc2-4e3a-8bcd-32b2fc8759f1</t>
  </si>
  <si>
    <t>01ad3ca3-b080-4cbf-8e11-2809d98c30f7</t>
  </si>
  <si>
    <t>098ed36a-cb2d-42d4-b33f-58b881ee3216</t>
  </si>
  <si>
    <t>2eee9fdb-bd0c-4dde-b438-ff26cc23ad9d</t>
  </si>
  <si>
    <t>f1146179-e0ae-4e2b-88b0-1217257e957e</t>
  </si>
  <si>
    <t>f30549f8-6527-4429-bc57-a6d4c34d8392</t>
  </si>
  <si>
    <t>cc2e0e47-eb09-4dc7-a27c-3ca7548701ce</t>
  </si>
  <si>
    <t>d72b228e-3946-4839-bb4d-87bee47ad4b1</t>
  </si>
  <si>
    <t>bea736e8-7c9c-4124-87ce-5fabd82432e5</t>
  </si>
  <si>
    <t>1b7606d4-ada0-4159-99ef-9a3c8b7a4ec5</t>
  </si>
  <si>
    <t>d2823fcf-d24d-44b3-a325-e0e34f5024e1</t>
  </si>
  <si>
    <t>132107c5-6432-4df5-bcd4-b02d3e35e8c4</t>
  </si>
  <si>
    <t>cb782d64-2e20-441c-813d-8dd40ff30dca</t>
  </si>
  <si>
    <t>dafac98d-ab47-49a2-84be-73cb77dd536d</t>
  </si>
  <si>
    <t>b4ac1657-c3fa-423f-9790-e845f2c4d771</t>
  </si>
  <si>
    <t>7da7c0e5-6081-4c6e-8026-4fecc9155b74</t>
  </si>
  <si>
    <t>2baf2fd3-517d-40bd-98d3-62840e102c7f</t>
  </si>
  <si>
    <t>24a45e7f-4561-495c-8684-106b4a596d8a</t>
  </si>
  <si>
    <t>d1e65392-14d3-4214-b6fa-9891465d70fe</t>
  </si>
  <si>
    <t>58aa5cbe-1bd9-4757-8d5a-3a82c0391427</t>
  </si>
  <si>
    <t>690fb32b-c2e2-4004-808a-9367193b6fc1</t>
  </si>
  <si>
    <t>2827082e-9f97-4189-ab2b-4ed59bc13e5c</t>
  </si>
  <si>
    <t>09ee54e7-365e-469e-a76c-1ae601643957</t>
  </si>
  <si>
    <t>b5fd4ccc-bf85-45db-aa4c-445973b0201c</t>
  </si>
  <si>
    <t>3e4bbfa2-22e5-44f0-98e9-3a8606683a3e</t>
  </si>
  <si>
    <t>0077f3d0-282a-413b-af13-d2ec99296ae7</t>
  </si>
  <si>
    <t>7ac3856b-8368-4a67-ad24-7c3db05cbe90</t>
  </si>
  <si>
    <t>564ac232-6018-4735-92e0-acaa9e55929c</t>
  </si>
  <si>
    <t>876fa0a9-e0e4-404b-a09d-8c51cbfab51c</t>
  </si>
  <si>
    <t>66f63d2d-f430-4f24-853c-5b17bca869e8</t>
  </si>
  <si>
    <t>88283e3f-d2d5-4eac-91db-76b711f97228</t>
  </si>
  <si>
    <t>601a2df4-a364-4b19-8c76-9ab62a4ee163</t>
  </si>
  <si>
    <t>55038014-8881-4747-b7fd-48b27cfa40e5</t>
  </si>
  <si>
    <t>a96d95bf-0193-4d54-b3c3-11b4cc47f33e</t>
  </si>
  <si>
    <t>89e6c6bc-797a-499f-bcff-05d2a907beee</t>
  </si>
  <si>
    <t>bfa09404-e2eb-4d85-843f-e5eb9cd41323</t>
  </si>
  <si>
    <t>8d78c9a5-a6c1-47d5-8ce7-a90965e68601</t>
  </si>
  <si>
    <t>5c4e94c8-ba0f-4ae4-ad7d-167e833de032</t>
  </si>
  <si>
    <t>5b383cb5-1117-4da3-84bc-8d057a8351c4</t>
  </si>
  <si>
    <t>ef5e7f5f-b459-4e84-905e-993b888f7efd</t>
  </si>
  <si>
    <t>d270ca13-c547-4f50-a207-1910efae87d2</t>
  </si>
  <si>
    <t>e05b6cef-da12-4341-a8b1-d29bf436ed0c</t>
  </si>
  <si>
    <t>ccad14c9-ccd9-467a-81c0-9a2f4dbb58fd</t>
  </si>
  <si>
    <t>5f98b54a-5f5d-484f-b709-79c9c5a86eae</t>
  </si>
  <si>
    <t>d4b4be88-e3ac-49b6-8342-2147fec7b3ea</t>
  </si>
  <si>
    <t>134a2c61-4e51-484b-b58f-1572f369a09f</t>
  </si>
  <si>
    <t>7f7bb50a-8d1f-497d-8e32-53b36baf0446</t>
  </si>
  <si>
    <t>c1694850-d698-470b-ba2d-3fba83d3a49b</t>
  </si>
  <si>
    <t>7e7bad4a-b177-4314-a2e5-dd06e57cfdf4</t>
  </si>
  <si>
    <t>58323875-cab4-4a88-b768-af71b7a61d86</t>
  </si>
  <si>
    <t>18aae7a5-1f64-4197-a928-cfe696bd2016</t>
  </si>
  <si>
    <t>b41e1741-bc3f-4a48-9249-ba43c3e58009</t>
  </si>
  <si>
    <t>7b092754-6e25-4c3d-accd-9e1c93da451c</t>
  </si>
  <si>
    <t>fc43262d-9531-41a5-ad86-22d0bc5dac43</t>
  </si>
  <si>
    <t>597e4d00-8d06-4c2f-815b-8a7fbc2a57da</t>
  </si>
  <si>
    <t>89c0f292-9496-4e63-bc80-d604fff9db07</t>
  </si>
  <si>
    <t>6c793e35-df8d-4dcb-806c-800dda753a87</t>
  </si>
  <si>
    <t>25011736-afb8-4d46-b632-9791aea909ad</t>
  </si>
  <si>
    <t>23690dfe-3437-4828-96ba-3deef24f19be</t>
  </si>
  <si>
    <t>86f3d6c7-d8ff-425a-8778-0fc82869d8ae</t>
  </si>
  <si>
    <t>a1182135-a364-4df7-8512-a23a566b704b</t>
  </si>
  <si>
    <t>d5da2717-2b94-465f-8fae-27bdb4902168</t>
  </si>
  <si>
    <t>2db8e332-93d8-4738-8b37-aef8e557d4c9</t>
  </si>
  <si>
    <t>c0a9f739-c4cf-4803-bf40-d3eeaa26e264</t>
  </si>
  <si>
    <t>4da9ec0a-ed27-4129-b24c-c5572cd79868</t>
  </si>
  <si>
    <t>f004f1cd-2b69-4298-9507-d8bae8771866</t>
  </si>
  <si>
    <t>fc29b674-bec0-4999-8050-6da9c8d09176</t>
  </si>
  <si>
    <t>07a24650-7e95-48d6-8842-7133d0c9df4d</t>
  </si>
  <si>
    <t>44f88939-a5b2-4a45-99bd-a6b9a32fdd13</t>
  </si>
  <si>
    <t>c4cfb628-36be-42bf-a1a3-11e1f3cf0971</t>
  </si>
  <si>
    <t>1f3d47c6-5616-4e65-9f3c-8b3bbbe6629f</t>
  </si>
  <si>
    <t>04e7dabd-27d8-45e0-8127-fce10793c675</t>
  </si>
  <si>
    <t>d565b64e-9cc5-4b0d-9189-35129776abdb</t>
  </si>
  <si>
    <t>d0d7ef4e-617d-4029-8d60-82e490c2ac6e</t>
  </si>
  <si>
    <t>f320f879-7942-4ddd-8d08-e7a91915d213</t>
  </si>
  <si>
    <t>8530d34c-3d0d-4e48-85aa-d738c64b5c05</t>
  </si>
  <si>
    <t>17c75f0b-9fd0-4a11-9caa-67d65e20234b</t>
  </si>
  <si>
    <t>b4ff9f02-7aca-46cf-a25a-e8e47a6523c9</t>
  </si>
  <si>
    <t>53d6e7bc-069f-4b4a-a1a6-1c115441fced</t>
  </si>
  <si>
    <t>163b53ad-bbd0-4336-93fa-8eca453a5c2a</t>
  </si>
  <si>
    <t>7e9d72bc-98ea-4d0c-9147-c886c6a453ef</t>
  </si>
  <si>
    <t>c49be830-b7fd-4dbb-af60-2a90b65a3e24</t>
  </si>
  <si>
    <t>a09770dc-ecc3-4691-8f5c-cfe2803e09a8</t>
  </si>
  <si>
    <t>847ed1cf-5953-4129-892f-74f1eda7fccf</t>
  </si>
  <si>
    <t>6f033c9b-80ce-4926-afaa-576b29a4f55c</t>
  </si>
  <si>
    <t>d79e2869-6e8b-4d74-9884-45576d13ca2b</t>
  </si>
  <si>
    <t>90b226cb-8ec1-489c-b0c1-b6866616b773</t>
  </si>
  <si>
    <t>95f1d3ad-767f-49ce-a111-a1e06a744eff</t>
  </si>
  <si>
    <t>0a4fcbc3-674f-47a3-8b31-ba324e58512b</t>
  </si>
  <si>
    <t>Unlisted Collections</t>
  </si>
  <si>
    <t>220d6cde-2c47-4111-a0e4-043344ef4487</t>
  </si>
  <si>
    <t>ef30b1d4-4333-41ec-930c-7f79a3c35dba</t>
  </si>
  <si>
    <t>49fd6fe9-0299-479a-871e-2f082eb3b0b6</t>
  </si>
  <si>
    <t>36552e0f-e872-477d-a0e6-eb3c7c214a71</t>
  </si>
  <si>
    <t>d7ed2f99-c684-4d44-839c-598aec614d88</t>
  </si>
  <si>
    <t>7af58937-394b-48fc-bb9d-512042314388</t>
  </si>
  <si>
    <t>a1301e1c-617d-49c1-aa35-9ee021224fb2</t>
  </si>
  <si>
    <t>055072ec-b6cf-40af-8b42-c1f96c25e932</t>
  </si>
  <si>
    <t>952fc36f-1724-4670-b410-b97784826cab</t>
  </si>
  <si>
    <t>86126cd0-37ad-42d7-a7f0-889ff4b7656b</t>
  </si>
  <si>
    <t>aa8e22d1-2610-40a1-8f55-f067252eda73</t>
  </si>
  <si>
    <t>60b0f835-bcda-484a-9f25-0b90710f7ab0</t>
  </si>
  <si>
    <t>75c42aa8-cba8-42b6-b4cf-b595fffed6aa</t>
  </si>
  <si>
    <t>364e1a71-f135-4526-9490-e2f841a6e501</t>
  </si>
  <si>
    <t>10714153-661e-432c-8cd7-96c207e92bd8</t>
  </si>
  <si>
    <t>9a99b440-cf97-4601-b478-1b6b7ef3f17c</t>
  </si>
  <si>
    <t>d3b0a032-caa4-40e3-8b54-5ca4fca9819e</t>
  </si>
  <si>
    <t>6736a1b7-9042-4ac8-9800-ac9b80b959e3</t>
  </si>
  <si>
    <t>5f08615f-f0f8-4740-adf7-49faa6297467</t>
  </si>
  <si>
    <t>14b06011-ef3f-41e4-bc32-2f2e0c303c67</t>
  </si>
  <si>
    <t>65123995-d30f-44ca-a3f7-18f1ce8b0ab3</t>
  </si>
  <si>
    <t>bd4ab1c0-68f8-4bba-8f4b-b0251422dc97</t>
  </si>
  <si>
    <t>7ded9498-26ea-4b7d-bb39-5302752ab96a</t>
  </si>
  <si>
    <t>7880cb4d-04f8-4bb6-8069-40c576b05776</t>
  </si>
  <si>
    <t>e021057e-0647-4ac9-984f-0261fff53d7d</t>
  </si>
  <si>
    <t>87347b3c-b4fe-4b09-88e5-6eca4d3f1f8f</t>
  </si>
  <si>
    <t>119b5def-3d34-459d-8275-2ac3e0f2bb51</t>
  </si>
  <si>
    <t>e3c72ece-b8f3-4443-b12c-500be91dc767</t>
  </si>
  <si>
    <t>d269d90e-1fd6-4883-bda2-be1670abc04b</t>
  </si>
  <si>
    <t>16c992b6-b668-4d0d-a996-137c7a61ad50</t>
  </si>
  <si>
    <t>235a1f35-b2c7-4479-b648-8936e4501443</t>
  </si>
  <si>
    <t>3e16ef0b-88ac-4b94-adfd-abd0f5a660ba</t>
  </si>
  <si>
    <t>00610840-fed1-458a-9d1b-bb0cf05fbab0</t>
  </si>
  <si>
    <t>2c1f567a-c69b-4fa3-b945-81eb448ae38b</t>
  </si>
  <si>
    <t>a5ca6f62-1a00-4983-87db-13076bd95328</t>
  </si>
  <si>
    <t>21d8b605-47ae-4e2d-8ec0-5e7e728a68de</t>
  </si>
  <si>
    <t>8711e84f-e941-4c27-87fc-2917ec64218b</t>
  </si>
  <si>
    <t>9ef6b8ea-c1ea-499d-a24f-7fc863153411</t>
  </si>
  <si>
    <t>8aa5216a-0498-4174-be4c-b976176b1557</t>
  </si>
  <si>
    <t>9e8f947c-2735-4e1a-84be-b1d5bab4b30f</t>
  </si>
  <si>
    <t>f03f30a2-d8e5-4cdf-bd38-ad3bdd1d1ea6</t>
  </si>
  <si>
    <t>8d37db1a-07a3-4a36-b0fe-e3e13be3c4be</t>
  </si>
  <si>
    <t>e44249e2-37fc-438e-a905-4e0cdcb2077e</t>
  </si>
  <si>
    <t>2cacb3e4-90a4-4a51-b827-33ff2e328520</t>
  </si>
  <si>
    <t>f9571fd5-1474-4347-b48f-3a48a4c95d78</t>
  </si>
  <si>
    <t>af24a2c4-6c42-4c9d-8d30-301667ba8aa9</t>
  </si>
  <si>
    <t>4699dfae-81c2-428a-84e2-ac784d463616</t>
  </si>
  <si>
    <t>9e4272f2-3755-4c18-b5d5-a340e8c7cc17</t>
  </si>
  <si>
    <t>68dff44b-8afa-4ec7-8623-078495e1e0e0</t>
  </si>
  <si>
    <t>03e08fc5-49f4-43d9-9a55-2b22fd525fc6</t>
  </si>
  <si>
    <t>5a632153-3cb1-4996-9d19-5b6f3f8b115e</t>
  </si>
  <si>
    <t>8c7eb119-6eec-49d1-a70f-d758647d8b1b</t>
  </si>
  <si>
    <t>3a896c06-f81e-44e4-802e-5bb1fd3e927e</t>
  </si>
  <si>
    <t>635690ec-5528-4bcd-8c8a-5a796ea4192a</t>
  </si>
  <si>
    <t>bb38b73e-9095-45d4-b88a-ae414bd8c37a</t>
  </si>
  <si>
    <t>029cbefc-2b06-41eb-abed-035c83031543</t>
  </si>
  <si>
    <t>19b2f4b6-33e5-4b84-89a9-1be39324c351</t>
  </si>
  <si>
    <t>60f7429a-0196-44a1-b585-40f2ab2c8d91</t>
  </si>
  <si>
    <t>07878a63-2656-4618-a7cc-ecfe8c2faf22</t>
  </si>
  <si>
    <t>1a091cc5-bcde-4ba9-aa49-c81cf27efa72</t>
  </si>
  <si>
    <t>ad3859e2-5d02-4c9e-b9c7-e0cdded4b22a</t>
  </si>
  <si>
    <t>f12a05e7-d25d-48f0-927b-468b091c6360</t>
  </si>
  <si>
    <t>1bb00cdd-62a1-43f4-9ea4-8c55c550896a</t>
  </si>
  <si>
    <t>8cb40c84-7ae8-4eab-b4dc-920aff7dd9e8</t>
  </si>
  <si>
    <t>0c458507-49a6-4a78-8201-a0f00924f435</t>
  </si>
  <si>
    <t>a480e9a3-2980-4d96-acd1-5accfd050f06</t>
  </si>
  <si>
    <t>b2d5ef85-e2d9-426f-af07-97efe3c249b7</t>
  </si>
  <si>
    <t>c67336c0-c23f-4cfd-8247-299616488aca</t>
  </si>
  <si>
    <t>af5cd977-1b48-4d65-b2c9-1fbc39d31a7a</t>
  </si>
  <si>
    <t>a4a934fb-f60a-4f82-b1b3-143f3c360344</t>
  </si>
  <si>
    <t>9ea7b056-1c30-4add-8d44-669f07d5bffd</t>
  </si>
  <si>
    <t>32fc13dc-da18-4096-9d38-515d2b60aed3</t>
  </si>
  <si>
    <t>007ec75c-4873-401e-9985-94e445aa5eb9</t>
  </si>
  <si>
    <t>b966a3a3-60a6-4b96-aebf-fb7b8d5dafa2</t>
  </si>
  <si>
    <t>203666a4-a21d-42af-a513-67b62fce74ce</t>
  </si>
  <si>
    <t>65ccec67-879d-4d62-a031-a80cabd36e3d</t>
  </si>
  <si>
    <t>f2db5c60-c7b1-495a-8e3c-c3945c1ea749</t>
  </si>
  <si>
    <t>e21078f8-3c0f-4508-a436-8090e575ed89</t>
  </si>
  <si>
    <t>a6d6f885-2d3d-4b7e-bbcf-af55670f6fb6</t>
  </si>
  <si>
    <t>a67917a1-a1db-4129-9223-4169807a5f08</t>
  </si>
  <si>
    <t>095e8206-4998-4c85-94e4-a69de9db37d0</t>
  </si>
  <si>
    <t>240bc5b7-ea9b-4a14-b5b8-2e11df09db35</t>
  </si>
  <si>
    <t>54ddbd9d-f2e9-40a5-a581-88fa4dedf711</t>
  </si>
  <si>
    <t>77ca89b8-c9bd-486a-8d39-2b59ec1e25fc</t>
  </si>
  <si>
    <t>3d2b399a-db25-4298-b9ba-4c2a6f504405</t>
  </si>
  <si>
    <t>969a9e5e-4a63-4b49-b428-6c6834c816fb</t>
  </si>
  <si>
    <t>0f6ec161-d7a3-47ae-8998-eb7eaf8067e9</t>
  </si>
  <si>
    <t>44d30cb0-ab32-4e9b-9004-ce2f6e638352</t>
  </si>
  <si>
    <t>9d8a2ec2-b619-4efa-b6e9-e9474a7b324e</t>
  </si>
  <si>
    <t>512c8ac6-27d4-43bc-89ac-52e7aa8923fe</t>
  </si>
  <si>
    <t>4789527a-9046-42dd-ab52-10b1dde5c2b6</t>
  </si>
  <si>
    <t>a8593217-5b45-4c84-816e-2efe03e38b3e</t>
  </si>
  <si>
    <t>67d7c636-2d46-4591-99de-da8d800dfc31</t>
  </si>
  <si>
    <t>2ed16409-34d8-41de-9526-7934d560b8e8</t>
  </si>
  <si>
    <t>9d41b52e-a9ae-4493-93e6-fcdd33c0b431</t>
  </si>
  <si>
    <t>db16d897-621b-471c-b891-08a9e520dfa0</t>
  </si>
  <si>
    <t>d518c17b-9c14-4458-8111-fd8d32248505</t>
  </si>
  <si>
    <t>bac9b5d4-d9b4-4e0a-8aff-ac46e54599df</t>
  </si>
  <si>
    <t>a2d2b857-1b91-4f7e-a7db-f0d500446ce0</t>
  </si>
  <si>
    <t>728fe8a7-0b4c-429f-8b1b-916fee9a5beb</t>
  </si>
  <si>
    <t>a4bb3a95-1e0c-4063-9aee-fcc44bf6b15d</t>
  </si>
  <si>
    <t>38ad2439-7f4f-447b-be19-57891bf696be</t>
  </si>
  <si>
    <t>0790f034-4e06-4da5-a6b1-215618967c64</t>
  </si>
  <si>
    <t>a3eaecc6-9c79-4570-a957-2f3f840a3ff5</t>
  </si>
  <si>
    <t>a4d2c1ab-39da-4bc8-a305-5bd6967c9773</t>
  </si>
  <si>
    <t>DEL - East of Kailash</t>
  </si>
  <si>
    <t>be95e7ed-3e45-4efe-bb32-c889a928d4b6</t>
  </si>
  <si>
    <t>DEL-Vikaspuri</t>
  </si>
  <si>
    <t>DEL - Kalkaji</t>
  </si>
  <si>
    <t>181c9ab1-f912-47b2-b31f-6d5d33dc0954</t>
  </si>
  <si>
    <t>a853289b-2a2b-471b-93c7-d64c50cdbfd7</t>
  </si>
  <si>
    <t>DEL-Paschim Vihar</t>
  </si>
  <si>
    <t>a7fd8cc9-b613-4513-bf78-542891063bf8</t>
  </si>
  <si>
    <t>DEL - Sector 10 Dwarka</t>
  </si>
  <si>
    <t>9bc9def3-b5b2-4bc8-890e-43c2fd8499db</t>
  </si>
  <si>
    <t>2f5837c1-12b7-46ec-b26e-27cd8b5a85ff</t>
  </si>
  <si>
    <t>f293b28c-3445-441b-a03e-0328c1bf96bd</t>
  </si>
  <si>
    <t>DEL-Malviya Nagar</t>
  </si>
  <si>
    <t>b6c0d4fc-1be1-46e8-83f8-517248ebec02</t>
  </si>
  <si>
    <t>d0efc23d-e049-4044-ba0b-cc6cbc238247</t>
  </si>
  <si>
    <t>daf4e39a-3a91-4b03-897c-0f731074bb66</t>
  </si>
  <si>
    <t>47f17914-4f19-4dbd-94e5-cdbd919e7d3e</t>
  </si>
  <si>
    <t>9af40577-8a38-474c-8d34-710b402812ca</t>
  </si>
  <si>
    <t>67440a85-0a71-49dc-b529-2703f8cf088c</t>
  </si>
  <si>
    <t>7e9cdb11-af00-4078-b294-8a7fecefb361</t>
  </si>
  <si>
    <t>4f5c8fba-6eac-42ba-8d76-f8323076c39d</t>
  </si>
  <si>
    <t>9f263aa0-22bb-44fc-8fc7-31938782013b</t>
  </si>
  <si>
    <t>883a61b5-7e87-46c4-925b-62df76adf067</t>
  </si>
  <si>
    <t>5c2e3787-ba94-4ed5-afc9-ee56f41db09a</t>
  </si>
  <si>
    <t>07ddb30a-948f-4acb-bf78-f1d5837591c9</t>
  </si>
  <si>
    <t>62f7df52-59cf-4b53-84ee-21215a305103</t>
  </si>
  <si>
    <t>635f0d0b-7749-4fc1-86c8-3f7f8b1c97ba</t>
  </si>
  <si>
    <t>3277726d-118d-4af6-88b4-d8f430ae37ee</t>
  </si>
  <si>
    <t>03c72045-bee0-4fd4-b4cd-1d17241e4561</t>
  </si>
  <si>
    <t>44849f3f-a849-4748-a5ae-bdad5d8da2bf</t>
  </si>
  <si>
    <t>fc2ffbca-a36b-4728-b6be-3168475f3b75</t>
  </si>
  <si>
    <t>117ca412-d6ad-4a39-aefd-8c707f2d6d15</t>
  </si>
  <si>
    <t>ac1ca509-f6dc-49b2-98ba-46158bc6642d</t>
  </si>
  <si>
    <t>2ef1234d-0ded-4558-8103-d6feec9f36ab</t>
  </si>
  <si>
    <t>c3ff38bd-c4be-4783-a08c-f8e04f9b2d1b</t>
  </si>
  <si>
    <t>ca9d306f-376d-4d81-855b-a51123a38f1f</t>
  </si>
  <si>
    <t>17d25459-d944-4baf-889f-d40bdd2ffb7f</t>
  </si>
  <si>
    <t>a6aae47f-fe41-4716-aa0a-91f40b7c9351</t>
  </si>
  <si>
    <t>13d88580-0eb7-47e3-bfe3-e437e7cbcb4a</t>
  </si>
  <si>
    <t>e029fc51-64ff-4a06-be7c-cefefa549fce</t>
  </si>
  <si>
    <t>b8299f2e-c551-45b0-bf6d-9327b9cba79e</t>
  </si>
  <si>
    <t>26d064b9-25df-44a4-811b-cba9146cfd3b</t>
  </si>
  <si>
    <t>9c0ed52b-b887-4ae5-a3e1-eada1f6e9d69</t>
  </si>
  <si>
    <t>3b6552fa-27be-4d26-b47b-dc708a69446f</t>
  </si>
  <si>
    <t>1dfb558b-2bb3-4c57-934b-8c86ce3b0ccf</t>
  </si>
  <si>
    <t>1ceb72be-34e6-4169-bff8-90fde6cbf985</t>
  </si>
  <si>
    <t>Meat &amp; Eggs</t>
  </si>
  <si>
    <t>f17290be-6676-41d7-814d-6147f5f638ed</t>
  </si>
  <si>
    <t>254610df-e147-42a1-b5cb-480253081c46</t>
  </si>
  <si>
    <t>3e6a0b27-bb6f-4540-b806-ea8b6ba80840</t>
  </si>
  <si>
    <t>89462ea3-68ab-476e-ab0a-bdf606a02318</t>
  </si>
  <si>
    <t>c0260909-80dc-429b-8a69-0173627a002a</t>
  </si>
  <si>
    <t>208bdb3c-da54-493a-9cb1-5b6c159ae9e1</t>
  </si>
  <si>
    <t>6c298658-f2c7-4efa-aee2-12c4070478ee</t>
  </si>
  <si>
    <t>2134223d-5881-45f1-886b-34ca9c871289</t>
  </si>
  <si>
    <t>9c092096-d236-4315-aa54-2a2812430aaf</t>
  </si>
  <si>
    <t>36a3c8d6-1b87-49bc-97d7-a77d2d1d83aa</t>
  </si>
  <si>
    <t>953e6308-4d8f-4f55-94a7-dfec949af481</t>
  </si>
  <si>
    <t>63c58b9b-f61c-4c42-b417-16fba473cbf2</t>
  </si>
  <si>
    <t>458b8cc3-5064-4f5f-ad22-d789b4f238d1</t>
  </si>
  <si>
    <t>1db9d939-34de-49f2-9082-2a9321099737</t>
  </si>
  <si>
    <t>c442ad9b-09b6-4505-a17d-7d2b3cceee0e</t>
  </si>
  <si>
    <t>9687009f-7d47-4cd0-8b2e-6512e9730427</t>
  </si>
  <si>
    <t>fce576d9-608c-412f-b1d7-1aff01f4785d</t>
  </si>
  <si>
    <t>d8459cb2-80f3-4d66-a432-0a6ea4eb8f67</t>
  </si>
  <si>
    <t>9431e8d2-45df-42ed-98ba-231d1c0268a3</t>
  </si>
  <si>
    <t>4aac99d3-d3a6-4303-a632-8a2986f858fd</t>
  </si>
  <si>
    <t>9140adae-c34c-469a-8f49-3fffbb353e03</t>
  </si>
  <si>
    <t>96ba9afb-8f96-4987-8df9-5ee1774f7446</t>
  </si>
  <si>
    <t>4f08cfc0-90b0-417b-bed7-41a78dc73aa6</t>
  </si>
  <si>
    <t>4359adde-02dd-4c22-8960-36958913e8fd</t>
  </si>
  <si>
    <t>0384f6ed-0822-4eab-a34e-f8ae0317ed74</t>
  </si>
  <si>
    <t>258f3c04-eff5-4d69-bf67-fdd71c240288</t>
  </si>
  <si>
    <t>fc6cb8eb-f6c1-4ef9-8470-ae4e176e9aa9</t>
  </si>
  <si>
    <t>1a6a6a31-16c5-4cb6-9c7b-2d8a6642e074</t>
  </si>
  <si>
    <t>4046f7cc-ca6f-47ea-a6d6-cf6442f6b861</t>
  </si>
  <si>
    <t>a6dbaf61-07b9-4939-b52a-addb4d64c17f</t>
  </si>
  <si>
    <t>ab2c7f94-150b-45fd-a3a4-e4d4bc267d70</t>
  </si>
  <si>
    <t>e21b042f-5b8c-431f-ab4d-413e87895f86</t>
  </si>
  <si>
    <t>d8ffc819-b801-4a82-bfa6-34da599749a3</t>
  </si>
  <si>
    <t>e431127f-c496-4b4c-b905-4c9829b4590b</t>
  </si>
  <si>
    <t>55665f37-b9e4-4669-a308-548ef6002adb</t>
  </si>
  <si>
    <t>162b8365-9104-4a16-bec2-66a236c0734a</t>
  </si>
  <si>
    <t>648e9f7f-d606-4b69-bf6a-b18cbc624c02</t>
  </si>
  <si>
    <t>8289211e-60bc-4e25-b34a-20f9a07a2fda</t>
  </si>
  <si>
    <t>25801605-d077-499a-bccd-d0e2ba9b201e</t>
  </si>
  <si>
    <t>6a5537bf-7944-4e5d-96fa-6663256bf6ef</t>
  </si>
  <si>
    <t>79212cf5-dd06-43a7-be1a-f44a112ca2a4</t>
  </si>
  <si>
    <t>afd2f020-5a9f-4084-bdb9-d5796ac966d7</t>
  </si>
  <si>
    <t>59d6ce51-b13c-4557-be3a-3e49aae0ee9c</t>
  </si>
  <si>
    <t>3acf4521-2eef-4a0a-8e9e-df3ca5004c50</t>
  </si>
  <si>
    <t>73a33d8f-45f6-4a11-82ca-f5880412bf91</t>
  </si>
  <si>
    <t>5b782f7d-3a17-43d3-881f-453cbabc2a9f</t>
  </si>
  <si>
    <t>8dd20f3a-ce84-4f61-aea7-9d8133587122</t>
  </si>
  <si>
    <t>1b9a957c-ef35-42a8-aff3-890533ed8016</t>
  </si>
  <si>
    <t>a4b39011-70a6-4de8-8eae-3974ab8e77da</t>
  </si>
  <si>
    <t>fbc66463-0316-44d5-aaa2-de16bd6d5769</t>
  </si>
  <si>
    <t>7174cffa-3279-4196-bae3-bab6b327e72d</t>
  </si>
  <si>
    <t>3e335bce-840f-47f2-94e3-7f8b67ef6519</t>
  </si>
  <si>
    <t>33ea0c16-c216-4f96-9f27-2fd97dd0bdc7</t>
  </si>
  <si>
    <t>c230d1c1-8625-47fa-a017-4f5c62e5ad73</t>
  </si>
  <si>
    <t>bfec78f0-068e-471b-926f-786d542019a0</t>
  </si>
  <si>
    <t>60408cb5-35a2-477a-9ef1-8c6b72f6a8f9</t>
  </si>
  <si>
    <t>5f8257c9-ff03-4403-b252-05a2b55cb772</t>
  </si>
  <si>
    <t>539c4597-aef4-4a48-8781-a3f4698d0a51</t>
  </si>
  <si>
    <t>6c2be25c-d826-4797-8a69-37b10fb8368c</t>
  </si>
  <si>
    <t>3db294c4-d045-43a8-b6df-cacbe4b37969</t>
  </si>
  <si>
    <t>993aadd2-50ab-4dd1-8290-ba6d8bb68382</t>
  </si>
  <si>
    <t>4e950ab3-3afc-432e-8241-d827f5093c2f</t>
  </si>
  <si>
    <t>99827c05-e1c0-4c87-a7f5-64fcada72805</t>
  </si>
  <si>
    <t>82675cec-f35e-4f33-86c9-39d6b0b94f39</t>
  </si>
  <si>
    <t>fe9e0cd3-014c-4407-af64-7ca3ec180513</t>
  </si>
  <si>
    <t>e6ab8174-00bd-4a14-b59f-494502928958</t>
  </si>
  <si>
    <t>2a448f24-0710-4109-bd09-88ee804625a4</t>
  </si>
  <si>
    <t>817dd990-1675-4e6b-88f9-fdc865cb2801</t>
  </si>
  <si>
    <t>5cfa9e26-12f1-4879-b5f9-c741b522e0bb</t>
  </si>
  <si>
    <t>f5df501b-ba7d-49ef-91b9-bc5c79c51dd8</t>
  </si>
  <si>
    <t>2e0f013e-656d-4268-a0d3-a24220be47a1</t>
  </si>
  <si>
    <t>cefb066b-c0f5-4a09-abc8-683f67daf141</t>
  </si>
  <si>
    <t>d86a5968-b285-446b-a202-be6e96fe4257</t>
  </si>
  <si>
    <t>e2489d8c-6ed9-41b1-8943-bba87140dc4e</t>
  </si>
  <si>
    <t>70685178-49f4-4ecc-b8ec-57ff730445ae</t>
  </si>
  <si>
    <t>80cb286c-8d79-4049-9654-6685e4f5ccdb</t>
  </si>
  <si>
    <t>47467372-9323-45c4-81a5-85340a9bccb3</t>
  </si>
  <si>
    <t>e4dae28a-411d-4d31-9ce4-94705e9fe230</t>
  </si>
  <si>
    <t>f8ba194c-8a0e-4eaa-a978-b3d2f80dc887</t>
  </si>
  <si>
    <t>af2331c2-c64c-4548-8149-ad82f40ff84b</t>
  </si>
  <si>
    <t>398bc733-a3da-4b8b-9c94-834b71d4a3ca</t>
  </si>
  <si>
    <t>9d260fbc-2243-4339-8522-3249345f95ce</t>
  </si>
  <si>
    <t>52e80932-65ee-4e9d-a6df-dbd28f70dc92</t>
  </si>
  <si>
    <t>8bb9e6e3-44ba-4099-82f6-828e73ede716</t>
  </si>
  <si>
    <t>d9d2d77e-78ba-4aff-919a-daf09b25f871</t>
  </si>
  <si>
    <t>8062d3ac-b753-45a0-ab28-36fb25cb0642</t>
  </si>
  <si>
    <t>dfbc47a5-5dfb-45e8-99be-8b92eccc74b3</t>
  </si>
  <si>
    <t>9a78e7be-7a7a-46ed-a8b5-5d6f2b46f2f9</t>
  </si>
  <si>
    <t>419ce3c9-4850-417f-b10f-4e457f9c9657</t>
  </si>
  <si>
    <t>0be0512f-2fca-48b5-8a55-c34298ad6e2b</t>
  </si>
  <si>
    <t>aeecb788-d5a5-4adc-8f53-8c1e0fd5f9c5</t>
  </si>
  <si>
    <t>d3403748-acf9-4ebf-86f6-42ac6d0f0ba8</t>
  </si>
  <si>
    <t>65a59b26-e40a-460c-86e3-628abd4ce255</t>
  </si>
  <si>
    <t>96a9a6e9-7b0c-47cd-9a28-fdb6cdd047c8</t>
  </si>
  <si>
    <t>c6c27ff4-fd07-43c7-8691-31537db07f76</t>
  </si>
  <si>
    <t>eb99878c-5c57-4335-975c-f89b92572a99</t>
  </si>
  <si>
    <t>a51660b1-2c61-406e-a545-2794596bf5b3</t>
  </si>
  <si>
    <t>732b5ce9-8a78-48e9-b06c-5efc36411699</t>
  </si>
  <si>
    <t>8ce53529-21ab-44ea-8422-0259ceb700b4</t>
  </si>
  <si>
    <t>98c0bddd-6fd7-4c76-9bb7-4982b37852e1</t>
  </si>
  <si>
    <t>fac393a2-8b03-47e2-9aa4-24e8ebd12dd6</t>
  </si>
  <si>
    <t>f0c091e8-b142-4a13-bf80-157715a9f48d</t>
  </si>
  <si>
    <t>6e1fb3a1-34f1-4f93-b8f4-f08f964f9f0f</t>
  </si>
  <si>
    <t>00bc3385-9b92-4141-94ac-58dd86c6e62b</t>
  </si>
  <si>
    <t>bd152528-7939-444c-9d02-e2a77151c546</t>
  </si>
  <si>
    <t>cb68cd43-9a99-4340-9579-94b703d73a4c</t>
  </si>
  <si>
    <t>7ec64659-0679-4c22-a91a-9bd08951066e</t>
  </si>
  <si>
    <t>d9cdeab6-5339-4edd-922c-7156183c963b</t>
  </si>
  <si>
    <t>38bc13cc-a6d7-4487-bc71-9a59f157977e</t>
  </si>
  <si>
    <t>a410e83d-1492-403c-809f-5916b4d8eb7c</t>
  </si>
  <si>
    <t>4d8630b7-6ceb-4aa8-9445-269fe9a0c89b</t>
  </si>
  <si>
    <t>5d140da4-382d-4e6e-94c4-847929b10343</t>
  </si>
  <si>
    <t>87d66fba-5577-4ad0-9d20-5cf03218771a</t>
  </si>
  <si>
    <t>e71e98ef-a588-4dfe-a695-7a0c2ea6387f</t>
  </si>
  <si>
    <t>f453d031-9a29-4a2a-a6cf-a83fe59156e5</t>
  </si>
  <si>
    <t>b8fc5339-0e05-4a83-86b6-d1b75535a319</t>
  </si>
  <si>
    <t>e76b1fc5-3fb8-49ba-b84b-a6353cea9ad3</t>
  </si>
  <si>
    <t>ad1f6f53-9c10-4f0e-8f65-58fe99a9f7fb</t>
  </si>
  <si>
    <t>314327d7-6f5e-445a-894b-9d5b251d6225</t>
  </si>
  <si>
    <t>e9331772-80ed-4cc3-9f59-8d420987349e</t>
  </si>
  <si>
    <t>12faa69e-5e46-4013-b014-7549d613b78e</t>
  </si>
  <si>
    <t>78a0044b-9bb4-47e0-8eff-d5b7cda6e189</t>
  </si>
  <si>
    <t>96223f42-3b65-46cb-84a6-533fe9fe93f5</t>
  </si>
  <si>
    <t>4a2adc62-fb9b-4f9b-9164-fd0b82da6367</t>
  </si>
  <si>
    <t>78f80f49-5160-4e43-8951-5ccb4b1e9ff7</t>
  </si>
  <si>
    <t>3493fcf8-5cc8-4cdf-bed3-498cf172a8cc</t>
  </si>
  <si>
    <t>709bd327-baf4-4104-a46d-fdba2b80b99c</t>
  </si>
  <si>
    <t>971a482c-018b-48b0-8e2e-a61c0526d2e6</t>
  </si>
  <si>
    <t>fb6c2b19-2b03-4346-927d-9b70e4c074a3</t>
  </si>
  <si>
    <t>540bd878-d6df-4283-b721-6c3c5977d682</t>
  </si>
  <si>
    <t>a39b3f21-6333-4032-90f8-805482606308</t>
  </si>
  <si>
    <t>ad0e0b24-44e4-4930-9095-c72d2ddb2754</t>
  </si>
  <si>
    <t>f0135811-8e96-4c34-921f-6b18b1ec8c16</t>
  </si>
  <si>
    <t>58742491-4733-42d0-89c3-76fcd86d85ec</t>
  </si>
  <si>
    <t>bd716b3b-bc99-4a0f-a5cf-0e62d9666499</t>
  </si>
  <si>
    <t>6213646d-38d6-4757-bf9c-65dc7062901c</t>
  </si>
  <si>
    <t>009ffcf4-9972-4b90-b36b-9f689a2d1795</t>
  </si>
  <si>
    <t>b9606e95-79a6-4814-827d-104b680ca81f</t>
  </si>
  <si>
    <t>2630f537-e84d-49ca-bdff-68dfc82fee95</t>
  </si>
  <si>
    <t>35dbdc88-9f8e-4f25-b0ca-e468274e55f3</t>
  </si>
  <si>
    <t>11dd1a9e-882e-4b3a-910e-d42864f95c6b</t>
  </si>
  <si>
    <t>35f4eb6e-4759-49f9-b6d8-97a08cea11ca</t>
  </si>
  <si>
    <t>ade6b224-6792-491e-afdd-81b7317f392f</t>
  </si>
  <si>
    <t>4cb941a3-9a02-4240-9dd8-36f9849a3ef0</t>
  </si>
  <si>
    <t>d1174a10-8f72-465e-9f74-cdce2b6eeae9</t>
  </si>
  <si>
    <t>8628ddf4-8242-48b4-b5b1-a23600e79243</t>
  </si>
  <si>
    <t>eca31bcf-1166-4a33-af28-9cb47049a11b</t>
  </si>
  <si>
    <t>576551cc-57ed-474a-9807-f73fc5299763</t>
  </si>
  <si>
    <t>15bdbb15-42a8-413d-b234-06aba6319406</t>
  </si>
  <si>
    <t>815fbd73-5477-45e1-ac29-86d340c0f33d</t>
  </si>
  <si>
    <t>f603fa4c-65e3-41ed-9732-c80fbbb5dd28</t>
  </si>
  <si>
    <t>1113d92c-92de-457f-906a-71905352b9d6</t>
  </si>
  <si>
    <t>b2abdac4-2f3b-4145-9be9-e6764b72db8b</t>
  </si>
  <si>
    <t>fc02b040-8d2c-4237-9b25-4a4ef13410a3</t>
  </si>
  <si>
    <t>607a85c7-b84a-465f-8886-ee5340921507</t>
  </si>
  <si>
    <t>9b19b621-1a15-42de-b3e6-142ce5d1667d</t>
  </si>
  <si>
    <t>848cf5fe-64df-4a61-909f-f68f5164a1d4</t>
  </si>
  <si>
    <t>0126c863-4d57-4ea5-aa03-bf9195bc8361</t>
  </si>
  <si>
    <t>NOD - Sector 117 Noida</t>
  </si>
  <si>
    <t>7ec4149a-d673-4485-bcf4-cb9aec6184dd</t>
  </si>
  <si>
    <t>dd123d9e-6538-4481-9bbc-82d8b1846dcf</t>
  </si>
  <si>
    <t>7a78d9fe-50e1-4303-aad2-adcf279d37e0</t>
  </si>
  <si>
    <t>86359f70-3fc5-4295-afc3-80658c538c3f</t>
  </si>
  <si>
    <t>e78952c7-7b2a-4fcb-a2a4-39ad2eba2fd9</t>
  </si>
  <si>
    <t>86c68e9d-5930-4b04-a531-93eeeeb7c68b</t>
  </si>
  <si>
    <t>cd083303-e824-47da-8dad-0153205f0c8f</t>
  </si>
  <si>
    <t>065b3094-3210-4ff5-b1b6-70362dc73ffb</t>
  </si>
  <si>
    <t>56461da7-c8bc-4ad6-a16b-45b81b4a4f76</t>
  </si>
  <si>
    <t>ec75d477-2f83-4015-92bd-57dc0f777076</t>
  </si>
  <si>
    <t>DEL-RAJOURI GARDEN</t>
  </si>
  <si>
    <t>8ad80401-e58f-4d29-8d64-feb8c9359248</t>
  </si>
  <si>
    <t>998ff5ac-827c-4c87-af7f-5154fb99ece5</t>
  </si>
  <si>
    <t>4dddd1dc-a085-4456-ba53-51815c25df3a</t>
  </si>
  <si>
    <t>fdf64755-6075-4b53-ab20-6a179920025c</t>
  </si>
  <si>
    <t>7ac226e4-1922-4893-b5d2-523ed9906b62</t>
  </si>
  <si>
    <t>1ff544da-cbc6-4af7-b6f9-9e7927553a66</t>
  </si>
  <si>
    <t>a83155e4-81b3-49c4-8121-a6cc86e3b0ce</t>
  </si>
  <si>
    <t>d38c024a-b665-40fc-8c38-5b4b13b8fec1</t>
  </si>
  <si>
    <t>a1d6dcb9-2159-431d-963f-db40edbb9be3</t>
  </si>
  <si>
    <t>c25191e7-afd9-443b-983d-6e70808e183c</t>
  </si>
  <si>
    <t>8b9bdc15-7a04-42b2-b8ff-b60b7c65554d</t>
  </si>
  <si>
    <t>77105ecd-6dee-4e3d-90bd-7076097031df</t>
  </si>
  <si>
    <t>2ec23ebe-178c-4944-b2ba-761ae1c80c04</t>
  </si>
  <si>
    <t>c16da906-c97f-4892-8da2-cb60b258e464</t>
  </si>
  <si>
    <t>5aaba6a0-b5b6-47d9-acab-991e905a2281</t>
  </si>
  <si>
    <t>e25b38c3-5c36-4d50-9e50-b60330125434</t>
  </si>
  <si>
    <t>665dbafa-e9ca-479a-89c9-a06c41e326c3</t>
  </si>
  <si>
    <t>a1222cf2-52e7-44e8-a030-14b920efb0ea</t>
  </si>
  <si>
    <t>7db088bb-d74d-4b29-b2df-519308f7b4b6</t>
  </si>
  <si>
    <t>e20ce8aa-9c86-46af-8fd6-5999dc9d0ba8</t>
  </si>
  <si>
    <t>3974346d-33ac-4c68-acef-94c25a62d264</t>
  </si>
  <si>
    <t>3b51a839-2cbf-4f26-ad21-ab80ed9f149c</t>
  </si>
  <si>
    <t>c83fea6e-94df-4d97-aa2a-60f96497b923</t>
  </si>
  <si>
    <t>6af9e54a-1511-4063-840f-5407f45773b4</t>
  </si>
  <si>
    <t>b086d167-28f2-4a94-8fe0-a32eb637fa36</t>
  </si>
  <si>
    <t>82e4bd31-9b52-415a-82ef-aa0406edfd1b</t>
  </si>
  <si>
    <t>8464e9f2-2420-49e9-a38c-33922542d6d3</t>
  </si>
  <si>
    <t>c8bc6b6a-0306-4ba5-a571-1d03d4605178</t>
  </si>
  <si>
    <t>0fb1b81a-af82-4c74-96d9-3cc5f22e25c8</t>
  </si>
  <si>
    <t>13b0b09f-1420-48e2-8174-257509f452de</t>
  </si>
  <si>
    <t>ad2397de-4b1b-49c4-adaf-71ab039c3602</t>
  </si>
  <si>
    <t>739c60d2-e3b0-43ea-8440-cb65cbdcfa6d</t>
  </si>
  <si>
    <t>22fc7c18-c108-41d4-b7a0-2ce23eca2bab</t>
  </si>
  <si>
    <t>591f6d8e-75cc-4a05-98ba-752fbc47fa89</t>
  </si>
  <si>
    <t>07142c61-e1dc-44ee-94f6-f93a3c0c8146</t>
  </si>
  <si>
    <t>7b067835-5915-475b-b6f3-8ba190d80d09</t>
  </si>
  <si>
    <t>21f33f29-00cc-4051-be01-c9b5f53fec72</t>
  </si>
  <si>
    <t>6146f8ca-4da7-460b-9d6f-5dee81d59a7e</t>
  </si>
  <si>
    <t>8ac56e53-afe3-4d33-bd12-e0e9601379dc</t>
  </si>
  <si>
    <t>18f07a8f-49d6-4c1f-bd61-a1bb447264c7</t>
  </si>
  <si>
    <t>e945e711-4485-4647-93dc-321e2595da7e</t>
  </si>
  <si>
    <t>c61cebde-6904-455a-b9d4-a5a898089e86</t>
  </si>
  <si>
    <t>7e11006d-b2c8-4b68-b7c4-cd20751141e7</t>
  </si>
  <si>
    <t>5b446430-0b65-4a24-a5c6-3b81d9eb453e</t>
  </si>
  <si>
    <t>67964c30-8d6b-4836-94cb-c35d11d71694</t>
  </si>
  <si>
    <t>e6eef59c-8fc5-45d7-90b7-4416695b71f2</t>
  </si>
  <si>
    <t>6d6381a9-3992-4e77-84b8-0d5200d6e92a</t>
  </si>
  <si>
    <t>7d1c5e87-3939-4a49-850a-62401f90a693</t>
  </si>
  <si>
    <t>fddeda02-caff-4a4c-96e6-580d46e5c31b</t>
  </si>
  <si>
    <t>b65a481c-dbb6-4131-8bf7-38ce006c1a42</t>
  </si>
  <si>
    <t>7e156d4a-46db-47af-95be-f7b3897c1056</t>
  </si>
  <si>
    <t>c6806e49-405b-43e4-91e0-06b5c5482f1c</t>
  </si>
  <si>
    <t>eae4f1ad-0a03-42b8-aeff-8d2a38f936e3</t>
  </si>
  <si>
    <t>3939ad63-2815-45d3-afc3-40342b14dde6</t>
  </si>
  <si>
    <t>0d69ae00-9a44-4a9e-b532-03c3439b7125</t>
  </si>
  <si>
    <t>dda23420-9198-418f-830c-9cdeb812a5c2</t>
  </si>
  <si>
    <t>f4784f2a-a6bd-46ab-93b4-1658ed37167a</t>
  </si>
  <si>
    <t>8d9983c5-593c-42ed-8bee-33314f213021</t>
  </si>
  <si>
    <t>312035d3-f8f1-4693-9168-4b43ba5dd51a</t>
  </si>
  <si>
    <t>adcdd6b3-6715-4a8d-a4ce-1e7f7d1dc9ac</t>
  </si>
  <si>
    <t>5e91e7e6-0f17-4673-b34f-3712bb57ebf9</t>
  </si>
  <si>
    <t>4af1e003-c57b-4fff-bb8f-ae021101c02b</t>
  </si>
  <si>
    <t>874ecad1-7ee6-4449-8cb8-7c217433e4b4</t>
  </si>
  <si>
    <t>4e79e2ae-6710-4c81-96e6-5ab1a3babe01</t>
  </si>
  <si>
    <t>332a9228-fd63-4d39-943b-e69c6d22e2f5</t>
  </si>
  <si>
    <t>05fd7c7b-1e8b-45ce-8fac-2630951e1b10</t>
  </si>
  <si>
    <t>Count the total no. of Unique products in these location on that date ?</t>
  </si>
  <si>
    <t>Date</t>
  </si>
  <si>
    <t>No. of Products</t>
  </si>
  <si>
    <t>Get the data of these location of these category name?</t>
  </si>
  <si>
    <t>Product id</t>
  </si>
  <si>
    <t>Helper</t>
  </si>
  <si>
    <t>Day</t>
  </si>
  <si>
    <t>total</t>
  </si>
  <si>
    <t>INDEX(Dump!$D$2:$D$1500,MATCH(0,COUNTIF(Test!$F$3,Dump!$D$2:$D$1500),0))</t>
  </si>
  <si>
    <t>Uniques method 1</t>
  </si>
  <si>
    <t>Uniques method 2</t>
  </si>
  <si>
    <t xml:space="preserve">count of location </t>
  </si>
  <si>
    <t xml:space="preserve">  </t>
  </si>
  <si>
    <t>unique products</t>
  </si>
  <si>
    <t>Party Name</t>
  </si>
  <si>
    <t>KAUSHIK ENTERPRISES</t>
  </si>
  <si>
    <t>ABB INDIA Ltd</t>
  </si>
  <si>
    <t>ALTECH INFRASTRUCTURE PVT. LTD.</t>
  </si>
  <si>
    <t>AQUA DESIGNS INDIA PRIVATE LIMITED</t>
  </si>
  <si>
    <t>ADVANCE VENTILATION PVT LIMITED</t>
  </si>
  <si>
    <t>Andhra Paper Limited</t>
  </si>
  <si>
    <t>BIRLA CELLULOSIC</t>
  </si>
  <si>
    <t>ATHARV ENTERPRISES</t>
  </si>
  <si>
    <t>ANKUR UDYOG LIMITED ( STEEL DIVISION)</t>
  </si>
  <si>
    <t>AP Cement Works - Ultratech Cements Ltd,</t>
  </si>
  <si>
    <t>BGR ENERGY SYSTEMS LIMITED</t>
  </si>
  <si>
    <t>BHARAT HEAVY ELECTRICALS LIMITED. HYD</t>
  </si>
  <si>
    <t>BHEL HARIDWAR</t>
  </si>
  <si>
    <t>BOSCH REXROTH (INDIA) PRIVATE LIMITED</t>
  </si>
  <si>
    <t>BHEL</t>
  </si>
  <si>
    <t>B.L HANSRAJ &amp; SONS</t>
  </si>
  <si>
    <t>BHARAT HEAVY ELECTRICAL LIMITED</t>
  </si>
  <si>
    <t>BHARAT HEAVY ELECTRICALS LIMITED. TELENGANA</t>
  </si>
  <si>
    <t>BHARAT HEAVY ELEC.LIMITED. BHOPAL</t>
  </si>
  <si>
    <t>BHARAT HEAVY ELECTRICALS LTD. HWR</t>
  </si>
  <si>
    <t>Bokaro Power Supply Co (P) Ltd.</t>
  </si>
  <si>
    <t>BSCC OFFSHORE PVT LTD.</t>
  </si>
  <si>
    <t>BPCL MUMBAI REFINERY</t>
  </si>
  <si>
    <t>BSCC INFRASTRUCTURE PRIVATE LIMITED</t>
  </si>
  <si>
    <t>C DOCTOR INDIA PVT. LTD.</t>
  </si>
  <si>
    <t>CENLUB INDUSTRIES LIMITED</t>
  </si>
  <si>
    <t>CENTUM CONTROLS PRIVATE LIMITED</t>
  </si>
  <si>
    <t>CHEMPROCESS SYSTEM (P) LTD.</t>
  </si>
  <si>
    <t>CHEMICAL SYSTEMS TECHNOLOGIES INDIA PVT LTD</t>
  </si>
  <si>
    <t>CENLUB SYSTEMS</t>
  </si>
  <si>
    <t>Canny Engineering (India) (OPC) Pvt Ltd</t>
  </si>
  <si>
    <t>Doosan Power Systems India Pvt. Ltd.</t>
  </si>
  <si>
    <t>DABS AUTOMATION</t>
  </si>
  <si>
    <t>DWARIKESH SUGAR INDUSTRIES LIMITED</t>
  </si>
  <si>
    <t>DEEP SALES CORPORATION</t>
  </si>
  <si>
    <t>Damodar Valley Corporation</t>
  </si>
  <si>
    <t>DODSAL ENTERPRISES PVT LTD</t>
  </si>
  <si>
    <t>DOOR SANCHAR HYDRO POWER PRIVATE LIMITED</t>
  </si>
  <si>
    <t>DAMODAR VALLY CORPORATION</t>
  </si>
  <si>
    <t>DRIPLEX WATER ENGINEERING PVT LTD.</t>
  </si>
  <si>
    <t>DEE DEVELOPMENT ENGINEERS LIMITED</t>
  </si>
  <si>
    <t>DOOSAN POWER SYSTEMS INDIA PVT LTD</t>
  </si>
  <si>
    <t>DAMODAR VALLEY CORPORATION</t>
  </si>
  <si>
    <t>EMERSON PROCESS MANAGEMENT CHENNAI PRIVATE LIMITED</t>
  </si>
  <si>
    <t>ENEXIO POWER COOLING SOLUTIONS INDIA PVT. LIMITED</t>
  </si>
  <si>
    <t>ESKAY HEAT TRANSFERS PVT. LTD.</t>
  </si>
  <si>
    <t>EAST DELHI WASTE PROCESSING COMPANY PVT LTD</t>
  </si>
  <si>
    <t>ENERGO ENGINEERING PROJECTS LTD</t>
  </si>
  <si>
    <t>FIL SEP EQUIPMENTS PVT LTD</t>
  </si>
  <si>
    <t>FIVES CAIL- KCP LIMITED</t>
  </si>
  <si>
    <t>Flexico Engitech</t>
  </si>
  <si>
    <t>FLUID CONTROL PUMPS &amp; SYSTEMS PVT LTD</t>
  </si>
  <si>
    <t>FIDUCIA Machinery &amp; Services</t>
  </si>
  <si>
    <t>GE GODAVARI ENGINEERING LTD.</t>
  </si>
  <si>
    <t>GE POWER INDIA LIMITED</t>
  </si>
  <si>
    <t>GMW PVT LTD</t>
  </si>
  <si>
    <t>GUJARAT STATE ELECTRICITY CORPORATION LIMITED WANAKBORI</t>
  </si>
  <si>
    <t>GE POWER SYSTEMS INDIA PVT LTD.</t>
  </si>
  <si>
    <t>GACL-NALCO Alkalies &amp; Chemicals Private Limited</t>
  </si>
  <si>
    <t>GoGoal Hydro Power Pvt Ltd</t>
  </si>
  <si>
    <t>GALAX ACCRUE TECH PRIVATE LIMITED</t>
  </si>
  <si>
    <t>GOBIND AGRICULTURE WORKS</t>
  </si>
  <si>
    <t>HINDALCO INDUSTRIES LTD.</t>
  </si>
  <si>
    <t>HINDALCO INDUSTRIES LIMITED</t>
  </si>
  <si>
    <t>HINDUSTAN PETROLEUM CORPORATION LIMITED</t>
  </si>
  <si>
    <t>HYDAC (INDIA) PVT LTD.</t>
  </si>
  <si>
    <t>HOLTEC ASIA PVT LTD</t>
  </si>
  <si>
    <t>HAL OFFSHORE LTD</t>
  </si>
  <si>
    <t>India Glycols Limited</t>
  </si>
  <si>
    <t>INDIAN CANE POWER LIMITED</t>
  </si>
  <si>
    <t>INDIAN OIL CORPORATION LIMITED</t>
  </si>
  <si>
    <t>INDIAN OIL CORPORATION LTD MATHURA</t>
  </si>
  <si>
    <t>ION EXCHANGE (INDIA) LTD.</t>
  </si>
  <si>
    <t>ISGEC HEAVY ENGINEERING LTD</t>
  </si>
  <si>
    <t>INDUSTRIAL DEVICES (INDIA) PVT. LTD.</t>
  </si>
  <si>
    <t>IA HYDRO ENERGY PRIVATE LIMITED</t>
  </si>
  <si>
    <t>INDORAMA INDIA PRIVATE LIMITED</t>
  </si>
  <si>
    <t>ION EXCHANGE INDIA LTD</t>
  </si>
  <si>
    <t>INDIAN OIL CORPORATION LTD ODISHA</t>
  </si>
  <si>
    <t>INDIAN FARMERS FERTILISER COOPERATIVE LIMITED PAEADEEP UNIT</t>
  </si>
  <si>
    <t>INDIAN OIL CORPORATION LIMITED GUWAHATI</t>
  </si>
  <si>
    <t>Jaycee Technologies Pvt. Ltd.</t>
  </si>
  <si>
    <t>JHABUA POWER LIMITED.(A JV OF NTPC LTD.)</t>
  </si>
  <si>
    <t>JINDAL SAW LIMITED (AP)</t>
  </si>
  <si>
    <t>JSW STEEL LIMITED</t>
  </si>
  <si>
    <t>Jindal urban waste management ltd</t>
  </si>
  <si>
    <t>JINDAL URBAN WASTE MANAGEMENT VISAKHA LIMITED</t>
  </si>
  <si>
    <t>Jindal Power Ltd.</t>
  </si>
  <si>
    <t>KARNATAKA POWER CORPORATION LIMITED</t>
  </si>
  <si>
    <t>KIMPEX FLOW PRIVATE LIMITED</t>
  </si>
  <si>
    <t>L&amp;T HOWDEN PRIVATE LIMITED</t>
  </si>
  <si>
    <t>LARSEN AND TOUBRO LIMITED C/O SJVN THERMAL (P) LTD.</t>
  </si>
  <si>
    <t>L AND T MHI POWER BOILERS PRIVATE LIMITED</t>
  </si>
  <si>
    <t>LNV TECHNOLOGY PVT. LTD.</t>
  </si>
  <si>
    <t>L&amp;T-MHI Power Turbine Generators Pvt Ltd</t>
  </si>
  <si>
    <t>LAXMI ENGINEERING INDUSTRIES (BHOPAL) PVT LTD</t>
  </si>
  <si>
    <t>LANCO INFRATECH LIMITED</t>
  </si>
  <si>
    <t>MANGALORE REFINERY AND PETROCHEMICALS LIMITED</t>
  </si>
  <si>
    <t>MAZDA LTD.</t>
  </si>
  <si>
    <t>MILTONROY INDIA PRIVATE LIMITED</t>
  </si>
  <si>
    <t>MULTITEX FILTRATION ENGINEERS LIMITED</t>
  </si>
  <si>
    <t>MOGLI LABS (INDIA) PVT. LTD.</t>
  </si>
  <si>
    <t>MAGO THERMAL PRIVATE LIMITED</t>
  </si>
  <si>
    <t>MADHYA PRADESH POWER GENERATING CO LIMITED</t>
  </si>
  <si>
    <t>MAHAMAYA ASSOCIATES</t>
  </si>
  <si>
    <t>MEGA CONSORTIUM</t>
  </si>
  <si>
    <t>MAN ENERGY SOLUTIONS INDIA PVT LTD</t>
  </si>
  <si>
    <t>Kushiara Power Company Limited</t>
  </si>
  <si>
    <t>NEELACHAL ISPAT NIGAM LIMITED</t>
  </si>
  <si>
    <t>NTPC Limited</t>
  </si>
  <si>
    <t>NATIONAL FERTILIZERS LIMITED</t>
  </si>
  <si>
    <t>NTPC LIMITED</t>
  </si>
  <si>
    <t>NTPC LIMITED- KOLDAM HPS</t>
  </si>
  <si>
    <t>NTPC SHOLAPUR</t>
  </si>
  <si>
    <t>NND OIL &amp; GAS</t>
  </si>
  <si>
    <t>NTPC GE POWER SERVICES PRIVATE LIMITED</t>
  </si>
  <si>
    <t>M/s NTPC LIMITED</t>
  </si>
  <si>
    <t>NPK Industries and Co</t>
  </si>
  <si>
    <t>OGSP CUTTER PROCESS SOLUTIONS INDIA PRIVATE LTD.</t>
  </si>
  <si>
    <t>OIL INDIA LIMITED</t>
  </si>
  <si>
    <t>OPG POWER GENERATION P LTD</t>
  </si>
  <si>
    <t>OIL AND NATURAL GAS CORPORATION LIMITED</t>
  </si>
  <si>
    <t>Orient Green Power Co. Raj. Pvt. Ltd.</t>
  </si>
  <si>
    <t>OIL AND NATURAL GAS CORPORATION LTD</t>
  </si>
  <si>
    <t>OSTWAL GROUP OF INDUSTRIES</t>
  </si>
  <si>
    <t>PAHARPUR COOLING TOWERS LIMITED</t>
  </si>
  <si>
    <t>PHOENIX ENGINEERS</t>
  </si>
  <si>
    <t>PRISTINE WATER</t>
  </si>
  <si>
    <t>PSI ENGINEERING SYSTEMS P. LTD.</t>
  </si>
  <si>
    <t>M/s Paques Environmental Technology India Pvt Ltd</t>
  </si>
  <si>
    <t>PARKSONS ENGINEERING COMPANY (P) LTD</t>
  </si>
  <si>
    <t>Pranaav Consultants and Engineering Contractors</t>
  </si>
  <si>
    <t>RACON BIDDING AND SOURCING PRIVATE LIMITED</t>
  </si>
  <si>
    <t>RM CUTTER PROCESS SOLUTIONS INDIA P LTD</t>
  </si>
  <si>
    <t>RAJASTHAN RAJYA VIDYUT UTPADAN NIGAM LIMITED</t>
  </si>
  <si>
    <t>ORISSA METALLURGICAL INDUSTRY PVT LTD</t>
  </si>
  <si>
    <t>RAVISSANT PVT LTD</t>
  </si>
  <si>
    <t>S S GASLAB ASIA PVT LTD</t>
  </si>
  <si>
    <t>STEEL AUTHORITY OF INDIA LTD</t>
  </si>
  <si>
    <t>SHIN THERMO DYNAMIC ENGINEERING PVT. LTD.</t>
  </si>
  <si>
    <t>SIEMENS LIMITED</t>
  </si>
  <si>
    <t>SIMHAPURI ENERGY LIMITED</t>
  </si>
  <si>
    <t>SONEPAR INDIA PVT. LTD.</t>
  </si>
  <si>
    <t>SOUTHERN LUBRICATION (PVT) LTD.</t>
  </si>
  <si>
    <t>SUN PETROCHEMICALS PRIVATE LIMITED</t>
  </si>
  <si>
    <t>SSTE PRIVATE LIMITED</t>
  </si>
  <si>
    <t>SR METERING PUMPS &amp; SYSTEMS</t>
  </si>
  <si>
    <t>SHARJAH CEMENT</t>
  </si>
  <si>
    <t>SIDDHIVINAYAK ENTERPRISES</t>
  </si>
  <si>
    <t>SPARKS INNOVATIONS</t>
  </si>
  <si>
    <t>SHREE CEMENT LIMITED</t>
  </si>
  <si>
    <t>SREE JAYAJOTHI CEMENTS PRIVATE LIMITED</t>
  </si>
  <si>
    <t>SANKALP EQUIPMENTS PVT LTD</t>
  </si>
  <si>
    <t>SCANIA STEELS &amp; POWERS LIMITED</t>
  </si>
  <si>
    <t>SAEL INDUSTRIES LIMITED</t>
  </si>
  <si>
    <t>SUGARNPOWER PROJECTS PRIVATE LIMITED</t>
  </si>
  <si>
    <t>TATA CHEMICALS LTD</t>
  </si>
  <si>
    <t>TATA STEEL BSL LIMITED</t>
  </si>
  <si>
    <t>TATA STEEL LTD</t>
  </si>
  <si>
    <t>THERMAX BABCOCK &amp; WILCOX ENERGY SOLUTIONS LTD.</t>
  </si>
  <si>
    <t>THERMOSYSTEMS PVT LTD.</t>
  </si>
  <si>
    <t>THYSSENKRUPP INDUSTRIES INDIA PRIVATE LIMITED</t>
  </si>
  <si>
    <t>TOSHIBA JSW POWER SYSTEMS PVT. LTD.,</t>
  </si>
  <si>
    <t>TRIVENI TURBINE LIMITED</t>
  </si>
  <si>
    <t>TULSA COMBUSTION INDIA PRIVATE LIMITED</t>
  </si>
  <si>
    <t>THERMAX LTD</t>
  </si>
  <si>
    <t>TECHNO VALVES</t>
  </si>
  <si>
    <t>THERMAX LIMITED - WWS SPG</t>
  </si>
  <si>
    <t>TULSYAN NEC LIMITED</t>
  </si>
  <si>
    <t>Toshiba JSW Power Systems Pvt. Ltd.</t>
  </si>
  <si>
    <t>thyssenkrupp Industrial Solutions (India) Private Limited</t>
  </si>
  <si>
    <t>THE PHOENIX ENGINEERING CORPORATION</t>
  </si>
  <si>
    <t>Toshiba JSW Power Systems Pvt. Ltd</t>
  </si>
  <si>
    <t>T AND N ENGINEERING SOLUTION PVT. LTD.</t>
  </si>
  <si>
    <t>Thermax Cooling Solution Ltd.</t>
  </si>
  <si>
    <t>UNIVERSAL TRADES LINKS</t>
  </si>
  <si>
    <t>United Systems &amp; Projects (India) Pvt. Ltd</t>
  </si>
  <si>
    <t>ULTRATECH CEMENT LIMITED</t>
  </si>
  <si>
    <t>UTTAM ENERGY LTD</t>
  </si>
  <si>
    <t>VANSH ENGINEERS</t>
  </si>
  <si>
    <t>VERTEX AUTOMATION</t>
  </si>
  <si>
    <t>VAISHALI ENTERPRISES</t>
  </si>
  <si>
    <t>VEXL ENVIRON PROJECTS PVT LTD</t>
  </si>
  <si>
    <t>VBC Petroleum Services Pvt. Ltd</t>
  </si>
  <si>
    <t>V AUTOMAT AND INSTRUMENTS PRIVATE LIMITED</t>
  </si>
  <si>
    <t>V automat &amp; instrument (pvt) ltd unit 1</t>
  </si>
  <si>
    <t>WILO MATHER AND PLATT PUMPS PVT. LTD.</t>
  </si>
  <si>
    <t>WE TECH</t>
  </si>
  <si>
    <t>YOKOGAWA INDIA LIMITED</t>
  </si>
  <si>
    <t>YOUNG INDIA ENTERPRISES</t>
  </si>
  <si>
    <t>AAKRITI SUGAR MILLS PVT LTD</t>
  </si>
  <si>
    <t>ARD SYSTEMS INC</t>
  </si>
  <si>
    <t>BANNARI AMMAN SUGARS LTD.</t>
  </si>
  <si>
    <t>BSCC OFFSHORE PRIVATE LIMITED</t>
  </si>
  <si>
    <t>BHANDARI ENTERPRISES</t>
  </si>
  <si>
    <t>CRYSTAL CHEMICAL</t>
  </si>
  <si>
    <t>CARPE HEAT TRANSFER PRIVATE LTD.</t>
  </si>
  <si>
    <t>C DOCTOR INDIA PVT LTD</t>
  </si>
  <si>
    <t>DRIPLEX WATER ENGINEERING PVT LTD</t>
  </si>
  <si>
    <t>ESTER INDUSTRIES LIMITED</t>
  </si>
  <si>
    <t>EXCEL ENGINEERING WORKS</t>
  </si>
  <si>
    <t>ENGINEERS INDIA LIMITED-TAMILNADU</t>
  </si>
  <si>
    <t>FINTELIUS ENGINEERING PVT LTD</t>
  </si>
  <si>
    <t>FIRENOR ENGINEERING (FZC)</t>
  </si>
  <si>
    <t>FILATEX INDIA LIMITED</t>
  </si>
  <si>
    <t>GE TRIVENI LIMITED</t>
  </si>
  <si>
    <t>GREENKO GROUP</t>
  </si>
  <si>
    <t>GAIL INDIA LTD</t>
  </si>
  <si>
    <t>GAIL (India) Limited</t>
  </si>
  <si>
    <t>GSPC Pipavav Power Co. Ltd.</t>
  </si>
  <si>
    <t>HINDUSTAN DOOR OLIVER LIMITED.</t>
  </si>
  <si>
    <t>HALLMARK BOILERS PVT LTD</t>
  </si>
  <si>
    <t>HILTON WELLHEAD MUMBAI</t>
  </si>
  <si>
    <t>ISHAN EQUIPMENTS PVT. LTD.</t>
  </si>
  <si>
    <t>INEL GAS CONTROLS PVT LTD</t>
  </si>
  <si>
    <t>KARNA INC USA</t>
  </si>
  <si>
    <t>M.E ENERGY PVT LTD.</t>
  </si>
  <si>
    <t>MANKANPUR CHINI MILLS</t>
  </si>
  <si>
    <t>N.R. SPONGE PRIVATE LIMITED</t>
  </si>
  <si>
    <t>PARLE BISCUITS PVT LTD.</t>
  </si>
  <si>
    <t>pure tech india</t>
  </si>
  <si>
    <t>M/S Purnima Power &amp; Control- Purnima Group</t>
  </si>
  <si>
    <t>PLEASANT SYSTEMS</t>
  </si>
  <si>
    <t>POWER2SME PVT LTD</t>
  </si>
  <si>
    <t>RAJ INDUSTRIES</t>
  </si>
  <si>
    <t>SAMAY PROJECT SERVICES PRIVATE LIMITED</t>
  </si>
  <si>
    <t>SHYAM METALICS AND ENERGY LIMITED</t>
  </si>
  <si>
    <t>SARA INDUSTRY</t>
  </si>
  <si>
    <t>S I ENERGY VENTURES PVT LTD</t>
  </si>
  <si>
    <t>SOLID MATERIAL CONVEYING SYSTEMS</t>
  </si>
  <si>
    <t>SHREE DURGA SYNTEX PVT LTD</t>
  </si>
  <si>
    <t>Sachidanand Engineering Pvt. Ltd.</t>
  </si>
  <si>
    <t>SAEL LIMITED (Formerly Sukhbir Agro Energy Limited)</t>
  </si>
  <si>
    <t>THERMAL SYSTEM (HYDERABAD) PVT. LTD.</t>
  </si>
  <si>
    <t>WIPRO ENTERPRISES (P) LIMITED</t>
  </si>
  <si>
    <t>Party Ledger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</si>
</sst>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m/d/yyyy"/>
    <numFmt numFmtId="165" formatCode="d&quot;-&quot;mmm&quot;-&quot;yyyy"/>
  </numFmts>
  <fonts count="12">
    <font>
      <sz val="10"/>
      <color rgb="FF000000"/>
      <name val="Arial"/>
      <scheme val="minor"/>
    </font>
    <font>
      <b/>
      <sz val="10"/>
      <color rgb="FFFFFFFF"/>
      <name val="Spectral"/>
    </font>
    <font>
      <sz val="9"/>
      <color theme="1"/>
      <name val="Spectral"/>
    </font>
    <font>
      <sz val="9"/>
      <color rgb="FF000000"/>
      <name val="Poppins"/>
    </font>
    <font>
      <b/>
      <sz val="11"/>
      <color rgb="FF000000"/>
      <name val="Poppins"/>
    </font>
    <font>
      <b/>
      <sz val="11"/>
      <color rgb="FFFFFFFF"/>
      <name val="Poppins"/>
    </font>
    <font>
      <sz val="8"/>
      <color rgb="FF000000"/>
      <name val="Poppins"/>
    </font>
    <font>
      <b/>
      <sz val="9"/>
      <color rgb="FF000000"/>
      <name val="Poppins"/>
    </font>
    <font>
      <sz val="10"/>
      <name val="Arial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0B5394"/>
        <bgColor rgb="FF0B5394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D85C6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hair">
        <color rgb="FFFFFFFF"/>
      </right>
      <top style="thin">
        <color rgb="FF000000"/>
      </top>
      <bottom style="hair">
        <color rgb="FF0B5394"/>
      </bottom>
      <diagonal/>
    </border>
    <border>
      <left style="hair">
        <color rgb="FFFFFFFF"/>
      </left>
      <right style="hair">
        <color rgb="FFFFFFFF"/>
      </right>
      <top style="thin">
        <color rgb="FF000000"/>
      </top>
      <bottom style="hair">
        <color rgb="FF0B5394"/>
      </bottom>
      <diagonal/>
    </border>
    <border>
      <left style="hair">
        <color rgb="FFFFFFFF"/>
      </left>
      <right style="thin">
        <color rgb="FF000000"/>
      </right>
      <top style="thin">
        <color rgb="FF000000"/>
      </top>
      <bottom style="hair">
        <color rgb="FF0B5394"/>
      </bottom>
      <diagonal/>
    </border>
    <border>
      <left/>
      <right style="hair">
        <color rgb="FF0B5394"/>
      </right>
      <top style="hair">
        <color rgb="FF0B5394"/>
      </top>
      <bottom style="hair">
        <color rgb="FF0B5394"/>
      </bottom>
      <diagonal/>
    </border>
    <border>
      <left style="hair">
        <color rgb="FF0B5394"/>
      </left>
      <right style="hair">
        <color rgb="FF0B5394"/>
      </right>
      <top style="hair">
        <color rgb="FF0B5394"/>
      </top>
      <bottom style="hair">
        <color rgb="FF0B5394"/>
      </bottom>
      <diagonal/>
    </border>
    <border>
      <left style="hair">
        <color rgb="FF0B5394"/>
      </left>
      <right/>
      <top style="hair">
        <color rgb="FF0B5394"/>
      </top>
      <bottom style="hair">
        <color rgb="FF0B5394"/>
      </bottom>
      <diagonal/>
    </border>
    <border>
      <left/>
      <right style="hair">
        <color rgb="FF0B5394"/>
      </right>
      <top style="hair">
        <color rgb="FF0B5394"/>
      </top>
      <bottom/>
      <diagonal/>
    </border>
    <border>
      <left style="hair">
        <color rgb="FF0B5394"/>
      </left>
      <right style="hair">
        <color rgb="FF0B5394"/>
      </right>
      <top style="hair">
        <color rgb="FF0B5394"/>
      </top>
      <bottom/>
      <diagonal/>
    </border>
    <border>
      <left style="hair">
        <color rgb="FF0B5394"/>
      </left>
      <right/>
      <top style="hair">
        <color rgb="FF0B539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/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3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165" fontId="3" fillId="6" borderId="10" xfId="0" applyNumberFormat="1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7" fillId="7" borderId="10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9" borderId="0" xfId="0" applyFont="1" applyFill="1" applyAlignment="1">
      <alignment vertical="center"/>
    </xf>
    <xf numFmtId="0" fontId="3" fillId="9" borderId="0" xfId="0" applyFont="1" applyFill="1" applyAlignment="1">
      <alignment horizontal="left" vertical="center"/>
    </xf>
    <xf numFmtId="0" fontId="6" fillId="8" borderId="0" xfId="0" applyFont="1" applyFill="1" applyAlignment="1">
      <alignment horizontal="center" vertical="center"/>
    </xf>
    <xf numFmtId="0" fontId="0" fillId="8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7" fillId="7" borderId="11" xfId="0" applyFont="1" applyFill="1" applyBorder="1" applyAlignment="1">
      <alignment vertical="center"/>
    </xf>
    <xf numFmtId="0" fontId="0" fillId="0" borderId="0" xfId="0" applyFont="1" applyAlignment="1"/>
    <xf numFmtId="0" fontId="7" fillId="7" borderId="14" xfId="0" applyFont="1" applyFill="1" applyBorder="1" applyAlignment="1">
      <alignment vertical="center"/>
    </xf>
    <xf numFmtId="0" fontId="7" fillId="7" borderId="14" xfId="0" applyFont="1" applyFill="1" applyBorder="1" applyAlignment="1">
      <alignment horizontal="center" vertical="center"/>
    </xf>
    <xf numFmtId="0" fontId="0" fillId="0" borderId="14" xfId="0" applyFont="1" applyBorder="1" applyAlignment="1"/>
    <xf numFmtId="165" fontId="3" fillId="6" borderId="14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8" fontId="0" fillId="0" borderId="0" xfId="0" applyNumberFormat="1" applyFont="1" applyAlignment="1"/>
    <xf numFmtId="0" fontId="1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1" fillId="2" borderId="15" xfId="0" applyFont="1" applyFill="1" applyBorder="1" applyAlignment="1">
      <alignment horizontal="center" vertical="top" wrapText="1"/>
    </xf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/>
    <xf numFmtId="0" fontId="5" fillId="3" borderId="0" xfId="0" applyFont="1" applyFill="1" applyAlignment="1">
      <alignment horizontal="left" vertical="center"/>
    </xf>
    <xf numFmtId="0" fontId="0" fillId="0" borderId="0" xfId="0" applyFont="1" applyAlignment="1"/>
    <xf numFmtId="0" fontId="3" fillId="6" borderId="1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8" fillId="0" borderId="13" xfId="0" applyFont="1" applyBorder="1"/>
    <xf numFmtId="0" fontId="8" fillId="0" borderId="12" xfId="0" applyFont="1" applyBorder="1"/>
    <xf numFmtId="0" fontId="9" fillId="10" borderId="16" xfId="0" applyFont="1" applyFill="1" applyBorder="1" applyAlignment="1"/>
    <xf numFmtId="0" fontId="9" fillId="0" borderId="16" xfId="0" applyFont="1" applyBorder="1" applyAlignment="1"/>
    <xf numFmtId="0" fontId="10" fillId="10" borderId="16" xfId="0" applyFont="1" applyFill="1" applyBorder="1" applyAlignment="1">
      <alignment horizontal="left" wrapText="1"/>
    </xf>
    <xf numFmtId="0" fontId="9" fillId="11" borderId="16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0" fillId="10" borderId="0" xfId="0" applyFont="1" applyFill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" fontId="11" fillId="0" borderId="0" xfId="0" applyNumberFormat="1" applyFont="1" applyBorder="1" applyAlignment="1">
      <alignment horizontal="left" wrapText="1"/>
    </xf>
    <xf numFmtId="1" fontId="9" fillId="11" borderId="16" xfId="0" applyNumberFormat="1" applyFont="1" applyFill="1" applyBorder="1" applyAlignment="1">
      <alignment horizontal="left" wrapText="1"/>
    </xf>
    <xf numFmtId="1" fontId="9" fillId="0" borderId="16" xfId="0" applyNumberFormat="1" applyFont="1" applyBorder="1" applyAlignment="1">
      <alignment horizontal="left" wrapText="1"/>
    </xf>
    <xf numFmtId="1" fontId="11" fillId="0" borderId="16" xfId="0" applyNumberFormat="1" applyFont="1" applyBorder="1" applyAlignment="1">
      <alignment horizontal="left" wrapText="1"/>
    </xf>
  </cellXfs>
  <cellStyles count="1">
    <cellStyle name="Normal" xfId="0" builtinId="0"/>
  </cellStyles>
  <dxfs count="4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506"/>
  <sheetViews>
    <sheetView topLeftCell="F1" workbookViewId="0">
      <pane ySplit="1" topLeftCell="A2" activePane="bottomLeft" state="frozen"/>
      <selection pane="bottomLeft" activeCell="N9" sqref="N9"/>
    </sheetView>
  </sheetViews>
  <sheetFormatPr defaultColWidth="12.5703125" defaultRowHeight="15.75" customHeight="1"/>
  <cols>
    <col min="1" max="1" width="30.5703125" style="36" customWidth="1"/>
    <col min="2" max="2" width="20.42578125" bestFit="1" customWidth="1"/>
    <col min="3" max="3" width="14.5703125" customWidth="1"/>
    <col min="4" max="4" width="39.140625" customWidth="1"/>
    <col min="5" max="5" width="21" customWidth="1"/>
    <col min="6" max="6" width="8.7109375" customWidth="1"/>
    <col min="7" max="7" width="6.85546875" customWidth="1"/>
    <col min="8" max="8" width="12.5703125" style="43" customWidth="1"/>
    <col min="9" max="9" width="11.85546875" style="43" customWidth="1"/>
    <col min="11" max="11" width="20" bestFit="1" customWidth="1"/>
    <col min="13" max="13" width="20.42578125" style="43" bestFit="1" customWidth="1"/>
    <col min="14" max="14" width="17.42578125" customWidth="1"/>
    <col min="15" max="15" width="22.7109375" customWidth="1"/>
    <col min="16" max="16" width="14.85546875" customWidth="1"/>
    <col min="20" max="20" width="39.140625" style="43" customWidth="1"/>
    <col min="21" max="21" width="3.140625" style="43" customWidth="1"/>
    <col min="22" max="22" width="20" bestFit="1" customWidth="1"/>
    <col min="23" max="23" width="36.140625" bestFit="1" customWidth="1"/>
    <col min="25" max="25" width="16" customWidth="1"/>
    <col min="26" max="26" width="20.42578125" style="43" bestFit="1" customWidth="1"/>
    <col min="27" max="27" width="36.140625" style="43" bestFit="1" customWidth="1"/>
    <col min="29" max="29" width="20" bestFit="1" customWidth="1"/>
  </cols>
  <sheetData>
    <row r="1" spans="1:29" ht="24.75" customHeight="1">
      <c r="A1" s="36" t="s">
        <v>759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45"/>
      <c r="I1" s="45"/>
      <c r="J1" s="23" t="s">
        <v>755</v>
      </c>
      <c r="K1" s="23" t="s">
        <v>0</v>
      </c>
      <c r="M1" s="1" t="s">
        <v>0</v>
      </c>
      <c r="N1" t="s">
        <v>763</v>
      </c>
      <c r="O1" s="43" t="s">
        <v>764</v>
      </c>
      <c r="P1" s="48" t="s">
        <v>765</v>
      </c>
      <c r="T1" s="4" t="s">
        <v>2</v>
      </c>
      <c r="U1" s="50"/>
      <c r="V1" s="23" t="s">
        <v>0</v>
      </c>
      <c r="W1" t="s">
        <v>767</v>
      </c>
      <c r="Z1" s="1" t="s">
        <v>0</v>
      </c>
      <c r="AA1" s="43" t="s">
        <v>767</v>
      </c>
      <c r="AB1" s="23" t="s">
        <v>755</v>
      </c>
      <c r="AC1" s="23" t="s">
        <v>0</v>
      </c>
    </row>
    <row r="2" spans="1:29" ht="12.75">
      <c r="A2" s="36" t="str">
        <f>B2&amp;"|"&amp;E2</f>
        <v>GGN-Sector66|Munchies</v>
      </c>
      <c r="B2" s="6" t="s">
        <v>6</v>
      </c>
      <c r="C2" s="7">
        <v>44531</v>
      </c>
      <c r="D2" s="8" t="s">
        <v>7</v>
      </c>
      <c r="E2" s="8" t="s">
        <v>8</v>
      </c>
      <c r="F2" s="9">
        <v>18</v>
      </c>
      <c r="G2" s="10">
        <v>10</v>
      </c>
      <c r="H2" s="46">
        <f>COUNTIF($C$2:$C$1501,J2)</f>
        <v>800</v>
      </c>
      <c r="I2" s="46">
        <f>COUNTIFS($C$2:$C$1501,J2,$B$2:$B$1501,K2)</f>
        <v>431</v>
      </c>
      <c r="J2" s="13">
        <v>44531</v>
      </c>
      <c r="K2" s="26" t="s">
        <v>9</v>
      </c>
      <c r="M2" s="6" t="s">
        <v>6</v>
      </c>
      <c r="N2" t="str">
        <f>IF(COUNTIF($M$2:M2,$M$2:$M$1501)=1,M2,"")</f>
        <v>GGN-Sector66</v>
      </c>
      <c r="O2" t="str">
        <f>IFERROR(INDEX($M$2:$M$1501,MATCH(0,INDEX(COUNTIFS($O$1:O1,$M$2:$M$1501),0),0)),"")</f>
        <v>GGN-Sector66</v>
      </c>
      <c r="P2">
        <f>COUNTIF($M$2:$M$1501,O2)</f>
        <v>276</v>
      </c>
      <c r="Q2">
        <f>SUMPRODUCT((($M$2:$M$1501&lt;&gt;"")/COUNTIF($M$2:$M$1501,$M$2:$M$1501&amp;"")))</f>
        <v>11.000000000000068</v>
      </c>
      <c r="R2" t="s">
        <v>766</v>
      </c>
      <c r="T2" s="8" t="s">
        <v>7</v>
      </c>
      <c r="U2" s="51"/>
      <c r="V2" s="26" t="s">
        <v>9</v>
      </c>
      <c r="W2" t="str">
        <f>IFERROR(INDEX($T$2:$T$1501,MATCH(0,INDEX(COUNTIFS($W$1:W1,$T$2:$T$1501),0),0)),"")</f>
        <v>f7e34e47-4f0c-4422-8ba1-4dd75ee6c0fd</v>
      </c>
      <c r="X2">
        <f>COUNTIF($T$2:$T$1501,W2)</f>
        <v>1</v>
      </c>
      <c r="Y2" t="e">
        <f>INDEX(COUNTIF($T$2:$T$1501,W2),MATCH(B2,$V$2:$V$6,0),0)</f>
        <v>#N/A</v>
      </c>
      <c r="Z2" s="6" t="s">
        <v>6</v>
      </c>
      <c r="AA2" s="43" t="str">
        <f>IFERROR(INDEX($T$2:$T$1501,MATCH(0,INDEX(COUNTIFS($W$1:AA1,$T$2:$T$1501),0),0)),"")</f>
        <v>f7e34e47-4f0c-4422-8ba1-4dd75ee6c0fd</v>
      </c>
      <c r="AB2" s="24">
        <v>44531</v>
      </c>
      <c r="AC2" s="26" t="s">
        <v>9</v>
      </c>
    </row>
    <row r="3" spans="1:29" ht="12.75">
      <c r="A3" s="36" t="str">
        <f t="shared" ref="A3:A66" si="0">B3&amp;"|"&amp;E3</f>
        <v>GGN - Sector 27|Fruits &amp; Vegetables</v>
      </c>
      <c r="B3" s="6" t="s">
        <v>9</v>
      </c>
      <c r="C3" s="7">
        <v>44531</v>
      </c>
      <c r="D3" s="8" t="s">
        <v>10</v>
      </c>
      <c r="E3" s="8" t="s">
        <v>11</v>
      </c>
      <c r="F3" s="9">
        <v>0</v>
      </c>
      <c r="G3" s="10">
        <v>12</v>
      </c>
      <c r="H3" s="46">
        <f t="shared" ref="H3:H6" si="1">COUNTIF($C$2:$C$1501,J3)</f>
        <v>31</v>
      </c>
      <c r="I3" s="46">
        <f t="shared" ref="I3:I6" si="2">COUNTIFS($C$2:$C$1501,J3,$B$2:$B$1501,K3)</f>
        <v>4</v>
      </c>
      <c r="J3" s="13">
        <v>44532</v>
      </c>
      <c r="K3" s="26" t="s">
        <v>473</v>
      </c>
      <c r="M3" s="6" t="s">
        <v>9</v>
      </c>
      <c r="N3" s="43" t="str">
        <f>IF(COUNTIF($M$2:M3,$M$2:$M$1501)=1,M3,"")</f>
        <v>GGN - Sector 27</v>
      </c>
      <c r="O3" s="43" t="str">
        <f>IFERROR(INDEX($M$2:$M$1501,MATCH(0,INDEX(COUNTIFS($O$1:O2,$M$2:$M$1501),0),0)),"")</f>
        <v>GGN - Sector 27</v>
      </c>
      <c r="P3" s="43">
        <f t="shared" ref="P2:P12" si="3">COUNTIF($M$2:$M$1501,O3)</f>
        <v>431</v>
      </c>
      <c r="Q3" s="43">
        <f t="shared" ref="Q3:Q10" si="4">SUMPRODUCT((($M$2:$M$1501&lt;&gt;"")/COUNTIF($M$2:$M$1501,$M$2:$M$1501&amp;"")))</f>
        <v>11.000000000000068</v>
      </c>
      <c r="R3" s="43">
        <f>SUMPRODUCT((COUNTIF($M$2:M3,$M$2:$M$1501)))</f>
        <v>707</v>
      </c>
      <c r="T3" s="8" t="s">
        <v>10</v>
      </c>
      <c r="U3" s="51"/>
      <c r="V3" s="26" t="s">
        <v>473</v>
      </c>
      <c r="W3" s="43" t="str">
        <f>IFERROR(INDEX($T$2:$T$1501,MATCH(0,INDEX(COUNTIFS($W$1:W2,$T$2:$T$1501),0),0)),"")</f>
        <v>e3db372d-7883-408a-8eeb-7f0e459cd093</v>
      </c>
      <c r="X3" s="43">
        <f t="shared" ref="X3:X66" si="5">COUNTIF($T$2:$T$1501,W3)</f>
        <v>6</v>
      </c>
      <c r="Y3" s="43">
        <f t="shared" ref="Y3:Y20" si="6">INDEX(COUNTIF($T$2:$T$1501,W3),MATCH(B3,$V$2:$V$6,0),0)</f>
        <v>6</v>
      </c>
      <c r="Z3" s="6" t="s">
        <v>9</v>
      </c>
      <c r="AA3" s="43" t="str">
        <f>IFERROR(INDEX($T$2:$T$1501,MATCH(0,INDEX(COUNTIFS($W$1:AA2,$T$2:$T$1501),0),0)),"")</f>
        <v>e3db372d-7883-408a-8eeb-7f0e459cd093</v>
      </c>
      <c r="AB3" s="24">
        <v>44532</v>
      </c>
      <c r="AC3" s="26" t="s">
        <v>473</v>
      </c>
    </row>
    <row r="4" spans="1:29" ht="12.75">
      <c r="A4" s="36" t="str">
        <f t="shared" si="0"/>
        <v>GGN-Sector66|Fruits &amp; Vegetables</v>
      </c>
      <c r="B4" s="6" t="s">
        <v>6</v>
      </c>
      <c r="C4" s="7">
        <v>44531</v>
      </c>
      <c r="D4" s="8" t="s">
        <v>12</v>
      </c>
      <c r="E4" s="8" t="s">
        <v>11</v>
      </c>
      <c r="F4" s="9">
        <v>10</v>
      </c>
      <c r="G4" s="10">
        <v>59</v>
      </c>
      <c r="H4" s="46">
        <f t="shared" si="1"/>
        <v>43</v>
      </c>
      <c r="I4" s="46">
        <f t="shared" si="2"/>
        <v>9</v>
      </c>
      <c r="J4" s="13">
        <v>44533</v>
      </c>
      <c r="K4" s="26" t="s">
        <v>474</v>
      </c>
      <c r="M4" s="6" t="s">
        <v>6</v>
      </c>
      <c r="N4" s="43" t="str">
        <f>IF(COUNTIF($M$2:M4,$M$2:$M$1501)=1,M4,"")</f>
        <v/>
      </c>
      <c r="O4" s="43" t="str">
        <f t="array" ref="O4">IFERROR(INDEX($M$2:$M$1501,MATCH(0,INDEX(COUNTIFS($O$1:O3,$M$2:$M$1501),0),0)),"")</f>
        <v>GGN-Ardee City</v>
      </c>
      <c r="P4" s="43">
        <f t="shared" si="3"/>
        <v>93</v>
      </c>
      <c r="Q4" s="43">
        <f t="shared" si="4"/>
        <v>11.000000000000068</v>
      </c>
      <c r="R4" s="43">
        <f>SUMPRODUCT((COUNTIF($M$2:M4,$M$2:$M$1501)))</f>
        <v>983</v>
      </c>
      <c r="T4" s="8" t="s">
        <v>12</v>
      </c>
      <c r="U4" s="51"/>
      <c r="V4" s="26" t="s">
        <v>474</v>
      </c>
      <c r="W4" s="43" t="str">
        <f>IFERROR(INDEX($T$2:$T$1501,MATCH(0,INDEX(COUNTIFS($W$1:W3,$T$2:$T$1501),0),0)),"")</f>
        <v>63441b28-cdd6-47b0-8c63-1329c947dab2</v>
      </c>
      <c r="X4" s="43">
        <f t="shared" si="5"/>
        <v>8</v>
      </c>
      <c r="Y4" s="43" t="e">
        <f t="shared" si="6"/>
        <v>#N/A</v>
      </c>
      <c r="Z4" s="6" t="s">
        <v>6</v>
      </c>
      <c r="AA4" s="43" t="str">
        <f>IFERROR(INDEX($T$2:$T$1501,MATCH(0,INDEX(COUNTIFS($W$1:AA3,$T$2:$T$1501),0),0)),"")</f>
        <v>63441b28-cdd6-47b0-8c63-1329c947dab2</v>
      </c>
      <c r="AB4" s="24">
        <v>44533</v>
      </c>
      <c r="AC4" s="26" t="s">
        <v>474</v>
      </c>
    </row>
    <row r="5" spans="1:29" ht="12.75">
      <c r="A5" s="36" t="str">
        <f t="shared" si="0"/>
        <v>GGN-Sector66|Fruits &amp; Vegetables</v>
      </c>
      <c r="B5" s="6" t="s">
        <v>6</v>
      </c>
      <c r="C5" s="7">
        <v>44531</v>
      </c>
      <c r="D5" s="8" t="s">
        <v>13</v>
      </c>
      <c r="E5" s="8" t="s">
        <v>11</v>
      </c>
      <c r="F5" s="9">
        <v>0</v>
      </c>
      <c r="G5" s="10">
        <v>249</v>
      </c>
      <c r="H5" s="46">
        <f t="shared" si="1"/>
        <v>481</v>
      </c>
      <c r="I5" s="46">
        <f t="shared" si="2"/>
        <v>126</v>
      </c>
      <c r="J5" s="13">
        <v>44534</v>
      </c>
      <c r="K5" s="26" t="s">
        <v>479</v>
      </c>
      <c r="M5" s="6" t="s">
        <v>6</v>
      </c>
      <c r="N5" s="43" t="str">
        <f>IF(COUNTIF($M$2:M5,$M$2:$M$1501)=1,M5,"")</f>
        <v/>
      </c>
      <c r="O5" s="43" t="str">
        <f t="array" ref="O5">IFERROR(INDEX($M$2:$M$1501,MATCH(0,INDEX(COUNTIFS($O$1:O4,$M$2:$M$1501),0),0)),"")</f>
        <v>DEL - East of Kailash</v>
      </c>
      <c r="P5" s="43">
        <f t="shared" si="3"/>
        <v>81</v>
      </c>
      <c r="Q5" s="43">
        <f t="shared" si="4"/>
        <v>11.000000000000068</v>
      </c>
      <c r="R5" s="43">
        <f>SUMPRODUCT((COUNTIF($M$2:M5,$M$2:$M$1501)))</f>
        <v>1259</v>
      </c>
      <c r="T5" s="8" t="s">
        <v>13</v>
      </c>
      <c r="U5" s="51"/>
      <c r="V5" s="26" t="s">
        <v>479</v>
      </c>
      <c r="W5" s="43" t="str">
        <f>IFERROR(INDEX($T$2:$T$1501,MATCH(0,INDEX(COUNTIFS($W$1:W4,$T$2:$T$1501),0),0)),"")</f>
        <v>f8165c07-7dba-4cf6-91ca-285dde9f77b6</v>
      </c>
      <c r="X5" s="43">
        <f t="shared" si="5"/>
        <v>5</v>
      </c>
      <c r="Y5" s="43" t="e">
        <f t="shared" si="6"/>
        <v>#N/A</v>
      </c>
      <c r="Z5" s="6" t="s">
        <v>6</v>
      </c>
      <c r="AA5" s="43" t="str">
        <f>IFERROR(INDEX($T$2:$T$1501,MATCH(0,INDEX(COUNTIFS($W$1:AA4,$T$2:$T$1501),0),0)),"")</f>
        <v>f8165c07-7dba-4cf6-91ca-285dde9f77b6</v>
      </c>
      <c r="AB5" s="24">
        <v>44534</v>
      </c>
      <c r="AC5" s="26" t="s">
        <v>479</v>
      </c>
    </row>
    <row r="6" spans="1:29" ht="12.75">
      <c r="A6" s="36" t="str">
        <f t="shared" si="0"/>
        <v>GGN-Sector66|Packaged Food</v>
      </c>
      <c r="B6" s="6" t="s">
        <v>6</v>
      </c>
      <c r="C6" s="7">
        <v>44531</v>
      </c>
      <c r="D6" s="8" t="s">
        <v>14</v>
      </c>
      <c r="E6" s="8" t="s">
        <v>15</v>
      </c>
      <c r="F6" s="9">
        <v>68</v>
      </c>
      <c r="G6" s="10">
        <v>380</v>
      </c>
      <c r="H6" s="46">
        <f t="shared" si="1"/>
        <v>19</v>
      </c>
      <c r="I6" s="46">
        <f t="shared" si="2"/>
        <v>3</v>
      </c>
      <c r="J6" s="13">
        <v>44535</v>
      </c>
      <c r="K6" s="26" t="s">
        <v>483</v>
      </c>
      <c r="M6" s="6" t="s">
        <v>6</v>
      </c>
      <c r="N6" s="43" t="str">
        <f>IF(COUNTIF($M$2:M6,$M$2:$M$1501)=1,M6,"")</f>
        <v/>
      </c>
      <c r="O6" s="43" t="str">
        <f t="array" ref="O6">IFERROR(INDEX($M$2:$M$1501,MATCH(0,INDEX(COUNTIFS($O$1:O5,$M$2:$M$1501),0),0)),"")</f>
        <v>DEL-Vikaspuri</v>
      </c>
      <c r="P6" s="43">
        <f t="shared" si="3"/>
        <v>111</v>
      </c>
      <c r="Q6" s="43">
        <f t="shared" si="4"/>
        <v>11.000000000000068</v>
      </c>
      <c r="R6" s="43">
        <f>SUMPRODUCT((COUNTIF($M$2:M6,$M$2:$M$1501)))</f>
        <v>1535</v>
      </c>
      <c r="T6" s="8" t="s">
        <v>14</v>
      </c>
      <c r="U6" s="51"/>
      <c r="V6" s="26" t="s">
        <v>483</v>
      </c>
      <c r="W6" s="43" t="str">
        <f>IFERROR(INDEX($T$2:$T$1501,MATCH(0,INDEX(COUNTIFS($W$1:W5,$T$2:$T$1501),0),0)),"")</f>
        <v>95133585-5a6a-41f1-94e5-d4e3406c1c58</v>
      </c>
      <c r="X6" s="43">
        <f t="shared" si="5"/>
        <v>1</v>
      </c>
      <c r="Y6" s="43" t="e">
        <f t="shared" si="6"/>
        <v>#N/A</v>
      </c>
      <c r="Z6" s="6" t="s">
        <v>6</v>
      </c>
      <c r="AA6" s="43" t="str">
        <f>IFERROR(INDEX($T$2:$T$1501,MATCH(0,INDEX(COUNTIFS($W$1:AA5,$T$2:$T$1501),0),0)),"")</f>
        <v>95133585-5a6a-41f1-94e5-d4e3406c1c58</v>
      </c>
      <c r="AB6" s="24">
        <v>44535</v>
      </c>
      <c r="AC6" s="26" t="s">
        <v>483</v>
      </c>
    </row>
    <row r="7" spans="1:29" ht="12.75">
      <c r="A7" s="36" t="str">
        <f t="shared" si="0"/>
        <v>GGN-Sector66|Fruits &amp; Vegetables</v>
      </c>
      <c r="B7" s="6" t="s">
        <v>6</v>
      </c>
      <c r="C7" s="7">
        <v>44531</v>
      </c>
      <c r="D7" s="8" t="s">
        <v>16</v>
      </c>
      <c r="E7" s="8" t="s">
        <v>11</v>
      </c>
      <c r="F7" s="9">
        <v>0</v>
      </c>
      <c r="G7" s="10">
        <v>74</v>
      </c>
      <c r="H7" s="46"/>
      <c r="I7" s="46"/>
      <c r="M7" s="6" t="s">
        <v>6</v>
      </c>
      <c r="N7" s="43" t="str">
        <f>IF(COUNTIF($M$2:M7,$M$2:$M$1501)=1,M7,"")</f>
        <v/>
      </c>
      <c r="O7" s="43" t="str">
        <f t="array" ref="O7">IFERROR(INDEX($M$2:$M$1501,MATCH(0,INDEX(COUNTIFS($O$1:O6,$M$2:$M$1501),0),0)),"")</f>
        <v>DEL - Kalkaji</v>
      </c>
      <c r="P7" s="43">
        <f t="shared" si="3"/>
        <v>137</v>
      </c>
      <c r="Q7" s="43">
        <f t="shared" si="4"/>
        <v>11.000000000000068</v>
      </c>
      <c r="R7" s="43">
        <f>SUMPRODUCT((COUNTIF($M$2:M7,$M$2:$M$1501)))</f>
        <v>1811</v>
      </c>
      <c r="T7" s="8" t="s">
        <v>16</v>
      </c>
      <c r="U7" s="51"/>
      <c r="V7" s="49"/>
      <c r="W7" s="43" t="str">
        <f>IFERROR(INDEX($T$2:$T$1501,MATCH(0,INDEX(COUNTIFS($W$1:W6,$T$2:$T$1501),0),0)),"")</f>
        <v>178e1876-e4ff-4cca-bcf5-f9b747d8bdcb</v>
      </c>
      <c r="X7" s="43">
        <f t="shared" si="5"/>
        <v>12</v>
      </c>
      <c r="Y7" s="43" t="e">
        <f t="shared" si="6"/>
        <v>#N/A</v>
      </c>
      <c r="Z7" s="6" t="s">
        <v>6</v>
      </c>
      <c r="AA7" s="43" t="str">
        <f>IFERROR(INDEX($T$2:$T$1501,MATCH(0,INDEX(COUNTIFS($W$1:AA6,$T$2:$T$1501),0),0)),"")</f>
        <v>178e1876-e4ff-4cca-bcf5-f9b747d8bdcb</v>
      </c>
    </row>
    <row r="8" spans="1:29" ht="12.75">
      <c r="A8" s="36" t="str">
        <f t="shared" si="0"/>
        <v>GGN - Sector 27|Fruits &amp; Vegetables</v>
      </c>
      <c r="B8" s="6" t="s">
        <v>9</v>
      </c>
      <c r="C8" s="7">
        <v>44531</v>
      </c>
      <c r="D8" s="8" t="s">
        <v>17</v>
      </c>
      <c r="E8" s="8" t="s">
        <v>11</v>
      </c>
      <c r="F8" s="9">
        <v>66</v>
      </c>
      <c r="G8" s="10">
        <v>35</v>
      </c>
      <c r="H8" s="46"/>
      <c r="I8" s="46"/>
      <c r="M8" s="6" t="s">
        <v>9</v>
      </c>
      <c r="N8" s="43" t="str">
        <f>IF(COUNTIF($M$2:M8,$M$2:$M$1501)=1,M8,"")</f>
        <v/>
      </c>
      <c r="O8" s="43" t="str">
        <f t="array" ref="O8">IFERROR(INDEX($M$2:$M$1501,MATCH(0,INDEX(COUNTIFS($O$1:O7,$M$2:$M$1501),0),0)),"")</f>
        <v>DEL-Paschim Vihar</v>
      </c>
      <c r="P8" s="43">
        <f t="shared" si="3"/>
        <v>120</v>
      </c>
      <c r="Q8" s="43">
        <f t="shared" si="4"/>
        <v>11.000000000000068</v>
      </c>
      <c r="R8" s="43">
        <f>SUMPRODUCT((COUNTIF($M$2:M8,$M$2:$M$1501)))</f>
        <v>2242</v>
      </c>
      <c r="T8" s="8" t="s">
        <v>17</v>
      </c>
      <c r="U8" s="51"/>
      <c r="V8" s="49"/>
      <c r="W8" s="43" t="str">
        <f>IFERROR(INDEX($T$2:$T$1501,MATCH(0,INDEX(COUNTIFS($W$1:W7,$T$2:$T$1501),0),0)),"")</f>
        <v>b503d0e6-c17d-46e8-965f-63cd13f39752</v>
      </c>
      <c r="X8" s="43">
        <f t="shared" si="5"/>
        <v>40</v>
      </c>
      <c r="Y8" s="43">
        <f t="shared" si="6"/>
        <v>40</v>
      </c>
      <c r="Z8" s="6" t="s">
        <v>9</v>
      </c>
      <c r="AA8" s="43" t="str">
        <f>IFERROR(INDEX($T$2:$T$1501,MATCH(0,INDEX(COUNTIFS($W$1:AA7,$T$2:$T$1501),0),0)),"")</f>
        <v>b503d0e6-c17d-46e8-965f-63cd13f39752</v>
      </c>
    </row>
    <row r="9" spans="1:29" ht="12.75">
      <c r="A9" s="36" t="str">
        <f t="shared" si="0"/>
        <v>GGN - Sector 27|Fruits &amp; Vegetables</v>
      </c>
      <c r="B9" s="6" t="s">
        <v>9</v>
      </c>
      <c r="C9" s="7">
        <v>44531</v>
      </c>
      <c r="D9" s="8" t="s">
        <v>18</v>
      </c>
      <c r="E9" s="8" t="s">
        <v>11</v>
      </c>
      <c r="F9" s="9">
        <v>18</v>
      </c>
      <c r="G9" s="10">
        <v>70</v>
      </c>
      <c r="H9" s="46"/>
      <c r="I9" s="46"/>
      <c r="M9" s="6" t="s">
        <v>9</v>
      </c>
      <c r="N9" s="43" t="str">
        <f>IF(COUNTIF($M$2:M9,$M$2:$M$1501)=1,M9,"")</f>
        <v/>
      </c>
      <c r="O9" s="43" t="str">
        <f t="array" ref="O9">IFERROR(INDEX($M$2:$M$1501,MATCH(0,INDEX(COUNTIFS($O$1:O8,$M$2:$M$1501),0),0)),"")</f>
        <v>DEL - Sector 10 Dwarka</v>
      </c>
      <c r="P9" s="43">
        <f t="shared" si="3"/>
        <v>161</v>
      </c>
      <c r="Q9" s="43">
        <f t="shared" si="4"/>
        <v>11.000000000000068</v>
      </c>
      <c r="R9" s="43">
        <f>SUMPRODUCT((COUNTIF($M$2:M9,$M$2:$M$1501)))</f>
        <v>2673</v>
      </c>
      <c r="T9" s="8" t="s">
        <v>18</v>
      </c>
      <c r="U9" s="51"/>
      <c r="V9" s="49"/>
      <c r="W9" s="43" t="str">
        <f>IFERROR(INDEX($T$2:$T$1501,MATCH(0,INDEX(COUNTIFS($W$1:W8,$T$2:$T$1501),0),0)),"")</f>
        <v>f00b00d9-5e6c-4edf-8e7d-41f7aeedf879</v>
      </c>
      <c r="X9" s="43">
        <f t="shared" si="5"/>
        <v>4</v>
      </c>
      <c r="Y9" s="43">
        <f t="shared" si="6"/>
        <v>4</v>
      </c>
      <c r="Z9" s="6" t="s">
        <v>9</v>
      </c>
      <c r="AA9" s="43" t="str">
        <f>IFERROR(INDEX($T$2:$T$1501,MATCH(0,INDEX(COUNTIFS($W$1:AA8,$T$2:$T$1501),0),0)),"")</f>
        <v>f00b00d9-5e6c-4edf-8e7d-41f7aeedf879</v>
      </c>
    </row>
    <row r="10" spans="1:29" ht="12.75">
      <c r="A10" s="36" t="str">
        <f t="shared" si="0"/>
        <v>GGN-Sector66|Packaged Food</v>
      </c>
      <c r="B10" s="6" t="s">
        <v>6</v>
      </c>
      <c r="C10" s="7">
        <v>44531</v>
      </c>
      <c r="D10" s="8" t="s">
        <v>19</v>
      </c>
      <c r="E10" s="8" t="s">
        <v>15</v>
      </c>
      <c r="F10" s="9">
        <v>49</v>
      </c>
      <c r="G10" s="10">
        <v>53</v>
      </c>
      <c r="H10" s="46"/>
      <c r="I10" s="46"/>
      <c r="M10" s="6" t="s">
        <v>6</v>
      </c>
      <c r="N10" s="43" t="str">
        <f>IF(COUNTIF($M$2:M10,$M$2:$M$1501)=1,M10,"")</f>
        <v/>
      </c>
      <c r="O10" s="43" t="str">
        <f t="array" ref="O10">IFERROR(INDEX($M$2:$M$1501,MATCH(0,INDEX(COUNTIFS($O$1:O9,$M$2:$M$1501),0),0)),"")</f>
        <v>DEL-Malviya Nagar</v>
      </c>
      <c r="P10" s="43">
        <f t="shared" si="3"/>
        <v>66</v>
      </c>
      <c r="Q10" s="43">
        <f t="shared" si="4"/>
        <v>11.000000000000068</v>
      </c>
      <c r="R10" s="43">
        <f>SUMPRODUCT((COUNTIF($M$2:M10,$M$2:$M$1501)))</f>
        <v>2949</v>
      </c>
      <c r="T10" s="8" t="s">
        <v>19</v>
      </c>
      <c r="U10" s="51"/>
      <c r="W10" s="43" t="str">
        <f>IFERROR(INDEX($T$2:$T$1501,MATCH(0,INDEX(COUNTIFS($W$1:W9,$T$2:$T$1501),0),0)),"")</f>
        <v>a047895f-2662-4d67-bb15-7d7d76565124</v>
      </c>
      <c r="X10" s="43">
        <f t="shared" si="5"/>
        <v>1</v>
      </c>
      <c r="Y10" s="43" t="e">
        <f t="shared" si="6"/>
        <v>#N/A</v>
      </c>
      <c r="Z10" s="6" t="s">
        <v>6</v>
      </c>
      <c r="AA10" s="43" t="str">
        <f>IFERROR(INDEX($T$2:$T$1501,MATCH(0,INDEX(COUNTIFS($W$1:AA9,$T$2:$T$1501),0),0)),"")</f>
        <v>a047895f-2662-4d67-bb15-7d7d76565124</v>
      </c>
    </row>
    <row r="11" spans="1:29" ht="12.75">
      <c r="A11" s="36" t="str">
        <f t="shared" si="0"/>
        <v>GGN-Ardee City|Fruits &amp; Vegetables</v>
      </c>
      <c r="B11" s="6" t="s">
        <v>20</v>
      </c>
      <c r="C11" s="7">
        <v>44531</v>
      </c>
      <c r="D11" s="8" t="s">
        <v>21</v>
      </c>
      <c r="E11" s="8" t="s">
        <v>11</v>
      </c>
      <c r="F11" s="9">
        <v>0</v>
      </c>
      <c r="G11" s="10">
        <v>17</v>
      </c>
      <c r="H11" s="46"/>
      <c r="I11" s="46"/>
      <c r="M11" s="6" t="s">
        <v>20</v>
      </c>
      <c r="N11" s="43" t="str">
        <f>IF(COUNTIF($M$2:M11,$M$2:$M$1501)=1,M11,"")</f>
        <v>GGN-Ardee City</v>
      </c>
      <c r="O11" s="43" t="str">
        <f t="array" ref="O11">IFERROR(INDEX($M$2:$M$1501,MATCH(0,INDEX(COUNTIFS($O$1:O10,$M$2:$M$1501),0),0)),"")</f>
        <v>NOD - Sector 117 Noida</v>
      </c>
      <c r="P11" s="43">
        <f t="shared" si="3"/>
        <v>8</v>
      </c>
      <c r="R11" s="43">
        <f>SUMPRODUCT((COUNTIF($M$2:M11,$M$2:$M$1501)))</f>
        <v>3042</v>
      </c>
      <c r="T11" s="8" t="s">
        <v>21</v>
      </c>
      <c r="U11" s="51"/>
      <c r="W11" s="43" t="str">
        <f>IFERROR(INDEX($T$2:$T$1501,MATCH(0,INDEX(COUNTIFS($W$1:W10,$T$2:$T$1501),0),0)),"")</f>
        <v>c2866fe5-5d2f-4546-a6a5-53295e3374aa</v>
      </c>
      <c r="X11" s="43">
        <f t="shared" si="5"/>
        <v>3</v>
      </c>
      <c r="Y11" s="43" t="e">
        <f t="shared" si="6"/>
        <v>#N/A</v>
      </c>
      <c r="Z11" s="6" t="s">
        <v>20</v>
      </c>
      <c r="AA11" s="43" t="str">
        <f>IFERROR(INDEX($T$2:$T$1501,MATCH(0,INDEX(COUNTIFS($W$1:AA10,$T$2:$T$1501),0),0)),"")</f>
        <v>c2866fe5-5d2f-4546-a6a5-53295e3374aa</v>
      </c>
    </row>
    <row r="12" spans="1:29" ht="12.75">
      <c r="A12" s="36" t="str">
        <f t="shared" si="0"/>
        <v>GGN-Ardee City|Fruits &amp; Vegetables</v>
      </c>
      <c r="B12" s="6" t="s">
        <v>20</v>
      </c>
      <c r="C12" s="7">
        <v>44531</v>
      </c>
      <c r="D12" s="8" t="s">
        <v>22</v>
      </c>
      <c r="E12" s="8" t="s">
        <v>11</v>
      </c>
      <c r="F12" s="9">
        <v>0</v>
      </c>
      <c r="G12" s="10">
        <v>27</v>
      </c>
      <c r="H12" s="46"/>
      <c r="I12" s="46"/>
      <c r="M12" s="6" t="s">
        <v>20</v>
      </c>
      <c r="N12" s="43" t="str">
        <f>IF(COUNTIF($M$2:M12,$M$2:$M$1501)=1,M12,"")</f>
        <v/>
      </c>
      <c r="O12" s="43" t="str">
        <f t="array" ref="O12">IFERROR(INDEX($M$2:$M$1501,MATCH(0,INDEX(COUNTIFS($O$1:O11,$M$2:$M$1501),0),0)),"")</f>
        <v>DEL-RAJOURI GARDEN</v>
      </c>
      <c r="P12" s="43">
        <f t="shared" si="3"/>
        <v>16</v>
      </c>
      <c r="R12" s="43">
        <f>SUMPRODUCT((COUNTIF($M$2:M12,$M$2:$M$1501)))</f>
        <v>3135</v>
      </c>
      <c r="T12" s="8" t="s">
        <v>22</v>
      </c>
      <c r="U12" s="51"/>
      <c r="W12" s="43" t="str">
        <f>IFERROR(INDEX($T$2:$T$1501,MATCH(0,INDEX(COUNTIFS($W$1:W11,$T$2:$T$1501),0),0)),"")</f>
        <v>289332cc-fe0a-4ea9-a15b-22ee19420281</v>
      </c>
      <c r="X12" s="43">
        <f t="shared" si="5"/>
        <v>5</v>
      </c>
      <c r="Y12" s="43" t="e">
        <f t="shared" si="6"/>
        <v>#N/A</v>
      </c>
      <c r="Z12" s="6" t="s">
        <v>20</v>
      </c>
      <c r="AA12" s="43" t="str">
        <f>IFERROR(INDEX($T$2:$T$1501,MATCH(0,INDEX(COUNTIFS($W$1:AA11,$T$2:$T$1501),0),0)),"")</f>
        <v>289332cc-fe0a-4ea9-a15b-22ee19420281</v>
      </c>
    </row>
    <row r="13" spans="1:29" ht="12.75">
      <c r="A13" s="36" t="str">
        <f t="shared" si="0"/>
        <v>GGN - Sector 27|Fruits &amp; Vegetables</v>
      </c>
      <c r="B13" s="6" t="s">
        <v>9</v>
      </c>
      <c r="C13" s="7">
        <v>44531</v>
      </c>
      <c r="D13" s="8" t="s">
        <v>23</v>
      </c>
      <c r="E13" s="8" t="s">
        <v>11</v>
      </c>
      <c r="F13" s="9">
        <v>0</v>
      </c>
      <c r="G13" s="10">
        <v>25</v>
      </c>
      <c r="H13" s="46"/>
      <c r="I13" s="46"/>
      <c r="M13" s="6" t="s">
        <v>9</v>
      </c>
      <c r="N13" s="43" t="str">
        <f>IF(COUNTIF($M$2:M13,$M$2:$M$1501)=1,M13,"")</f>
        <v/>
      </c>
      <c r="O13" s="43" t="str">
        <f t="array" ref="O13">IFERROR(INDEX($M$2:$M$1501,MATCH(0,INDEX(COUNTIFS($O$1:O12,$M$2:$M$1501),0),0)),"")</f>
        <v/>
      </c>
      <c r="P13" s="43"/>
      <c r="R13" s="43">
        <f>SUMPRODUCT((COUNTIF($M$2:M13,$M$2:$M$1501)))</f>
        <v>3566</v>
      </c>
      <c r="T13" s="8" t="s">
        <v>23</v>
      </c>
      <c r="U13" s="51"/>
      <c r="W13" s="43" t="str">
        <f>IFERROR(INDEX($T$2:$T$1501,MATCH(0,INDEX(COUNTIFS($W$1:W12,$T$2:$T$1501),0),0)),"")</f>
        <v>d673de9d-fdda-4ed7-9817-dc37f4d48b82</v>
      </c>
      <c r="X13" s="43">
        <f t="shared" si="5"/>
        <v>7</v>
      </c>
      <c r="Y13" s="43">
        <f t="shared" si="6"/>
        <v>7</v>
      </c>
      <c r="Z13" s="6" t="s">
        <v>9</v>
      </c>
      <c r="AA13" s="43" t="str">
        <f>IFERROR(INDEX($T$2:$T$1501,MATCH(0,INDEX(COUNTIFS($W$1:AA12,$T$2:$T$1501),0),0)),"")</f>
        <v>d673de9d-fdda-4ed7-9817-dc37f4d48b82</v>
      </c>
    </row>
    <row r="14" spans="1:29" ht="12.75">
      <c r="A14" s="36" t="str">
        <f t="shared" si="0"/>
        <v>GGN-Ardee City|Fruits &amp; Vegetables</v>
      </c>
      <c r="B14" s="6" t="s">
        <v>20</v>
      </c>
      <c r="C14" s="7">
        <v>44531</v>
      </c>
      <c r="D14" s="8" t="s">
        <v>24</v>
      </c>
      <c r="E14" s="8" t="s">
        <v>11</v>
      </c>
      <c r="F14" s="9">
        <v>9</v>
      </c>
      <c r="G14" s="10">
        <v>14</v>
      </c>
      <c r="H14" s="46"/>
      <c r="I14" s="46"/>
      <c r="M14" s="6" t="s">
        <v>20</v>
      </c>
      <c r="N14" s="43" t="str">
        <f>IF(COUNTIF($M$2:M14,$M$2:$M$1501)=1,M14,"")</f>
        <v/>
      </c>
      <c r="O14" s="43" t="str">
        <f t="array" ref="O14">IFERROR(INDEX($M$2:$M$1501,MATCH(0,INDEX(COUNTIFS($O$1:O13,$M$2:$M$1501),0),0)),"")</f>
        <v/>
      </c>
      <c r="P14" s="43"/>
      <c r="R14" s="43">
        <f>SUMPRODUCT((COUNTIF($M$2:M14,$M$2:$M$1501)))</f>
        <v>3659</v>
      </c>
      <c r="T14" s="8" t="s">
        <v>24</v>
      </c>
      <c r="U14" s="51"/>
      <c r="W14" s="43" t="str">
        <f>IFERROR(INDEX($T$2:$T$1501,MATCH(0,INDEX(COUNTIFS($W$1:W13,$T$2:$T$1501),0),0)),"")</f>
        <v>72cff94b-50a9-470b-b3df-98ce47cdd802</v>
      </c>
      <c r="X14" s="43">
        <f t="shared" si="5"/>
        <v>5</v>
      </c>
      <c r="Y14" s="43" t="e">
        <f t="shared" si="6"/>
        <v>#N/A</v>
      </c>
      <c r="Z14" s="6" t="s">
        <v>20</v>
      </c>
      <c r="AA14" s="43" t="str">
        <f>IFERROR(INDEX($T$2:$T$1501,MATCH(0,INDEX(COUNTIFS($W$1:AA13,$T$2:$T$1501),0),0)),"")</f>
        <v>72cff94b-50a9-470b-b3df-98ce47cdd802</v>
      </c>
    </row>
    <row r="15" spans="1:29" ht="12.75">
      <c r="A15" s="36" t="str">
        <f t="shared" si="0"/>
        <v>GGN-Ardee City|Fruits &amp; Vegetables</v>
      </c>
      <c r="B15" s="6" t="s">
        <v>20</v>
      </c>
      <c r="C15" s="7">
        <v>44531</v>
      </c>
      <c r="D15" s="8" t="s">
        <v>25</v>
      </c>
      <c r="E15" s="8" t="s">
        <v>11</v>
      </c>
      <c r="F15" s="9">
        <v>3</v>
      </c>
      <c r="G15" s="10">
        <v>9</v>
      </c>
      <c r="H15" s="46"/>
      <c r="I15" s="46"/>
      <c r="M15" s="6" t="s">
        <v>20</v>
      </c>
      <c r="N15" s="43" t="str">
        <f>IF(COUNTIF($M$2:M15,$M$2:$M$1501)=1,M15,"")</f>
        <v/>
      </c>
      <c r="O15" s="43" t="str">
        <f t="array" ref="O15">IFERROR(INDEX($M$2:$M$1501,MATCH(0,INDEX(COUNTIFS($O$1:O14,$M$2:$M$1501),0),0)),"")</f>
        <v/>
      </c>
      <c r="R15" s="43">
        <f>SUMPRODUCT((COUNTIF($M$2:M15,$M$2:$M$1501)))</f>
        <v>3752</v>
      </c>
      <c r="T15" s="8" t="s">
        <v>25</v>
      </c>
      <c r="U15" s="51"/>
      <c r="W15" s="43" t="str">
        <f>IFERROR(INDEX($T$2:$T$1501,MATCH(0,INDEX(COUNTIFS($W$1:W14,$T$2:$T$1501),0),0)),"")</f>
        <v>c944bd04-7927-4fcd-bc97-5ac8b43df138</v>
      </c>
      <c r="X15" s="43">
        <f t="shared" si="5"/>
        <v>3</v>
      </c>
      <c r="Y15" s="43" t="e">
        <f>INDEX(COUNTIF($T$2:$T$1501,W15),MATCH(B15,$V$2:$V$6,0),0)</f>
        <v>#N/A</v>
      </c>
      <c r="Z15" s="6" t="s">
        <v>20</v>
      </c>
      <c r="AA15" s="43" t="str">
        <f>IFERROR(INDEX($T$2:$T$1501,MATCH(0,INDEX(COUNTIFS($W$1:AA14,$T$2:$T$1501),0),0)),"")</f>
        <v>c944bd04-7927-4fcd-bc97-5ac8b43df138</v>
      </c>
    </row>
    <row r="16" spans="1:29" ht="12.75">
      <c r="A16" s="36" t="str">
        <f t="shared" si="0"/>
        <v>GGN - Sector 27|Fruits &amp; Vegetables</v>
      </c>
      <c r="B16" s="6" t="s">
        <v>9</v>
      </c>
      <c r="C16" s="7">
        <v>44531</v>
      </c>
      <c r="D16" s="8" t="s">
        <v>26</v>
      </c>
      <c r="E16" s="8" t="s">
        <v>11</v>
      </c>
      <c r="F16" s="9">
        <v>10</v>
      </c>
      <c r="G16" s="10">
        <v>45</v>
      </c>
      <c r="H16" s="46"/>
      <c r="I16" s="46"/>
      <c r="M16" s="6" t="s">
        <v>9</v>
      </c>
      <c r="N16" s="43" t="str">
        <f>IF(COUNTIF($M$2:M16,$M$2:$M$1501)=1,M16,"")</f>
        <v/>
      </c>
      <c r="O16" s="43" t="str">
        <f t="array" ref="O16">IFERROR(INDEX($M$2:$M$1501,MATCH(0,INDEX(COUNTIFS($O$1:O15,$M$2:$M$1501),0),0)),"")</f>
        <v/>
      </c>
      <c r="R16" s="43">
        <f>SUMPRODUCT((COUNTIF($M$2:M16,$M$2:$M$1501)))</f>
        <v>4183</v>
      </c>
      <c r="T16" s="8" t="s">
        <v>26</v>
      </c>
      <c r="U16" s="51"/>
      <c r="W16" s="43" t="str">
        <f>IFERROR(INDEX($T$2:$T$1501,MATCH(0,INDEX(COUNTIFS($W$1:W15,$T$2:$T$1501),0),0)),"")</f>
        <v>066fcc80-2d17-4fd2-b034-cbe9bde17dd9</v>
      </c>
      <c r="X16" s="43">
        <f t="shared" si="5"/>
        <v>6</v>
      </c>
      <c r="Y16" s="43">
        <f t="shared" si="6"/>
        <v>6</v>
      </c>
      <c r="Z16" s="6" t="s">
        <v>9</v>
      </c>
      <c r="AA16" s="43" t="str">
        <f>IFERROR(INDEX($T$2:$T$1501,MATCH(0,INDEX(COUNTIFS($W$1:AA15,$T$2:$T$1501),0),0)),"")</f>
        <v>066fcc80-2d17-4fd2-b034-cbe9bde17dd9</v>
      </c>
    </row>
    <row r="17" spans="1:27" ht="12.75">
      <c r="A17" s="36" t="str">
        <f t="shared" si="0"/>
        <v>GGN-Sector66|Fruits &amp; Vegetables</v>
      </c>
      <c r="B17" s="6" t="s">
        <v>6</v>
      </c>
      <c r="C17" s="7">
        <v>44531</v>
      </c>
      <c r="D17" s="8" t="s">
        <v>27</v>
      </c>
      <c r="E17" s="8" t="s">
        <v>11</v>
      </c>
      <c r="F17" s="9">
        <v>4</v>
      </c>
      <c r="G17" s="10">
        <v>19</v>
      </c>
      <c r="H17" s="46"/>
      <c r="I17" s="46"/>
      <c r="M17" s="6" t="s">
        <v>6</v>
      </c>
      <c r="N17" s="43" t="str">
        <f>IF(COUNTIF($M$2:M17,$M$2:$M$1501)=1,M17,"")</f>
        <v/>
      </c>
      <c r="O17" s="43" t="str">
        <f t="array" ref="O17">IFERROR(INDEX($M$2:$M$1501,MATCH(0,INDEX(COUNTIFS($O$1:O16,$M$2:$M$1501),0),0)),"")</f>
        <v/>
      </c>
      <c r="T17" s="8" t="s">
        <v>27</v>
      </c>
      <c r="U17" s="51"/>
      <c r="W17" s="43" t="str">
        <f>IFERROR(INDEX($T$2:$T$1501,MATCH(0,INDEX(COUNTIFS($W$1:W16,$T$2:$T$1501),0),0)),"")</f>
        <v>300a3731-68f3-46ba-a877-43f6f258dc89</v>
      </c>
      <c r="X17" s="43">
        <f t="shared" si="5"/>
        <v>4</v>
      </c>
      <c r="Y17" s="43" t="e">
        <f t="shared" si="6"/>
        <v>#N/A</v>
      </c>
      <c r="Z17" s="6" t="s">
        <v>6</v>
      </c>
      <c r="AA17" s="43" t="str">
        <f>IFERROR(INDEX($T$2:$T$1501,MATCH(0,INDEX(COUNTIFS($W$1:AA16,$T$2:$T$1501),0),0)),"")</f>
        <v>300a3731-68f3-46ba-a877-43f6f258dc89</v>
      </c>
    </row>
    <row r="18" spans="1:27" ht="12.75">
      <c r="A18" s="36" t="str">
        <f t="shared" si="0"/>
        <v>GGN - Sector 27|Munchies</v>
      </c>
      <c r="B18" s="6" t="s">
        <v>9</v>
      </c>
      <c r="C18" s="7">
        <v>44531</v>
      </c>
      <c r="D18" s="8" t="s">
        <v>28</v>
      </c>
      <c r="E18" s="8" t="s">
        <v>8</v>
      </c>
      <c r="F18" s="9">
        <v>0</v>
      </c>
      <c r="G18" s="10">
        <v>43</v>
      </c>
      <c r="H18" s="46"/>
      <c r="I18" s="46"/>
      <c r="M18" s="6" t="s">
        <v>9</v>
      </c>
      <c r="N18" s="43" t="str">
        <f>IF(COUNTIF($M$2:M18,$M$2:$M$1501)=1,M18,"")</f>
        <v/>
      </c>
      <c r="O18" s="43" t="str">
        <f t="array" ref="O18">IFERROR(INDEX($M$2:$M$1501,MATCH(0,INDEX(COUNTIFS($O$1:O17,$M$2:$M$1501),0),0)),"")</f>
        <v/>
      </c>
      <c r="T18" s="8" t="s">
        <v>28</v>
      </c>
      <c r="U18" s="51"/>
      <c r="W18" s="43" t="str">
        <f>IFERROR(INDEX($T$2:$T$1501,MATCH(0,INDEX(COUNTIFS($W$1:W17,$T$2:$T$1501),0),0)),"")</f>
        <v>351db1e6-d693-4a28-88a8-2d59e864f67a</v>
      </c>
      <c r="X18" s="43">
        <f t="shared" si="5"/>
        <v>2</v>
      </c>
      <c r="Y18" s="43">
        <f t="shared" si="6"/>
        <v>2</v>
      </c>
      <c r="Z18" s="6" t="s">
        <v>9</v>
      </c>
      <c r="AA18" s="43" t="str">
        <f>IFERROR(INDEX($T$2:$T$1501,MATCH(0,INDEX(COUNTIFS($W$1:AA17,$T$2:$T$1501),0),0)),"")</f>
        <v>351db1e6-d693-4a28-88a8-2d59e864f67a</v>
      </c>
    </row>
    <row r="19" spans="1:27" ht="12.75">
      <c r="A19" s="36" t="str">
        <f t="shared" si="0"/>
        <v>GGN-Ardee City|Cooking Essentials</v>
      </c>
      <c r="B19" s="6" t="s">
        <v>20</v>
      </c>
      <c r="C19" s="7">
        <v>44531</v>
      </c>
      <c r="D19" s="8" t="s">
        <v>29</v>
      </c>
      <c r="E19" s="8" t="s">
        <v>30</v>
      </c>
      <c r="F19" s="9">
        <v>43</v>
      </c>
      <c r="G19" s="10">
        <v>39</v>
      </c>
      <c r="H19" s="46"/>
      <c r="I19" s="46"/>
      <c r="M19" s="6" t="s">
        <v>20</v>
      </c>
      <c r="N19" s="43" t="str">
        <f>IF(COUNTIF($M$2:M19,$M$2:$M$1501)=1,M19,"")</f>
        <v/>
      </c>
      <c r="O19" s="43" t="str">
        <f t="array" ref="O19">IFERROR(INDEX($M$2:$M$1501,MATCH(0,INDEX(COUNTIFS($O$1:O18,$M$2:$M$1501),0),0)),"")</f>
        <v/>
      </c>
      <c r="T19" s="8" t="s">
        <v>29</v>
      </c>
      <c r="U19" s="51"/>
      <c r="W19" s="43" t="str">
        <f>IFERROR(INDEX($T$2:$T$1501,MATCH(0,INDEX(COUNTIFS($W$1:W18,$T$2:$T$1501),0),0)),"")</f>
        <v>c2ed1f5e-13f7-4347-849d-0ef71181cf71</v>
      </c>
      <c r="X19" s="43">
        <f t="shared" si="5"/>
        <v>1</v>
      </c>
      <c r="Y19" s="43" t="e">
        <f t="shared" si="6"/>
        <v>#N/A</v>
      </c>
      <c r="Z19" s="6" t="s">
        <v>20</v>
      </c>
      <c r="AA19" s="43" t="str">
        <f>IFERROR(INDEX($T$2:$T$1501,MATCH(0,INDEX(COUNTIFS($W$1:AA18,$T$2:$T$1501),0),0)),"")</f>
        <v>c2ed1f5e-13f7-4347-849d-0ef71181cf71</v>
      </c>
    </row>
    <row r="20" spans="1:27" ht="12.75">
      <c r="A20" s="36" t="str">
        <f t="shared" si="0"/>
        <v>GGN-Ardee City|Packaged Food</v>
      </c>
      <c r="B20" s="6" t="s">
        <v>20</v>
      </c>
      <c r="C20" s="7">
        <v>44531</v>
      </c>
      <c r="D20" s="8" t="s">
        <v>31</v>
      </c>
      <c r="E20" s="8" t="s">
        <v>15</v>
      </c>
      <c r="F20" s="9">
        <v>15</v>
      </c>
      <c r="G20" s="10">
        <v>18</v>
      </c>
      <c r="H20" s="46"/>
      <c r="I20" s="46"/>
      <c r="M20" s="6" t="s">
        <v>20</v>
      </c>
      <c r="N20" s="43" t="str">
        <f>IF(COUNTIF($M$2:M20,$M$2:$M$1501)=1,M20,"")</f>
        <v/>
      </c>
      <c r="O20" s="43" t="str">
        <f t="array" ref="O20">IFERROR(INDEX($M$2:$M$1501,MATCH(0,INDEX(COUNTIFS($O$1:O19,$M$2:$M$1501),0),0)),"")</f>
        <v/>
      </c>
      <c r="T20" s="8" t="s">
        <v>31</v>
      </c>
      <c r="U20" s="51"/>
      <c r="W20" s="43" t="str">
        <f>IFERROR(INDEX($T$2:$T$1501,MATCH(0,INDEX(COUNTIFS($W$1:W19,$T$2:$T$1501),0),0)),"")</f>
        <v>29241a5a-4589-4fc9-b804-7ef91d294ea7</v>
      </c>
      <c r="X20" s="43">
        <f t="shared" si="5"/>
        <v>1</v>
      </c>
      <c r="Y20" s="43" t="e">
        <f t="shared" si="6"/>
        <v>#N/A</v>
      </c>
      <c r="Z20" s="6" t="s">
        <v>20</v>
      </c>
      <c r="AA20" s="43" t="str">
        <f>IFERROR(INDEX($T$2:$T$1501,MATCH(0,INDEX(COUNTIFS($W$1:AA19,$T$2:$T$1501),0),0)),"")</f>
        <v>29241a5a-4589-4fc9-b804-7ef91d294ea7</v>
      </c>
    </row>
    <row r="21" spans="1:27" ht="12.75">
      <c r="A21" s="36" t="str">
        <f t="shared" si="0"/>
        <v>GGN-Ardee City|Cooking Essentials</v>
      </c>
      <c r="B21" s="6" t="s">
        <v>20</v>
      </c>
      <c r="C21" s="7">
        <v>44531</v>
      </c>
      <c r="D21" s="8" t="s">
        <v>32</v>
      </c>
      <c r="E21" s="8" t="s">
        <v>30</v>
      </c>
      <c r="F21" s="9">
        <v>12</v>
      </c>
      <c r="G21" s="10">
        <v>44</v>
      </c>
      <c r="H21" s="46"/>
      <c r="I21" s="46"/>
      <c r="M21" s="6" t="s">
        <v>20</v>
      </c>
      <c r="N21" s="43" t="str">
        <f>IF(COUNTIF($M$2:M21,$M$2:$M$1501)=1,M21,"")</f>
        <v/>
      </c>
      <c r="O21" s="43" t="str">
        <f t="array" ref="O21">IFERROR(INDEX($M$2:$M$1501,MATCH(0,INDEX(COUNTIFS($O$1:O20,$M$2:$M$1501),0),0)),"")</f>
        <v/>
      </c>
      <c r="T21" s="8" t="s">
        <v>32</v>
      </c>
      <c r="U21" s="51"/>
      <c r="W21" s="43" t="str">
        <f>IFERROR(INDEX($T$2:$T$1501,MATCH(0,INDEX(COUNTIFS($W$1:W20,$T$2:$T$1501),0),0)),"")</f>
        <v>f4ba037c-fcf6-47a7-82ad-35be2fd0a117</v>
      </c>
      <c r="X21" s="43">
        <f t="shared" si="5"/>
        <v>5</v>
      </c>
      <c r="Z21" s="6" t="s">
        <v>20</v>
      </c>
      <c r="AA21" s="43" t="str">
        <f>IFERROR(INDEX($T$2:$T$1501,MATCH(0,INDEX(COUNTIFS($W$1:AA20,$T$2:$T$1501),0),0)),"")</f>
        <v>f4ba037c-fcf6-47a7-82ad-35be2fd0a117</v>
      </c>
    </row>
    <row r="22" spans="1:27" ht="12.75">
      <c r="A22" s="36" t="str">
        <f t="shared" si="0"/>
        <v>GGN-Ardee City|Personal Care</v>
      </c>
      <c r="B22" s="6" t="s">
        <v>20</v>
      </c>
      <c r="C22" s="7">
        <v>44531</v>
      </c>
      <c r="D22" s="8" t="s">
        <v>33</v>
      </c>
      <c r="E22" s="8" t="s">
        <v>34</v>
      </c>
      <c r="F22" s="9">
        <v>20</v>
      </c>
      <c r="G22" s="10">
        <v>224</v>
      </c>
      <c r="H22" s="46"/>
      <c r="I22" s="46"/>
      <c r="M22" s="6" t="s">
        <v>20</v>
      </c>
      <c r="N22" s="43" t="str">
        <f>IF(COUNTIF($M$2:M22,$M$2:$M$1501)=1,M22,"")</f>
        <v/>
      </c>
      <c r="O22" s="43" t="str">
        <f t="array" ref="O22">IFERROR(INDEX($M$2:$M$1501,MATCH(0,INDEX(COUNTIFS($O$1:O21,$M$2:$M$1501),0),0)),"")</f>
        <v/>
      </c>
      <c r="T22" s="8" t="s">
        <v>33</v>
      </c>
      <c r="U22" s="51"/>
      <c r="W22" s="43" t="str">
        <f>IFERROR(INDEX($T$2:$T$1501,MATCH(0,INDEX(COUNTIFS($W$1:W21,$T$2:$T$1501),0),0)),"")</f>
        <v>f6d0a32d-b5b7-4686-80ad-86b954ab57dd</v>
      </c>
      <c r="X22" s="43">
        <f t="shared" si="5"/>
        <v>1</v>
      </c>
      <c r="Z22" s="6" t="s">
        <v>20</v>
      </c>
      <c r="AA22" s="43" t="str">
        <f>IFERROR(INDEX($T$2:$T$1501,MATCH(0,INDEX(COUNTIFS($W$1:AA21,$T$2:$T$1501),0),0)),"")</f>
        <v>f6d0a32d-b5b7-4686-80ad-86b954ab57dd</v>
      </c>
    </row>
    <row r="23" spans="1:27" ht="12.75">
      <c r="A23" s="36" t="str">
        <f t="shared" si="0"/>
        <v>GGN-Ardee City|Packaged Food</v>
      </c>
      <c r="B23" s="6" t="s">
        <v>20</v>
      </c>
      <c r="C23" s="7">
        <v>44531</v>
      </c>
      <c r="D23" s="8" t="s">
        <v>35</v>
      </c>
      <c r="E23" s="8" t="s">
        <v>15</v>
      </c>
      <c r="F23" s="9">
        <v>13</v>
      </c>
      <c r="G23" s="10">
        <v>7</v>
      </c>
      <c r="H23" s="46"/>
      <c r="I23" s="46"/>
      <c r="M23" s="6" t="s">
        <v>20</v>
      </c>
      <c r="N23" s="43" t="str">
        <f>IF(COUNTIF($M$2:M23,$M$2:$M$1501)=1,M23,"")</f>
        <v/>
      </c>
      <c r="O23" s="43" t="str">
        <f t="array" ref="O23">IFERROR(INDEX($M$2:$M$1501,MATCH(0,INDEX(COUNTIFS($O$1:O22,$M$2:$M$1501),0),0)),"")</f>
        <v/>
      </c>
      <c r="T23" s="8" t="s">
        <v>35</v>
      </c>
      <c r="U23" s="51"/>
      <c r="W23" s="43" t="str">
        <f>IFERROR(INDEX($T$2:$T$1501,MATCH(0,INDEX(COUNTIFS($W$1:W22,$T$2:$T$1501),0),0)),"")</f>
        <v>96300054-bef4-4b13-b475-2135250c3169</v>
      </c>
      <c r="X23" s="43">
        <f t="shared" si="5"/>
        <v>1</v>
      </c>
      <c r="Z23" s="6" t="s">
        <v>20</v>
      </c>
      <c r="AA23" s="43" t="str">
        <f>IFERROR(INDEX($T$2:$T$1501,MATCH(0,INDEX(COUNTIFS($W$1:AA22,$T$2:$T$1501),0),0)),"")</f>
        <v>96300054-bef4-4b13-b475-2135250c3169</v>
      </c>
    </row>
    <row r="24" spans="1:27" ht="12.75">
      <c r="A24" s="36" t="str">
        <f t="shared" si="0"/>
        <v>GGN-Sector66|Munchies</v>
      </c>
      <c r="B24" s="6" t="s">
        <v>6</v>
      </c>
      <c r="C24" s="7">
        <v>44531</v>
      </c>
      <c r="D24" s="8" t="s">
        <v>36</v>
      </c>
      <c r="E24" s="8" t="s">
        <v>8</v>
      </c>
      <c r="F24" s="9">
        <v>0</v>
      </c>
      <c r="G24" s="10">
        <v>17</v>
      </c>
      <c r="H24" s="46"/>
      <c r="I24" s="46"/>
      <c r="M24" s="6" t="s">
        <v>6</v>
      </c>
      <c r="N24" s="43" t="str">
        <f>IF(COUNTIF($M$2:M24,$M$2:$M$1501)=1,M24,"")</f>
        <v/>
      </c>
      <c r="O24" s="43" t="str">
        <f t="array" ref="O24">IFERROR(INDEX($M$2:$M$1501,MATCH(0,INDEX(COUNTIFS($O$1:O23,$M$2:$M$1501),0),0)),"")</f>
        <v/>
      </c>
      <c r="T24" s="8" t="s">
        <v>36</v>
      </c>
      <c r="U24" s="51"/>
      <c r="W24" s="43" t="str">
        <f>IFERROR(INDEX($T$2:$T$1501,MATCH(0,INDEX(COUNTIFS($W$1:W23,$T$2:$T$1501),0),0)),"")</f>
        <v>7ffb904c-6169-46a2-9c9f-bdfc287572c7</v>
      </c>
      <c r="X24" s="43">
        <f t="shared" si="5"/>
        <v>3</v>
      </c>
      <c r="Z24" s="6" t="s">
        <v>6</v>
      </c>
      <c r="AA24" s="43" t="str">
        <f>IFERROR(INDEX($T$2:$T$1501,MATCH(0,INDEX(COUNTIFS($W$1:AA23,$T$2:$T$1501),0),0)),"")</f>
        <v>7ffb904c-6169-46a2-9c9f-bdfc287572c7</v>
      </c>
    </row>
    <row r="25" spans="1:27" ht="12.75">
      <c r="A25" s="36" t="str">
        <f t="shared" si="0"/>
        <v>GGN-Sector66|Munchies</v>
      </c>
      <c r="B25" s="6" t="s">
        <v>6</v>
      </c>
      <c r="C25" s="7">
        <v>44531</v>
      </c>
      <c r="D25" s="8" t="s">
        <v>37</v>
      </c>
      <c r="E25" s="8" t="s">
        <v>8</v>
      </c>
      <c r="F25" s="9">
        <v>13</v>
      </c>
      <c r="G25" s="10">
        <v>8</v>
      </c>
      <c r="H25" s="46"/>
      <c r="I25" s="46"/>
      <c r="M25" s="6" t="s">
        <v>6</v>
      </c>
      <c r="N25" s="43" t="str">
        <f>IF(COUNTIF($M$2:M25,$M$2:$M$1501)=1,M25,"")</f>
        <v/>
      </c>
      <c r="O25" s="43" t="str">
        <f t="array" ref="O25">IFERROR(INDEX($M$2:$M$1501,MATCH(0,INDEX(COUNTIFS($O$1:O24,$M$2:$M$1501),0),0)),"")</f>
        <v/>
      </c>
      <c r="T25" s="8" t="s">
        <v>37</v>
      </c>
      <c r="U25" s="51"/>
      <c r="W25" s="43" t="str">
        <f>IFERROR(INDEX($T$2:$T$1501,MATCH(0,INDEX(COUNTIFS($W$1:W24,$T$2:$T$1501),0),0)),"")</f>
        <v>eb4412ed-d7a4-44a7-bc3c-07e20b9bfba7</v>
      </c>
      <c r="X25" s="43">
        <f t="shared" si="5"/>
        <v>1</v>
      </c>
      <c r="Z25" s="6" t="s">
        <v>6</v>
      </c>
      <c r="AA25" s="43" t="str">
        <f>IFERROR(INDEX($T$2:$T$1501,MATCH(0,INDEX(COUNTIFS($W$1:AA24,$T$2:$T$1501),0),0)),"")</f>
        <v>eb4412ed-d7a4-44a7-bc3c-07e20b9bfba7</v>
      </c>
    </row>
    <row r="26" spans="1:27" ht="12.75">
      <c r="A26" s="36" t="str">
        <f t="shared" si="0"/>
        <v>GGN-Sector66|Biscuits</v>
      </c>
      <c r="B26" s="6" t="s">
        <v>6</v>
      </c>
      <c r="C26" s="7">
        <v>44531</v>
      </c>
      <c r="D26" s="8" t="s">
        <v>38</v>
      </c>
      <c r="E26" s="8" t="s">
        <v>39</v>
      </c>
      <c r="F26" s="9">
        <v>31</v>
      </c>
      <c r="G26" s="10">
        <v>8</v>
      </c>
      <c r="H26" s="46"/>
      <c r="I26" s="46"/>
      <c r="M26" s="6" t="s">
        <v>6</v>
      </c>
      <c r="N26" s="43" t="str">
        <f>IF(COUNTIF($M$2:M26,$M$2:$M$1501)=1,M26,"")</f>
        <v/>
      </c>
      <c r="O26" s="43" t="str">
        <f t="array" ref="O26">IFERROR(INDEX($M$2:$M$1501,MATCH(0,INDEX(COUNTIFS($O$1:O25,$M$2:$M$1501),0),0)),"")</f>
        <v/>
      </c>
      <c r="T26" s="8" t="s">
        <v>38</v>
      </c>
      <c r="U26" s="51"/>
      <c r="W26" s="43" t="str">
        <f>IFERROR(INDEX($T$2:$T$1501,MATCH(0,INDEX(COUNTIFS($W$1:W25,$T$2:$T$1501),0),0)),"")</f>
        <v>e61127cf-948f-4262-bdfe-fced6a52e18b</v>
      </c>
      <c r="X26" s="43">
        <f t="shared" si="5"/>
        <v>2</v>
      </c>
      <c r="Z26" s="6" t="s">
        <v>6</v>
      </c>
      <c r="AA26" s="43" t="str">
        <f>IFERROR(INDEX($T$2:$T$1501,MATCH(0,INDEX(COUNTIFS($W$1:AA25,$T$2:$T$1501),0),0)),"")</f>
        <v>e61127cf-948f-4262-bdfe-fced6a52e18b</v>
      </c>
    </row>
    <row r="27" spans="1:27" ht="12.75">
      <c r="A27" s="36" t="str">
        <f t="shared" si="0"/>
        <v>GGN-Sector66|Dairy, Bread &amp; Batter</v>
      </c>
      <c r="B27" s="6" t="s">
        <v>6</v>
      </c>
      <c r="C27" s="7">
        <v>44531</v>
      </c>
      <c r="D27" s="8" t="s">
        <v>40</v>
      </c>
      <c r="E27" s="8" t="s">
        <v>41</v>
      </c>
      <c r="F27" s="9">
        <v>179</v>
      </c>
      <c r="G27" s="10">
        <v>92</v>
      </c>
      <c r="H27" s="46"/>
      <c r="I27" s="46"/>
      <c r="M27" s="6" t="s">
        <v>6</v>
      </c>
      <c r="N27" s="43" t="str">
        <f>IF(COUNTIF($M$2:M27,$M$2:$M$1501)=1,M27,"")</f>
        <v/>
      </c>
      <c r="O27" s="43" t="str">
        <f t="array" ref="O27">IFERROR(INDEX($M$2:$M$1501,MATCH(0,INDEX(COUNTIFS($O$1:O26,$M$2:$M$1501),0),0)),"")</f>
        <v/>
      </c>
      <c r="T27" s="8" t="s">
        <v>40</v>
      </c>
      <c r="U27" s="51"/>
      <c r="W27" s="43" t="str">
        <f>IFERROR(INDEX($T$2:$T$1501,MATCH(0,INDEX(COUNTIFS($W$1:W26,$T$2:$T$1501),0),0)),"")</f>
        <v>8da0c985-dc37-495c-a8bd-6019c120cb44</v>
      </c>
      <c r="X27" s="43">
        <f t="shared" si="5"/>
        <v>11</v>
      </c>
      <c r="Z27" s="6" t="s">
        <v>6</v>
      </c>
      <c r="AA27" s="43" t="str">
        <f>IFERROR(INDEX($T$2:$T$1501,MATCH(0,INDEX(COUNTIFS($W$1:AA26,$T$2:$T$1501),0),0)),"")</f>
        <v>8da0c985-dc37-495c-a8bd-6019c120cb44</v>
      </c>
    </row>
    <row r="28" spans="1:27" ht="12.75">
      <c r="A28" s="36" t="str">
        <f t="shared" si="0"/>
        <v>GGN-Sector66|Fruits &amp; Vegetables</v>
      </c>
      <c r="B28" s="6" t="s">
        <v>6</v>
      </c>
      <c r="C28" s="7">
        <v>44531</v>
      </c>
      <c r="D28" s="8" t="s">
        <v>17</v>
      </c>
      <c r="E28" s="8" t="s">
        <v>11</v>
      </c>
      <c r="F28" s="9">
        <v>34</v>
      </c>
      <c r="G28" s="10">
        <v>76</v>
      </c>
      <c r="H28" s="46"/>
      <c r="I28" s="46"/>
      <c r="M28" s="6" t="s">
        <v>6</v>
      </c>
      <c r="N28" s="43" t="str">
        <f>IF(COUNTIF($M$2:M28,$M$2:$M$1501)=1,M28,"")</f>
        <v/>
      </c>
      <c r="O28" s="43" t="str">
        <f t="array" ref="O28">IFERROR(INDEX($M$2:$M$1501,MATCH(0,INDEX(COUNTIFS($O$1:O27,$M$2:$M$1501),0),0)),"")</f>
        <v/>
      </c>
      <c r="T28" s="8" t="s">
        <v>17</v>
      </c>
      <c r="U28" s="51"/>
      <c r="W28" s="43" t="str">
        <f>IFERROR(INDEX($T$2:$T$1501,MATCH(0,INDEX(COUNTIFS($W$1:W27,$T$2:$T$1501),0),0)),"")</f>
        <v>b9702d0a-0c4a-4d71-b618-6ec2b7458e38</v>
      </c>
      <c r="X28" s="43">
        <f t="shared" si="5"/>
        <v>2</v>
      </c>
      <c r="Z28" s="6" t="s">
        <v>6</v>
      </c>
      <c r="AA28" s="43" t="str">
        <f>IFERROR(INDEX($T$2:$T$1501,MATCH(0,INDEX(COUNTIFS($W$1:AA27,$T$2:$T$1501),0),0)),"")</f>
        <v>b9702d0a-0c4a-4d71-b618-6ec2b7458e38</v>
      </c>
    </row>
    <row r="29" spans="1:27" ht="12.75">
      <c r="A29" s="36" t="str">
        <f t="shared" si="0"/>
        <v>GGN-Ardee City|Dairy, Bread &amp; Batter</v>
      </c>
      <c r="B29" s="6" t="s">
        <v>20</v>
      </c>
      <c r="C29" s="7">
        <v>44531</v>
      </c>
      <c r="D29" s="8" t="s">
        <v>42</v>
      </c>
      <c r="E29" s="8" t="s">
        <v>41</v>
      </c>
      <c r="F29" s="9">
        <v>0</v>
      </c>
      <c r="G29" s="10">
        <v>17</v>
      </c>
      <c r="H29" s="46"/>
      <c r="I29" s="46"/>
      <c r="M29" s="6" t="s">
        <v>20</v>
      </c>
      <c r="N29" s="43" t="str">
        <f>IF(COUNTIF($M$2:M29,$M$2:$M$1501)=1,M29,"")</f>
        <v/>
      </c>
      <c r="O29" s="43" t="str">
        <f t="array" ref="O29">IFERROR(INDEX($M$2:$M$1501,MATCH(0,INDEX(COUNTIFS($O$1:O28,$M$2:$M$1501),0),0)),"")</f>
        <v/>
      </c>
      <c r="T29" s="8" t="s">
        <v>42</v>
      </c>
      <c r="U29" s="51"/>
      <c r="W29" s="43" t="str">
        <f>IFERROR(INDEX($T$2:$T$1501,MATCH(0,INDEX(COUNTIFS($W$1:W28,$T$2:$T$1501),0),0)),"")</f>
        <v>e077eba6-ef1e-4304-8608-228667dc036c</v>
      </c>
      <c r="X29" s="43">
        <f t="shared" si="5"/>
        <v>7</v>
      </c>
      <c r="Z29" s="6" t="s">
        <v>20</v>
      </c>
      <c r="AA29" s="43" t="str">
        <f>IFERROR(INDEX($T$2:$T$1501,MATCH(0,INDEX(COUNTIFS($W$1:AA28,$T$2:$T$1501),0),0)),"")</f>
        <v>e077eba6-ef1e-4304-8608-228667dc036c</v>
      </c>
    </row>
    <row r="30" spans="1:27" ht="12.75">
      <c r="A30" s="36" t="str">
        <f t="shared" si="0"/>
        <v>GGN-Sector66|Fruits &amp; Vegetables</v>
      </c>
      <c r="B30" s="6" t="s">
        <v>6</v>
      </c>
      <c r="C30" s="7">
        <v>44531</v>
      </c>
      <c r="D30" s="8" t="s">
        <v>43</v>
      </c>
      <c r="E30" s="8" t="s">
        <v>11</v>
      </c>
      <c r="F30" s="9">
        <v>8</v>
      </c>
      <c r="G30" s="10">
        <v>27</v>
      </c>
      <c r="H30" s="46"/>
      <c r="I30" s="46"/>
      <c r="M30" s="6" t="s">
        <v>6</v>
      </c>
      <c r="N30" s="43" t="str">
        <f>IF(COUNTIF($M$2:M30,$M$2:$M$1501)=1,M30,"")</f>
        <v/>
      </c>
      <c r="O30" s="43" t="str">
        <f t="array" ref="O30">IFERROR(INDEX($M$2:$M$1501,MATCH(0,INDEX(COUNTIFS($O$1:O29,$M$2:$M$1501),0),0)),"")</f>
        <v/>
      </c>
      <c r="T30" s="8" t="s">
        <v>43</v>
      </c>
      <c r="U30" s="51"/>
      <c r="W30" s="43" t="str">
        <f>IFERROR(INDEX($T$2:$T$1501,MATCH(0,INDEX(COUNTIFS($W$1:W29,$T$2:$T$1501),0),0)),"")</f>
        <v>54099eb2-2d08-4013-a822-a3eebc72f19f</v>
      </c>
      <c r="X30" s="43">
        <f t="shared" si="5"/>
        <v>3</v>
      </c>
      <c r="Z30" s="6" t="s">
        <v>6</v>
      </c>
      <c r="AA30" s="43" t="str">
        <f>IFERROR(INDEX($T$2:$T$1501,MATCH(0,INDEX(COUNTIFS($W$1:AA29,$T$2:$T$1501),0),0)),"")</f>
        <v>54099eb2-2d08-4013-a822-a3eebc72f19f</v>
      </c>
    </row>
    <row r="31" spans="1:27" ht="12.75">
      <c r="A31" s="36" t="str">
        <f t="shared" si="0"/>
        <v>GGN-Ardee City|Dairy, Bread &amp; Batter</v>
      </c>
      <c r="B31" s="6" t="s">
        <v>20</v>
      </c>
      <c r="C31" s="7">
        <v>44531</v>
      </c>
      <c r="D31" s="8" t="s">
        <v>44</v>
      </c>
      <c r="E31" s="8" t="s">
        <v>41</v>
      </c>
      <c r="F31" s="9">
        <v>96</v>
      </c>
      <c r="G31" s="10">
        <v>74</v>
      </c>
      <c r="H31" s="46"/>
      <c r="I31" s="46"/>
      <c r="M31" s="6" t="s">
        <v>20</v>
      </c>
      <c r="N31" s="43" t="str">
        <f>IF(COUNTIF($M$2:M31,$M$2:$M$1501)=1,M31,"")</f>
        <v/>
      </c>
      <c r="O31" s="43" t="str">
        <f t="array" ref="O31">IFERROR(INDEX($M$2:$M$1501,MATCH(0,INDEX(COUNTIFS($O$1:O30,$M$2:$M$1501),0),0)),"")</f>
        <v/>
      </c>
      <c r="T31" s="8" t="s">
        <v>44</v>
      </c>
      <c r="U31" s="51"/>
      <c r="W31" s="43" t="str">
        <f>IFERROR(INDEX($T$2:$T$1501,MATCH(0,INDEX(COUNTIFS($W$1:W30,$T$2:$T$1501),0),0)),"")</f>
        <v>c14daf23-7202-4235-8bb4-df35b5788caa</v>
      </c>
      <c r="X31" s="43">
        <f t="shared" si="5"/>
        <v>3</v>
      </c>
      <c r="Z31" s="6" t="s">
        <v>20</v>
      </c>
      <c r="AA31" s="43" t="str">
        <f>IFERROR(INDEX($T$2:$T$1501,MATCH(0,INDEX(COUNTIFS($W$1:AA30,$T$2:$T$1501),0),0)),"")</f>
        <v>c14daf23-7202-4235-8bb4-df35b5788caa</v>
      </c>
    </row>
    <row r="32" spans="1:27" ht="12.75">
      <c r="A32" s="36" t="str">
        <f t="shared" si="0"/>
        <v>GGN - Sector 27|Fruits &amp; Vegetables</v>
      </c>
      <c r="B32" s="6" t="s">
        <v>9</v>
      </c>
      <c r="C32" s="7">
        <v>44531</v>
      </c>
      <c r="D32" s="8" t="s">
        <v>45</v>
      </c>
      <c r="E32" s="8" t="s">
        <v>11</v>
      </c>
      <c r="F32" s="9">
        <v>7</v>
      </c>
      <c r="G32" s="10">
        <v>150</v>
      </c>
      <c r="H32" s="46"/>
      <c r="I32" s="46"/>
      <c r="M32" s="6" t="s">
        <v>9</v>
      </c>
      <c r="N32" s="43" t="str">
        <f>IF(COUNTIF($M$2:M32,$M$2:$M$1501)=1,M32,"")</f>
        <v/>
      </c>
      <c r="O32" s="43" t="str">
        <f t="array" ref="O32">IFERROR(INDEX($M$2:$M$1501,MATCH(0,INDEX(COUNTIFS($O$1:O31,$M$2:$M$1501),0),0)),"")</f>
        <v/>
      </c>
      <c r="T32" s="8" t="s">
        <v>45</v>
      </c>
      <c r="U32" s="51"/>
      <c r="W32" s="43" t="str">
        <f>IFERROR(INDEX($T$2:$T$1501,MATCH(0,INDEX(COUNTIFS($W$1:W31,$T$2:$T$1501),0),0)),"")</f>
        <v>faabc8db-cb19-4021-9a0f-77e1011baa4c</v>
      </c>
      <c r="X32" s="43">
        <f t="shared" si="5"/>
        <v>6</v>
      </c>
      <c r="Z32" s="6" t="s">
        <v>9</v>
      </c>
      <c r="AA32" s="43" t="str">
        <f>IFERROR(INDEX($T$2:$T$1501,MATCH(0,INDEX(COUNTIFS($W$1:AA31,$T$2:$T$1501),0),0)),"")</f>
        <v>faabc8db-cb19-4021-9a0f-77e1011baa4c</v>
      </c>
    </row>
    <row r="33" spans="1:27" ht="12.75">
      <c r="A33" s="36" t="str">
        <f t="shared" si="0"/>
        <v>GGN-Sector66|Dairy, Bread &amp; Batter</v>
      </c>
      <c r="B33" s="6" t="s">
        <v>6</v>
      </c>
      <c r="C33" s="7">
        <v>44531</v>
      </c>
      <c r="D33" s="8" t="s">
        <v>46</v>
      </c>
      <c r="E33" s="8" t="s">
        <v>41</v>
      </c>
      <c r="F33" s="9">
        <v>0</v>
      </c>
      <c r="G33" s="10">
        <v>47</v>
      </c>
      <c r="H33" s="46"/>
      <c r="I33" s="46"/>
      <c r="M33" s="6" t="s">
        <v>6</v>
      </c>
      <c r="N33" s="43" t="str">
        <f>IF(COUNTIF($M$2:M33,$M$2:$M$1501)=1,M33,"")</f>
        <v/>
      </c>
      <c r="O33" s="43" t="str">
        <f t="array" ref="O33">IFERROR(INDEX($M$2:$M$1501,MATCH(0,INDEX(COUNTIFS($O$1:O32,$M$2:$M$1501),0),0)),"")</f>
        <v/>
      </c>
      <c r="T33" s="8" t="s">
        <v>46</v>
      </c>
      <c r="U33" s="51"/>
      <c r="W33" s="43" t="str">
        <f>IFERROR(INDEX($T$2:$T$1501,MATCH(0,INDEX(COUNTIFS($W$1:W32,$T$2:$T$1501),0),0)),"")</f>
        <v>3aec2b87-ed4a-4cb5-afc9-5cf8ddfb9147</v>
      </c>
      <c r="X33" s="43">
        <f t="shared" si="5"/>
        <v>3</v>
      </c>
      <c r="Z33" s="6" t="s">
        <v>6</v>
      </c>
      <c r="AA33" s="43" t="str">
        <f>IFERROR(INDEX($T$2:$T$1501,MATCH(0,INDEX(COUNTIFS($W$1:AA32,$T$2:$T$1501),0),0)),"")</f>
        <v>3aec2b87-ed4a-4cb5-afc9-5cf8ddfb9147</v>
      </c>
    </row>
    <row r="34" spans="1:27" ht="12.75">
      <c r="A34" s="36" t="str">
        <f t="shared" si="0"/>
        <v>GGN - Sector 27|Fruits &amp; Vegetables</v>
      </c>
      <c r="B34" s="6" t="s">
        <v>9</v>
      </c>
      <c r="C34" s="7">
        <v>44531</v>
      </c>
      <c r="D34" s="8" t="s">
        <v>47</v>
      </c>
      <c r="E34" s="8" t="s">
        <v>11</v>
      </c>
      <c r="F34" s="9">
        <v>24</v>
      </c>
      <c r="G34" s="10">
        <v>14</v>
      </c>
      <c r="H34" s="46"/>
      <c r="I34" s="46"/>
      <c r="M34" s="6" t="s">
        <v>9</v>
      </c>
      <c r="N34" s="43" t="str">
        <f>IF(COUNTIF($M$2:M34,$M$2:$M$1501)=1,M34,"")</f>
        <v/>
      </c>
      <c r="O34" s="43" t="str">
        <f t="array" ref="O34">IFERROR(INDEX($M$2:$M$1501,MATCH(0,INDEX(COUNTIFS($O$1:O33,$M$2:$M$1501),0),0)),"")</f>
        <v/>
      </c>
      <c r="T34" s="8" t="s">
        <v>47</v>
      </c>
      <c r="U34" s="51"/>
      <c r="W34" s="43" t="str">
        <f>IFERROR(INDEX($T$2:$T$1501,MATCH(0,INDEX(COUNTIFS($W$1:W33,$T$2:$T$1501),0),0)),"")</f>
        <v>32770c99-6a6e-4d88-be5a-b42be31f0f62</v>
      </c>
      <c r="X34" s="43">
        <f t="shared" si="5"/>
        <v>1</v>
      </c>
      <c r="Z34" s="6" t="s">
        <v>9</v>
      </c>
      <c r="AA34" s="43" t="str">
        <f>IFERROR(INDEX($T$2:$T$1501,MATCH(0,INDEX(COUNTIFS($W$1:AA33,$T$2:$T$1501),0),0)),"")</f>
        <v>32770c99-6a6e-4d88-be5a-b42be31f0f62</v>
      </c>
    </row>
    <row r="35" spans="1:27" ht="12.75">
      <c r="A35" s="36" t="str">
        <f t="shared" si="0"/>
        <v>GGN - Sector 27|Fruits &amp; Vegetables</v>
      </c>
      <c r="B35" s="6" t="s">
        <v>9</v>
      </c>
      <c r="C35" s="7">
        <v>44531</v>
      </c>
      <c r="D35" s="8" t="s">
        <v>48</v>
      </c>
      <c r="E35" s="8" t="s">
        <v>11</v>
      </c>
      <c r="F35" s="9">
        <v>0</v>
      </c>
      <c r="G35" s="10">
        <v>60</v>
      </c>
      <c r="H35" s="46"/>
      <c r="I35" s="46"/>
      <c r="M35" s="6" t="s">
        <v>9</v>
      </c>
      <c r="N35" s="43" t="str">
        <f>IF(COUNTIF($M$2:M35,$M$2:$M$1501)=1,M35,"")</f>
        <v/>
      </c>
      <c r="O35" s="43" t="str">
        <f t="array" ref="O35">IFERROR(INDEX($M$2:$M$1501,MATCH(0,INDEX(COUNTIFS($O$1:O34,$M$2:$M$1501),0),0)),"")</f>
        <v/>
      </c>
      <c r="T35" s="8" t="s">
        <v>48</v>
      </c>
      <c r="U35" s="51"/>
      <c r="W35" s="43" t="str">
        <f>IFERROR(INDEX($T$2:$T$1501,MATCH(0,INDEX(COUNTIFS($W$1:W34,$T$2:$T$1501),0),0)),"")</f>
        <v>94992269-825a-4378-b888-15358052c2bb</v>
      </c>
      <c r="X35" s="43">
        <f t="shared" si="5"/>
        <v>2</v>
      </c>
      <c r="Z35" s="6" t="s">
        <v>9</v>
      </c>
      <c r="AA35" s="43" t="str">
        <f>IFERROR(INDEX($T$2:$T$1501,MATCH(0,INDEX(COUNTIFS($W$1:AA34,$T$2:$T$1501),0),0)),"")</f>
        <v>94992269-825a-4378-b888-15358052c2bb</v>
      </c>
    </row>
    <row r="36" spans="1:27" ht="12.75">
      <c r="A36" s="36" t="str">
        <f t="shared" si="0"/>
        <v>GGN-Ardee City|Personal Care</v>
      </c>
      <c r="B36" s="6" t="s">
        <v>20</v>
      </c>
      <c r="C36" s="7">
        <v>44531</v>
      </c>
      <c r="D36" s="8" t="s">
        <v>49</v>
      </c>
      <c r="E36" s="8" t="s">
        <v>34</v>
      </c>
      <c r="F36" s="9">
        <v>7</v>
      </c>
      <c r="G36" s="10">
        <v>56</v>
      </c>
      <c r="H36" s="46"/>
      <c r="I36" s="46"/>
      <c r="M36" s="6" t="s">
        <v>20</v>
      </c>
      <c r="N36" s="43" t="str">
        <f>IF(COUNTIF($M$2:M36,$M$2:$M$1501)=1,M36,"")</f>
        <v/>
      </c>
      <c r="O36" s="43" t="str">
        <f t="array" ref="O36">IFERROR(INDEX($M$2:$M$1501,MATCH(0,INDEX(COUNTIFS($O$1:O35,$M$2:$M$1501),0),0)),"")</f>
        <v/>
      </c>
      <c r="T36" s="8" t="s">
        <v>49</v>
      </c>
      <c r="U36" s="51"/>
      <c r="W36" s="43" t="str">
        <f>IFERROR(INDEX($T$2:$T$1501,MATCH(0,INDEX(COUNTIFS($W$1:W35,$T$2:$T$1501),0),0)),"")</f>
        <v>8cd2ebb4-8ce2-4b18-9e54-d178c91ae03d</v>
      </c>
      <c r="X36" s="43">
        <f t="shared" si="5"/>
        <v>2</v>
      </c>
      <c r="Z36" s="6" t="s">
        <v>20</v>
      </c>
      <c r="AA36" s="43" t="str">
        <f>IFERROR(INDEX($T$2:$T$1501,MATCH(0,INDEX(COUNTIFS($W$1:AA35,$T$2:$T$1501),0),0)),"")</f>
        <v>8cd2ebb4-8ce2-4b18-9e54-d178c91ae03d</v>
      </c>
    </row>
    <row r="37" spans="1:27" ht="12.75">
      <c r="A37" s="36" t="str">
        <f t="shared" si="0"/>
        <v>GGN - Sector 27|Fruits &amp; Vegetables</v>
      </c>
      <c r="B37" s="6" t="s">
        <v>9</v>
      </c>
      <c r="C37" s="7">
        <v>44531</v>
      </c>
      <c r="D37" s="8" t="s">
        <v>50</v>
      </c>
      <c r="E37" s="8" t="s">
        <v>11</v>
      </c>
      <c r="F37" s="9">
        <v>0</v>
      </c>
      <c r="G37" s="10">
        <v>35</v>
      </c>
      <c r="H37" s="46"/>
      <c r="I37" s="46"/>
      <c r="M37" s="6" t="s">
        <v>9</v>
      </c>
      <c r="N37" s="43" t="str">
        <f>IF(COUNTIF($M$2:M37,$M$2:$M$1501)=1,M37,"")</f>
        <v/>
      </c>
      <c r="O37" s="43" t="str">
        <f t="array" ref="O37">IFERROR(INDEX($M$2:$M$1501,MATCH(0,INDEX(COUNTIFS($O$1:O36,$M$2:$M$1501),0),0)),"")</f>
        <v/>
      </c>
      <c r="T37" s="8" t="s">
        <v>50</v>
      </c>
      <c r="U37" s="51"/>
      <c r="W37" s="43" t="str">
        <f>IFERROR(INDEX($T$2:$T$1501,MATCH(0,INDEX(COUNTIFS($W$1:W36,$T$2:$T$1501),0),0)),"")</f>
        <v>cac6736b-23cd-4ba8-ad8a-18d7f3dcf220</v>
      </c>
      <c r="X37" s="43">
        <f t="shared" si="5"/>
        <v>3</v>
      </c>
      <c r="Z37" s="6" t="s">
        <v>9</v>
      </c>
      <c r="AA37" s="43" t="str">
        <f>IFERROR(INDEX($T$2:$T$1501,MATCH(0,INDEX(COUNTIFS($W$1:AA36,$T$2:$T$1501),0),0)),"")</f>
        <v>cac6736b-23cd-4ba8-ad8a-18d7f3dcf220</v>
      </c>
    </row>
    <row r="38" spans="1:27" ht="12.75">
      <c r="A38" s="36" t="str">
        <f t="shared" si="0"/>
        <v>GGN - Sector 27|Fruits &amp; Vegetables</v>
      </c>
      <c r="B38" s="6" t="s">
        <v>9</v>
      </c>
      <c r="C38" s="7">
        <v>44531</v>
      </c>
      <c r="D38" s="8" t="s">
        <v>51</v>
      </c>
      <c r="E38" s="8" t="s">
        <v>11</v>
      </c>
      <c r="F38" s="9">
        <v>2</v>
      </c>
      <c r="G38" s="10">
        <v>31</v>
      </c>
      <c r="H38" s="46"/>
      <c r="I38" s="46"/>
      <c r="M38" s="6" t="s">
        <v>9</v>
      </c>
      <c r="N38" s="43" t="str">
        <f>IF(COUNTIF($M$2:M38,$M$2:$M$1501)=1,M38,"")</f>
        <v/>
      </c>
      <c r="O38" s="43" t="str">
        <f t="array" ref="O38">IFERROR(INDEX($M$2:$M$1501,MATCH(0,INDEX(COUNTIFS($O$1:O37,$M$2:$M$1501),0),0)),"")</f>
        <v/>
      </c>
      <c r="T38" s="8" t="s">
        <v>51</v>
      </c>
      <c r="U38" s="51"/>
      <c r="W38" s="43" t="str">
        <f>IFERROR(INDEX($T$2:$T$1501,MATCH(0,INDEX(COUNTIFS($W$1:W37,$T$2:$T$1501),0),0)),"")</f>
        <v>6bc56f83-606b-454b-bf67-f5b5f5a550f7</v>
      </c>
      <c r="X38" s="43">
        <f t="shared" si="5"/>
        <v>5</v>
      </c>
      <c r="Z38" s="6" t="s">
        <v>9</v>
      </c>
      <c r="AA38" s="43" t="str">
        <f>IFERROR(INDEX($T$2:$T$1501,MATCH(0,INDEX(COUNTIFS($W$1:AA37,$T$2:$T$1501),0),0)),"")</f>
        <v>6bc56f83-606b-454b-bf67-f5b5f5a550f7</v>
      </c>
    </row>
    <row r="39" spans="1:27" ht="12.75">
      <c r="A39" s="36" t="str">
        <f t="shared" si="0"/>
        <v>GGN - Sector 27|Fruits &amp; Vegetables</v>
      </c>
      <c r="B39" s="6" t="s">
        <v>9</v>
      </c>
      <c r="C39" s="7">
        <v>44531</v>
      </c>
      <c r="D39" s="8" t="s">
        <v>52</v>
      </c>
      <c r="E39" s="8" t="s">
        <v>11</v>
      </c>
      <c r="F39" s="9">
        <v>0</v>
      </c>
      <c r="G39" s="10">
        <v>20</v>
      </c>
      <c r="H39" s="46"/>
      <c r="I39" s="46"/>
      <c r="M39" s="6" t="s">
        <v>9</v>
      </c>
      <c r="N39" s="43" t="str">
        <f>IF(COUNTIF($M$2:M39,$M$2:$M$1501)=1,M39,"")</f>
        <v/>
      </c>
      <c r="O39" s="43" t="str">
        <f t="array" ref="O39">IFERROR(INDEX($M$2:$M$1501,MATCH(0,INDEX(COUNTIFS($O$1:O38,$M$2:$M$1501),0),0)),"")</f>
        <v/>
      </c>
      <c r="T39" s="8" t="s">
        <v>52</v>
      </c>
      <c r="U39" s="51"/>
      <c r="W39" s="43" t="str">
        <f>IFERROR(INDEX($T$2:$T$1501,MATCH(0,INDEX(COUNTIFS($W$1:W38,$T$2:$T$1501),0),0)),"")</f>
        <v>75994643-a4e0-4221-846d-80f43703281e</v>
      </c>
      <c r="X39" s="43">
        <f t="shared" si="5"/>
        <v>1</v>
      </c>
      <c r="Z39" s="6" t="s">
        <v>9</v>
      </c>
      <c r="AA39" s="43" t="str">
        <f>IFERROR(INDEX($T$2:$T$1501,MATCH(0,INDEX(COUNTIFS($W$1:AA38,$T$2:$T$1501),0),0)),"")</f>
        <v>75994643-a4e0-4221-846d-80f43703281e</v>
      </c>
    </row>
    <row r="40" spans="1:27" ht="12.75">
      <c r="A40" s="36" t="str">
        <f t="shared" si="0"/>
        <v>GGN-Sector66|Packaged Food</v>
      </c>
      <c r="B40" s="6" t="s">
        <v>6</v>
      </c>
      <c r="C40" s="7">
        <v>44531</v>
      </c>
      <c r="D40" s="8" t="s">
        <v>53</v>
      </c>
      <c r="E40" s="8" t="s">
        <v>15</v>
      </c>
      <c r="F40" s="9">
        <v>21</v>
      </c>
      <c r="G40" s="10">
        <v>76</v>
      </c>
      <c r="H40" s="46"/>
      <c r="I40" s="46"/>
      <c r="M40" s="6" t="s">
        <v>6</v>
      </c>
      <c r="N40" s="43" t="str">
        <f>IF(COUNTIF($M$2:M40,$M$2:$M$1501)=1,M40,"")</f>
        <v/>
      </c>
      <c r="O40" s="43" t="str">
        <f t="array" ref="O40">IFERROR(INDEX($M$2:$M$1501,MATCH(0,INDEX(COUNTIFS($O$1:O39,$M$2:$M$1501),0),0)),"")</f>
        <v/>
      </c>
      <c r="T40" s="8" t="s">
        <v>53</v>
      </c>
      <c r="U40" s="51"/>
      <c r="W40" s="43" t="str">
        <f>IFERROR(INDEX($T$2:$T$1501,MATCH(0,INDEX(COUNTIFS($W$1:W39,$T$2:$T$1501),0),0)),"")</f>
        <v>a221968b-7cf1-4af7-adfd-40b8b19360ce</v>
      </c>
      <c r="X40" s="43">
        <f t="shared" si="5"/>
        <v>1</v>
      </c>
      <c r="Z40" s="6" t="s">
        <v>6</v>
      </c>
      <c r="AA40" s="43" t="str">
        <f>IFERROR(INDEX($T$2:$T$1501,MATCH(0,INDEX(COUNTIFS($W$1:AA39,$T$2:$T$1501),0),0)),"")</f>
        <v>a221968b-7cf1-4af7-adfd-40b8b19360ce</v>
      </c>
    </row>
    <row r="41" spans="1:27" ht="12.75">
      <c r="A41" s="36" t="str">
        <f t="shared" si="0"/>
        <v>GGN - Sector 27|Munchies</v>
      </c>
      <c r="B41" s="6" t="s">
        <v>9</v>
      </c>
      <c r="C41" s="7">
        <v>44531</v>
      </c>
      <c r="D41" s="8" t="s">
        <v>54</v>
      </c>
      <c r="E41" s="8" t="s">
        <v>8</v>
      </c>
      <c r="F41" s="9">
        <v>0</v>
      </c>
      <c r="G41" s="10">
        <v>134</v>
      </c>
      <c r="H41" s="46"/>
      <c r="I41" s="46"/>
      <c r="M41" s="6" t="s">
        <v>9</v>
      </c>
      <c r="N41" s="43" t="str">
        <f>IF(COUNTIF($M$2:M41,$M$2:$M$1501)=1,M41,"")</f>
        <v/>
      </c>
      <c r="O41" s="43" t="str">
        <f t="array" ref="O41">IFERROR(INDEX($M$2:$M$1501,MATCH(0,INDEX(COUNTIFS($O$1:O40,$M$2:$M$1501),0),0)),"")</f>
        <v/>
      </c>
      <c r="T41" s="8" t="s">
        <v>54</v>
      </c>
      <c r="U41" s="51"/>
      <c r="W41" s="43" t="str">
        <f>IFERROR(INDEX($T$2:$T$1501,MATCH(0,INDEX(COUNTIFS($W$1:W40,$T$2:$T$1501),0),0)),"")</f>
        <v>5bfa8c2f-efc0-4c77-aace-9d6fa76a5035</v>
      </c>
      <c r="X41" s="43">
        <f t="shared" si="5"/>
        <v>25</v>
      </c>
      <c r="Z41" s="6" t="s">
        <v>9</v>
      </c>
      <c r="AA41" s="43" t="str">
        <f>IFERROR(INDEX($T$2:$T$1501,MATCH(0,INDEX(COUNTIFS($W$1:AA40,$T$2:$T$1501),0),0)),"")</f>
        <v>5bfa8c2f-efc0-4c77-aace-9d6fa76a5035</v>
      </c>
    </row>
    <row r="42" spans="1:27" ht="12.75">
      <c r="A42" s="36" t="str">
        <f t="shared" si="0"/>
        <v>GGN-Sector66|Fruits &amp; Vegetables</v>
      </c>
      <c r="B42" s="6" t="s">
        <v>6</v>
      </c>
      <c r="C42" s="7">
        <v>44531</v>
      </c>
      <c r="D42" s="8" t="s">
        <v>55</v>
      </c>
      <c r="E42" s="8" t="s">
        <v>11</v>
      </c>
      <c r="F42" s="9">
        <v>24</v>
      </c>
      <c r="G42" s="10">
        <v>44</v>
      </c>
      <c r="H42" s="46"/>
      <c r="I42" s="46"/>
      <c r="M42" s="6" t="s">
        <v>6</v>
      </c>
      <c r="N42" s="43" t="str">
        <f>IF(COUNTIF($M$2:M42,$M$2:$M$1501)=1,M42,"")</f>
        <v/>
      </c>
      <c r="O42" s="43" t="str">
        <f t="array" ref="O42">IFERROR(INDEX($M$2:$M$1501,MATCH(0,INDEX(COUNTIFS($O$1:O41,$M$2:$M$1501),0),0)),"")</f>
        <v/>
      </c>
      <c r="T42" s="8" t="s">
        <v>55</v>
      </c>
      <c r="U42" s="51"/>
      <c r="W42" s="43" t="str">
        <f>IFERROR(INDEX($T$2:$T$1501,MATCH(0,INDEX(COUNTIFS($W$1:W41,$T$2:$T$1501),0),0)),"")</f>
        <v>8dd16b08-eb6d-446f-a5bc-545cefc17171</v>
      </c>
      <c r="X42" s="43">
        <f t="shared" si="5"/>
        <v>4</v>
      </c>
      <c r="Z42" s="6" t="s">
        <v>6</v>
      </c>
      <c r="AA42" s="43" t="str">
        <f>IFERROR(INDEX($T$2:$T$1501,MATCH(0,INDEX(COUNTIFS($W$1:AA41,$T$2:$T$1501),0),0)),"")</f>
        <v>8dd16b08-eb6d-446f-a5bc-545cefc17171</v>
      </c>
    </row>
    <row r="43" spans="1:27" ht="12.75">
      <c r="A43" s="36" t="str">
        <f t="shared" si="0"/>
        <v>GGN - Sector 27|Dairy, Bread &amp; Batter</v>
      </c>
      <c r="B43" s="6" t="s">
        <v>9</v>
      </c>
      <c r="C43" s="7">
        <v>44531</v>
      </c>
      <c r="D43" s="8" t="s">
        <v>56</v>
      </c>
      <c r="E43" s="8" t="s">
        <v>41</v>
      </c>
      <c r="F43" s="9">
        <v>4</v>
      </c>
      <c r="G43" s="10">
        <v>60</v>
      </c>
      <c r="H43" s="46"/>
      <c r="I43" s="46"/>
      <c r="M43" s="6" t="s">
        <v>9</v>
      </c>
      <c r="N43" s="43" t="str">
        <f>IF(COUNTIF($M$2:M43,$M$2:$M$1501)=1,M43,"")</f>
        <v/>
      </c>
      <c r="O43" s="43" t="str">
        <f t="array" ref="O43">IFERROR(INDEX($M$2:$M$1501,MATCH(0,INDEX(COUNTIFS($O$1:O42,$M$2:$M$1501),0),0)),"")</f>
        <v/>
      </c>
      <c r="T43" s="8" t="s">
        <v>56</v>
      </c>
      <c r="U43" s="51"/>
      <c r="W43" s="43" t="str">
        <f>IFERROR(INDEX($T$2:$T$1501,MATCH(0,INDEX(COUNTIFS($W$1:W42,$T$2:$T$1501),0),0)),"")</f>
        <v>26c7988e-e5c6-41de-ad7d-1cdd770843fa</v>
      </c>
      <c r="X43" s="43">
        <f t="shared" si="5"/>
        <v>2</v>
      </c>
      <c r="Z43" s="6" t="s">
        <v>9</v>
      </c>
      <c r="AA43" s="43" t="str">
        <f>IFERROR(INDEX($T$2:$T$1501,MATCH(0,INDEX(COUNTIFS($W$1:AA42,$T$2:$T$1501),0),0)),"")</f>
        <v>26c7988e-e5c6-41de-ad7d-1cdd770843fa</v>
      </c>
    </row>
    <row r="44" spans="1:27" ht="12.75">
      <c r="A44" s="36" t="str">
        <f t="shared" si="0"/>
        <v>GGN-Sector66|Fruits &amp; Vegetables</v>
      </c>
      <c r="B44" s="6" t="s">
        <v>6</v>
      </c>
      <c r="C44" s="7">
        <v>44531</v>
      </c>
      <c r="D44" s="8" t="s">
        <v>55</v>
      </c>
      <c r="E44" s="8" t="s">
        <v>11</v>
      </c>
      <c r="F44" s="9">
        <v>24</v>
      </c>
      <c r="G44" s="10">
        <v>110</v>
      </c>
      <c r="H44" s="46"/>
      <c r="I44" s="46"/>
      <c r="M44" s="6" t="s">
        <v>6</v>
      </c>
      <c r="N44" s="43" t="str">
        <f>IF(COUNTIF($M$2:M44,$M$2:$M$1501)=1,M44,"")</f>
        <v/>
      </c>
      <c r="O44" s="43" t="str">
        <f t="array" ref="O44">IFERROR(INDEX($M$2:$M$1501,MATCH(0,INDEX(COUNTIFS($O$1:O43,$M$2:$M$1501),0),0)),"")</f>
        <v/>
      </c>
      <c r="T44" s="8" t="s">
        <v>55</v>
      </c>
      <c r="U44" s="51"/>
      <c r="W44" s="43" t="str">
        <f>IFERROR(INDEX($T$2:$T$1501,MATCH(0,INDEX(COUNTIFS($W$1:W43,$T$2:$T$1501),0),0)),"")</f>
        <v>61ee526e-4e9b-4833-8073-fbce738e0ec6</v>
      </c>
      <c r="X44" s="43">
        <f t="shared" si="5"/>
        <v>1</v>
      </c>
      <c r="Z44" s="6" t="s">
        <v>6</v>
      </c>
      <c r="AA44" s="43" t="str">
        <f>IFERROR(INDEX($T$2:$T$1501,MATCH(0,INDEX(COUNTIFS($W$1:AA43,$T$2:$T$1501),0),0)),"")</f>
        <v>61ee526e-4e9b-4833-8073-fbce738e0ec6</v>
      </c>
    </row>
    <row r="45" spans="1:27" ht="12.75">
      <c r="A45" s="36" t="str">
        <f t="shared" si="0"/>
        <v>GGN-Sector66|Personal Care</v>
      </c>
      <c r="B45" s="6" t="s">
        <v>6</v>
      </c>
      <c r="C45" s="7">
        <v>44531</v>
      </c>
      <c r="D45" s="8" t="s">
        <v>57</v>
      </c>
      <c r="E45" s="8" t="s">
        <v>34</v>
      </c>
      <c r="F45" s="9">
        <v>19</v>
      </c>
      <c r="G45" s="10">
        <v>70</v>
      </c>
      <c r="H45" s="46"/>
      <c r="I45" s="46"/>
      <c r="M45" s="6" t="s">
        <v>6</v>
      </c>
      <c r="N45" s="43" t="str">
        <f>IF(COUNTIF($M$2:M45,$M$2:$M$1501)=1,M45,"")</f>
        <v/>
      </c>
      <c r="O45" s="43" t="str">
        <f t="array" ref="O45">IFERROR(INDEX($M$2:$M$1501,MATCH(0,INDEX(COUNTIFS($O$1:O44,$M$2:$M$1501),0),0)),"")</f>
        <v/>
      </c>
      <c r="T45" s="8" t="s">
        <v>57</v>
      </c>
      <c r="U45" s="51"/>
      <c r="W45" s="43" t="str">
        <f>IFERROR(INDEX($T$2:$T$1501,MATCH(0,INDEX(COUNTIFS($W$1:W44,$T$2:$T$1501),0),0)),"")</f>
        <v>9ed08784-555d-4d8a-b719-99477ac92378</v>
      </c>
      <c r="X45" s="43">
        <f t="shared" si="5"/>
        <v>15</v>
      </c>
      <c r="Z45" s="6" t="s">
        <v>6</v>
      </c>
      <c r="AA45" s="43" t="str">
        <f>IFERROR(INDEX($T$2:$T$1501,MATCH(0,INDEX(COUNTIFS($W$1:AA44,$T$2:$T$1501),0),0)),"")</f>
        <v>9ed08784-555d-4d8a-b719-99477ac92378</v>
      </c>
    </row>
    <row r="46" spans="1:27" ht="12.75">
      <c r="A46" s="36" t="str">
        <f t="shared" si="0"/>
        <v>GGN-Sector66|Fruits &amp; Vegetables</v>
      </c>
      <c r="B46" s="6" t="s">
        <v>6</v>
      </c>
      <c r="C46" s="7">
        <v>44531</v>
      </c>
      <c r="D46" s="8" t="s">
        <v>55</v>
      </c>
      <c r="E46" s="8" t="s">
        <v>11</v>
      </c>
      <c r="F46" s="9">
        <v>24</v>
      </c>
      <c r="G46" s="10">
        <v>110</v>
      </c>
      <c r="H46" s="46"/>
      <c r="I46" s="46"/>
      <c r="M46" s="6" t="s">
        <v>6</v>
      </c>
      <c r="N46" s="43" t="str">
        <f>IF(COUNTIF($M$2:M46,$M$2:$M$1501)=1,M46,"")</f>
        <v/>
      </c>
      <c r="O46" s="43" t="str">
        <f t="array" ref="O46">IFERROR(INDEX($M$2:$M$1501,MATCH(0,INDEX(COUNTIFS($O$1:O45,$M$2:$M$1501),0),0)),"")</f>
        <v/>
      </c>
      <c r="T46" s="8" t="s">
        <v>55</v>
      </c>
      <c r="U46" s="51"/>
      <c r="W46" s="43" t="str">
        <f>IFERROR(INDEX($T$2:$T$1501,MATCH(0,INDEX(COUNTIFS($W$1:W45,$T$2:$T$1501),0),0)),"")</f>
        <v>c395e1cf-1ee0-4f9b-8e6f-e5e62f4d745b</v>
      </c>
      <c r="X46" s="43">
        <f t="shared" si="5"/>
        <v>2</v>
      </c>
      <c r="Z46" s="6" t="s">
        <v>6</v>
      </c>
      <c r="AA46" s="43" t="str">
        <f>IFERROR(INDEX($T$2:$T$1501,MATCH(0,INDEX(COUNTIFS($W$1:AA45,$T$2:$T$1501),0),0)),"")</f>
        <v>c395e1cf-1ee0-4f9b-8e6f-e5e62f4d745b</v>
      </c>
    </row>
    <row r="47" spans="1:27" ht="12.75">
      <c r="A47" s="36" t="str">
        <f t="shared" si="0"/>
        <v>GGN-Sector66|Fruits &amp; Vegetables</v>
      </c>
      <c r="B47" s="6" t="s">
        <v>6</v>
      </c>
      <c r="C47" s="7">
        <v>44531</v>
      </c>
      <c r="D47" s="8" t="s">
        <v>55</v>
      </c>
      <c r="E47" s="8" t="s">
        <v>11</v>
      </c>
      <c r="F47" s="9">
        <v>24</v>
      </c>
      <c r="G47" s="10">
        <v>110</v>
      </c>
      <c r="H47" s="46"/>
      <c r="I47" s="46"/>
      <c r="M47" s="6" t="s">
        <v>6</v>
      </c>
      <c r="N47" s="43" t="str">
        <f>IF(COUNTIF($M$2:M47,$M$2:$M$1501)=1,M47,"")</f>
        <v/>
      </c>
      <c r="O47" s="43" t="str">
        <f t="array" ref="O47">IFERROR(INDEX($M$2:$M$1501,MATCH(0,INDEX(COUNTIFS($O$1:O46,$M$2:$M$1501),0),0)),"")</f>
        <v/>
      </c>
      <c r="T47" s="8" t="s">
        <v>55</v>
      </c>
      <c r="U47" s="51"/>
      <c r="W47" s="43" t="str">
        <f>IFERROR(INDEX($T$2:$T$1501,MATCH(0,INDEX(COUNTIFS($W$1:W46,$T$2:$T$1501),0),0)),"")</f>
        <v>371ecce2-6bd6-4042-b6ca-bc8a425e7b36</v>
      </c>
      <c r="X47" s="43">
        <f t="shared" si="5"/>
        <v>1</v>
      </c>
      <c r="Z47" s="6" t="s">
        <v>6</v>
      </c>
      <c r="AA47" s="43" t="str">
        <f>IFERROR(INDEX($T$2:$T$1501,MATCH(0,INDEX(COUNTIFS($W$1:AA46,$T$2:$T$1501),0),0)),"")</f>
        <v>371ecce2-6bd6-4042-b6ca-bc8a425e7b36</v>
      </c>
    </row>
    <row r="48" spans="1:27" ht="12.75">
      <c r="A48" s="36" t="str">
        <f t="shared" si="0"/>
        <v>GGN-Ardee City|Dairy, Bread &amp; Batter</v>
      </c>
      <c r="B48" s="6" t="s">
        <v>20</v>
      </c>
      <c r="C48" s="7">
        <v>44531</v>
      </c>
      <c r="D48" s="8" t="s">
        <v>46</v>
      </c>
      <c r="E48" s="8" t="s">
        <v>41</v>
      </c>
      <c r="F48" s="9">
        <v>0</v>
      </c>
      <c r="G48" s="10">
        <v>47</v>
      </c>
      <c r="H48" s="46"/>
      <c r="I48" s="46"/>
      <c r="M48" s="6" t="s">
        <v>20</v>
      </c>
      <c r="N48" s="43" t="str">
        <f>IF(COUNTIF($M$2:M48,$M$2:$M$1501)=1,M48,"")</f>
        <v/>
      </c>
      <c r="O48" s="43" t="str">
        <f t="array" ref="O48">IFERROR(INDEX($M$2:$M$1501,MATCH(0,INDEX(COUNTIFS($O$1:O47,$M$2:$M$1501),0),0)),"")</f>
        <v/>
      </c>
      <c r="T48" s="8" t="s">
        <v>46</v>
      </c>
      <c r="U48" s="51"/>
      <c r="W48" s="43" t="str">
        <f>IFERROR(INDEX($T$2:$T$1501,MATCH(0,INDEX(COUNTIFS($W$1:W47,$T$2:$T$1501),0),0)),"")</f>
        <v>412c8a2a-c8db-4e8e-bd7f-fa58a4869df3</v>
      </c>
      <c r="X48" s="43">
        <f t="shared" si="5"/>
        <v>62</v>
      </c>
      <c r="Z48" s="6" t="s">
        <v>20</v>
      </c>
      <c r="AA48" s="43" t="str">
        <f>IFERROR(INDEX($T$2:$T$1501,MATCH(0,INDEX(COUNTIFS($W$1:AA47,$T$2:$T$1501),0),0)),"")</f>
        <v>412c8a2a-c8db-4e8e-bd7f-fa58a4869df3</v>
      </c>
    </row>
    <row r="49" spans="1:27" ht="12.75">
      <c r="A49" s="36" t="str">
        <f t="shared" si="0"/>
        <v>GGN-Sector66|Fruits &amp; Vegetables</v>
      </c>
      <c r="B49" s="6" t="s">
        <v>6</v>
      </c>
      <c r="C49" s="7">
        <v>44531</v>
      </c>
      <c r="D49" s="8" t="s">
        <v>55</v>
      </c>
      <c r="E49" s="8" t="s">
        <v>11</v>
      </c>
      <c r="F49" s="9">
        <v>24</v>
      </c>
      <c r="G49" s="10">
        <v>110</v>
      </c>
      <c r="H49" s="46"/>
      <c r="I49" s="46"/>
      <c r="M49" s="6" t="s">
        <v>6</v>
      </c>
      <c r="N49" s="43" t="str">
        <f>IF(COUNTIF($M$2:M49,$M$2:$M$1501)=1,M49,"")</f>
        <v/>
      </c>
      <c r="O49" s="43" t="str">
        <f t="array" ref="O49">IFERROR(INDEX($M$2:$M$1501,MATCH(0,INDEX(COUNTIFS($O$1:O48,$M$2:$M$1501),0),0)),"")</f>
        <v/>
      </c>
      <c r="T49" s="8" t="s">
        <v>55</v>
      </c>
      <c r="U49" s="51"/>
      <c r="W49" s="43" t="str">
        <f>IFERROR(INDEX($T$2:$T$1501,MATCH(0,INDEX(COUNTIFS($W$1:W48,$T$2:$T$1501),0),0)),"")</f>
        <v>f149807f-f7b2-4a6d-9e4b-37d99fc50815</v>
      </c>
      <c r="X49" s="43">
        <f t="shared" si="5"/>
        <v>2</v>
      </c>
      <c r="Z49" s="6" t="s">
        <v>6</v>
      </c>
      <c r="AA49" s="43" t="str">
        <f>IFERROR(INDEX($T$2:$T$1501,MATCH(0,INDEX(COUNTIFS($W$1:AA48,$T$2:$T$1501),0),0)),"")</f>
        <v>f149807f-f7b2-4a6d-9e4b-37d99fc50815</v>
      </c>
    </row>
    <row r="50" spans="1:27" ht="12.75">
      <c r="A50" s="36" t="str">
        <f t="shared" si="0"/>
        <v>GGN-Sector66|Fruits &amp; Vegetables</v>
      </c>
      <c r="B50" s="6" t="s">
        <v>6</v>
      </c>
      <c r="C50" s="7">
        <v>44531</v>
      </c>
      <c r="D50" s="8" t="s">
        <v>55</v>
      </c>
      <c r="E50" s="8" t="s">
        <v>11</v>
      </c>
      <c r="F50" s="9">
        <v>24</v>
      </c>
      <c r="G50" s="10">
        <v>110</v>
      </c>
      <c r="H50" s="46"/>
      <c r="I50" s="46"/>
      <c r="M50" s="6" t="s">
        <v>6</v>
      </c>
      <c r="N50" s="43" t="str">
        <f>IF(COUNTIF($M$2:M50,$M$2:$M$1501)=1,M50,"")</f>
        <v/>
      </c>
      <c r="O50" s="43" t="str">
        <f t="array" ref="O50">IFERROR(INDEX($M$2:$M$1501,MATCH(0,INDEX(COUNTIFS($O$1:O49,$M$2:$M$1501),0),0)),"")</f>
        <v/>
      </c>
      <c r="T50" s="8" t="s">
        <v>55</v>
      </c>
      <c r="U50" s="51"/>
      <c r="W50" s="43" t="str">
        <f>IFERROR(INDEX($T$2:$T$1501,MATCH(0,INDEX(COUNTIFS($W$1:W49,$T$2:$T$1501),0),0)),"")</f>
        <v>d2efd51a-7a40-466d-8719-58a88738de2b</v>
      </c>
      <c r="X50" s="43">
        <f t="shared" si="5"/>
        <v>1</v>
      </c>
      <c r="Z50" s="6" t="s">
        <v>6</v>
      </c>
      <c r="AA50" s="43" t="str">
        <f>IFERROR(INDEX($T$2:$T$1501,MATCH(0,INDEX(COUNTIFS($W$1:AA49,$T$2:$T$1501),0),0)),"")</f>
        <v>d2efd51a-7a40-466d-8719-58a88738de2b</v>
      </c>
    </row>
    <row r="51" spans="1:27" ht="12.75">
      <c r="A51" s="36" t="str">
        <f t="shared" si="0"/>
        <v>GGN - Sector 27|Ice Cream &amp; Desserts</v>
      </c>
      <c r="B51" s="6" t="s">
        <v>9</v>
      </c>
      <c r="C51" s="7">
        <v>44531</v>
      </c>
      <c r="D51" s="8" t="s">
        <v>58</v>
      </c>
      <c r="E51" s="8" t="s">
        <v>59</v>
      </c>
      <c r="F51" s="9">
        <v>4</v>
      </c>
      <c r="G51" s="10">
        <v>29</v>
      </c>
      <c r="H51" s="46"/>
      <c r="I51" s="46"/>
      <c r="M51" s="6" t="s">
        <v>9</v>
      </c>
      <c r="N51" s="43" t="str">
        <f>IF(COUNTIF($M$2:M51,$M$2:$M$1501)=1,M51,"")</f>
        <v/>
      </c>
      <c r="O51" s="43" t="str">
        <f t="array" ref="O51">IFERROR(INDEX($M$2:$M$1501,MATCH(0,INDEX(COUNTIFS($O$1:O50,$M$2:$M$1501),0),0)),"")</f>
        <v/>
      </c>
      <c r="T51" s="8" t="s">
        <v>58</v>
      </c>
      <c r="U51" s="51"/>
      <c r="W51" s="43" t="str">
        <f>IFERROR(INDEX($T$2:$T$1501,MATCH(0,INDEX(COUNTIFS($W$1:W50,$T$2:$T$1501),0),0)),"")</f>
        <v>e894a7e7-44b2-4bbe-a72f-ce910cfe6c80</v>
      </c>
      <c r="X51" s="43">
        <f t="shared" si="5"/>
        <v>5</v>
      </c>
      <c r="Z51" s="6" t="s">
        <v>9</v>
      </c>
      <c r="AA51" s="43" t="str">
        <f>IFERROR(INDEX($T$2:$T$1501,MATCH(0,INDEX(COUNTIFS($W$1:AA50,$T$2:$T$1501),0),0)),"")</f>
        <v>e894a7e7-44b2-4bbe-a72f-ce910cfe6c80</v>
      </c>
    </row>
    <row r="52" spans="1:27" ht="12.75">
      <c r="A52" s="36" t="str">
        <f t="shared" si="0"/>
        <v>GGN-Sector66|Fruits &amp; Vegetables</v>
      </c>
      <c r="B52" s="6" t="s">
        <v>6</v>
      </c>
      <c r="C52" s="7">
        <v>44531</v>
      </c>
      <c r="D52" s="8" t="s">
        <v>60</v>
      </c>
      <c r="E52" s="8" t="s">
        <v>11</v>
      </c>
      <c r="F52" s="9">
        <v>23</v>
      </c>
      <c r="G52" s="10">
        <v>23</v>
      </c>
      <c r="H52" s="46"/>
      <c r="I52" s="46"/>
      <c r="M52" s="6" t="s">
        <v>6</v>
      </c>
      <c r="N52" s="43" t="str">
        <f>IF(COUNTIF($M$2:M52,$M$2:$M$1501)=1,M52,"")</f>
        <v/>
      </c>
      <c r="O52" s="43" t="str">
        <f t="array" ref="O52">IFERROR(INDEX($M$2:$M$1501,MATCH(0,INDEX(COUNTIFS($O$1:O51,$M$2:$M$1501),0),0)),"")</f>
        <v/>
      </c>
      <c r="T52" s="8" t="s">
        <v>60</v>
      </c>
      <c r="U52" s="51"/>
      <c r="W52" s="43" t="str">
        <f>IFERROR(INDEX($T$2:$T$1501,MATCH(0,INDEX(COUNTIFS($W$1:W51,$T$2:$T$1501),0),0)),"")</f>
        <v>00f56a3b-0ea4-40c5-9e80-a1c27eff0419</v>
      </c>
      <c r="X52" s="43">
        <f t="shared" si="5"/>
        <v>7</v>
      </c>
      <c r="Z52" s="6" t="s">
        <v>6</v>
      </c>
      <c r="AA52" s="43" t="str">
        <f>IFERROR(INDEX($T$2:$T$1501,MATCH(0,INDEX(COUNTIFS($W$1:AA51,$T$2:$T$1501),0),0)),"")</f>
        <v>00f56a3b-0ea4-40c5-9e80-a1c27eff0419</v>
      </c>
    </row>
    <row r="53" spans="1:27" ht="12.75">
      <c r="A53" s="36" t="str">
        <f t="shared" si="0"/>
        <v>GGN-Sector66|Fruits &amp; Vegetables</v>
      </c>
      <c r="B53" s="6" t="s">
        <v>6</v>
      </c>
      <c r="C53" s="7">
        <v>44531</v>
      </c>
      <c r="D53" s="8" t="s">
        <v>61</v>
      </c>
      <c r="E53" s="8" t="s">
        <v>11</v>
      </c>
      <c r="F53" s="9">
        <v>13</v>
      </c>
      <c r="G53" s="10">
        <v>42</v>
      </c>
      <c r="H53" s="46"/>
      <c r="I53" s="46"/>
      <c r="M53" s="6" t="s">
        <v>6</v>
      </c>
      <c r="N53" s="43" t="str">
        <f>IF(COUNTIF($M$2:M53,$M$2:$M$1501)=1,M53,"")</f>
        <v/>
      </c>
      <c r="O53" s="43" t="str">
        <f t="array" ref="O53">IFERROR(INDEX($M$2:$M$1501,MATCH(0,INDEX(COUNTIFS($O$1:O52,$M$2:$M$1501),0),0)),"")</f>
        <v/>
      </c>
      <c r="T53" s="8" t="s">
        <v>61</v>
      </c>
      <c r="U53" s="51"/>
      <c r="W53" s="43" t="str">
        <f>IFERROR(INDEX($T$2:$T$1501,MATCH(0,INDEX(COUNTIFS($W$1:W52,$T$2:$T$1501),0),0)),"")</f>
        <v>0fe9dde2-e2c2-4ffd-a9aa-3f1dbb314991</v>
      </c>
      <c r="X53" s="43">
        <f t="shared" si="5"/>
        <v>2</v>
      </c>
      <c r="Z53" s="6" t="s">
        <v>6</v>
      </c>
      <c r="AA53" s="43" t="str">
        <f>IFERROR(INDEX($T$2:$T$1501,MATCH(0,INDEX(COUNTIFS($W$1:AA52,$T$2:$T$1501),0),0)),"")</f>
        <v>0fe9dde2-e2c2-4ffd-a9aa-3f1dbb314991</v>
      </c>
    </row>
    <row r="54" spans="1:27" ht="12.75">
      <c r="A54" s="36" t="str">
        <f t="shared" si="0"/>
        <v>GGN-Ardee City|Dairy, Bread &amp; Batter</v>
      </c>
      <c r="B54" s="6" t="s">
        <v>20</v>
      </c>
      <c r="C54" s="7">
        <v>44531</v>
      </c>
      <c r="D54" s="8" t="s">
        <v>42</v>
      </c>
      <c r="E54" s="8" t="s">
        <v>41</v>
      </c>
      <c r="F54" s="9">
        <v>0</v>
      </c>
      <c r="G54" s="10">
        <v>60</v>
      </c>
      <c r="H54" s="46"/>
      <c r="I54" s="46"/>
      <c r="M54" s="6" t="s">
        <v>20</v>
      </c>
      <c r="N54" s="43" t="str">
        <f>IF(COUNTIF($M$2:M54,$M$2:$M$1501)=1,M54,"")</f>
        <v/>
      </c>
      <c r="O54" s="43" t="str">
        <f t="array" ref="O54">IFERROR(INDEX($M$2:$M$1501,MATCH(0,INDEX(COUNTIFS($O$1:O53,$M$2:$M$1501),0),0)),"")</f>
        <v/>
      </c>
      <c r="T54" s="8" t="s">
        <v>42</v>
      </c>
      <c r="U54" s="51"/>
      <c r="W54" s="43" t="str">
        <f>IFERROR(INDEX($T$2:$T$1501,MATCH(0,INDEX(COUNTIFS($W$1:W53,$T$2:$T$1501),0),0)),"")</f>
        <v>2b97dd1d-f5a4-43b4-8127-16c8b0f671f3</v>
      </c>
      <c r="X54" s="43">
        <f t="shared" si="5"/>
        <v>9</v>
      </c>
      <c r="Z54" s="6" t="s">
        <v>20</v>
      </c>
      <c r="AA54" s="43" t="str">
        <f>IFERROR(INDEX($T$2:$T$1501,MATCH(0,INDEX(COUNTIFS($W$1:AA53,$T$2:$T$1501),0),0)),"")</f>
        <v>2b97dd1d-f5a4-43b4-8127-16c8b0f671f3</v>
      </c>
    </row>
    <row r="55" spans="1:27" ht="12.75">
      <c r="A55" s="36" t="str">
        <f t="shared" si="0"/>
        <v>GGN - Sector 27|Fruits &amp; Vegetables</v>
      </c>
      <c r="B55" s="6" t="s">
        <v>9</v>
      </c>
      <c r="C55" s="7">
        <v>44531</v>
      </c>
      <c r="D55" s="8" t="s">
        <v>62</v>
      </c>
      <c r="E55" s="8" t="s">
        <v>11</v>
      </c>
      <c r="F55" s="9">
        <v>2</v>
      </c>
      <c r="G55" s="10">
        <v>31</v>
      </c>
      <c r="H55" s="46"/>
      <c r="I55" s="46"/>
      <c r="M55" s="6" t="s">
        <v>9</v>
      </c>
      <c r="N55" s="43" t="str">
        <f>IF(COUNTIF($M$2:M55,$M$2:$M$1501)=1,M55,"")</f>
        <v/>
      </c>
      <c r="O55" s="43" t="str">
        <f t="array" ref="O55">IFERROR(INDEX($M$2:$M$1501,MATCH(0,INDEX(COUNTIFS($O$1:O54,$M$2:$M$1501),0),0)),"")</f>
        <v/>
      </c>
      <c r="T55" s="8" t="s">
        <v>62</v>
      </c>
      <c r="U55" s="51"/>
      <c r="W55" s="43" t="str">
        <f>IFERROR(INDEX($T$2:$T$1501,MATCH(0,INDEX(COUNTIFS($W$1:W54,$T$2:$T$1501),0),0)),"")</f>
        <v>6af9d8f9-8e7f-4f86-bebc-3b6f7595021b</v>
      </c>
      <c r="X55" s="43">
        <f t="shared" si="5"/>
        <v>2</v>
      </c>
      <c r="Z55" s="6" t="s">
        <v>9</v>
      </c>
      <c r="AA55" s="43" t="str">
        <f>IFERROR(INDEX($T$2:$T$1501,MATCH(0,INDEX(COUNTIFS($W$1:AA54,$T$2:$T$1501),0),0)),"")</f>
        <v>6af9d8f9-8e7f-4f86-bebc-3b6f7595021b</v>
      </c>
    </row>
    <row r="56" spans="1:27" ht="12.75">
      <c r="A56" s="36" t="str">
        <f t="shared" si="0"/>
        <v>GGN-Sector66|Fruits &amp; Vegetables</v>
      </c>
      <c r="B56" s="6" t="s">
        <v>6</v>
      </c>
      <c r="C56" s="7">
        <v>44531</v>
      </c>
      <c r="D56" s="8" t="s">
        <v>63</v>
      </c>
      <c r="E56" s="8" t="s">
        <v>11</v>
      </c>
      <c r="F56" s="9">
        <v>43</v>
      </c>
      <c r="G56" s="10">
        <v>21</v>
      </c>
      <c r="H56" s="46"/>
      <c r="I56" s="46"/>
      <c r="M56" s="6" t="s">
        <v>6</v>
      </c>
      <c r="N56" s="43" t="str">
        <f>IF(COUNTIF($M$2:M56,$M$2:$M$1501)=1,M56,"")</f>
        <v/>
      </c>
      <c r="O56" s="43" t="str">
        <f t="array" ref="O56">IFERROR(INDEX($M$2:$M$1501,MATCH(0,INDEX(COUNTIFS($O$1:O55,$M$2:$M$1501),0),0)),"")</f>
        <v/>
      </c>
      <c r="T56" s="8" t="s">
        <v>63</v>
      </c>
      <c r="U56" s="51"/>
      <c r="W56" s="43" t="str">
        <f>IFERROR(INDEX($T$2:$T$1501,MATCH(0,INDEX(COUNTIFS($W$1:W55,$T$2:$T$1501),0),0)),"")</f>
        <v>409e20e2-e760-4396-9f4c-5b06249ae83c</v>
      </c>
      <c r="X56" s="43">
        <f t="shared" si="5"/>
        <v>3</v>
      </c>
      <c r="Z56" s="6" t="s">
        <v>6</v>
      </c>
      <c r="AA56" s="43" t="str">
        <f>IFERROR(INDEX($T$2:$T$1501,MATCH(0,INDEX(COUNTIFS($W$1:AA55,$T$2:$T$1501),0),0)),"")</f>
        <v>409e20e2-e760-4396-9f4c-5b06249ae83c</v>
      </c>
    </row>
    <row r="57" spans="1:27" ht="12.75">
      <c r="A57" s="36" t="str">
        <f t="shared" si="0"/>
        <v>GGN - Sector 27|Fruits &amp; Vegetables</v>
      </c>
      <c r="B57" s="6" t="s">
        <v>9</v>
      </c>
      <c r="C57" s="7">
        <v>44531</v>
      </c>
      <c r="D57" s="8" t="s">
        <v>63</v>
      </c>
      <c r="E57" s="8" t="s">
        <v>11</v>
      </c>
      <c r="F57" s="9">
        <v>267</v>
      </c>
      <c r="G57" s="10">
        <v>16</v>
      </c>
      <c r="H57" s="46"/>
      <c r="I57" s="46"/>
      <c r="M57" s="6" t="s">
        <v>9</v>
      </c>
      <c r="N57" s="43" t="str">
        <f>IF(COUNTIF($M$2:M57,$M$2:$M$1501)=1,M57,"")</f>
        <v/>
      </c>
      <c r="O57" s="43" t="str">
        <f t="array" ref="O57">IFERROR(INDEX($M$2:$M$1501,MATCH(0,INDEX(COUNTIFS($O$1:O56,$M$2:$M$1501),0),0)),"")</f>
        <v/>
      </c>
      <c r="T57" s="8" t="s">
        <v>63</v>
      </c>
      <c r="U57" s="51"/>
      <c r="W57" s="43" t="str">
        <f>IFERROR(INDEX($T$2:$T$1501,MATCH(0,INDEX(COUNTIFS($W$1:W56,$T$2:$T$1501),0),0)),"")</f>
        <v>05167024-5986-44c6-af23-9011d9738402</v>
      </c>
      <c r="X57" s="43">
        <f t="shared" si="5"/>
        <v>9</v>
      </c>
      <c r="Z57" s="6" t="s">
        <v>9</v>
      </c>
      <c r="AA57" s="43" t="str">
        <f>IFERROR(INDEX($T$2:$T$1501,MATCH(0,INDEX(COUNTIFS($W$1:AA56,$T$2:$T$1501),0),0)),"")</f>
        <v>05167024-5986-44c6-af23-9011d9738402</v>
      </c>
    </row>
    <row r="58" spans="1:27" ht="12.75">
      <c r="A58" s="36" t="str">
        <f t="shared" si="0"/>
        <v>GGN - Sector 27|Paan Corner</v>
      </c>
      <c r="B58" s="6" t="s">
        <v>9</v>
      </c>
      <c r="C58" s="7">
        <v>44531</v>
      </c>
      <c r="D58" s="8" t="s">
        <v>64</v>
      </c>
      <c r="E58" s="8" t="s">
        <v>65</v>
      </c>
      <c r="F58" s="9">
        <v>0</v>
      </c>
      <c r="G58" s="10">
        <v>95</v>
      </c>
      <c r="H58" s="46"/>
      <c r="I58" s="46"/>
      <c r="M58" s="6" t="s">
        <v>9</v>
      </c>
      <c r="N58" s="43" t="str">
        <f>IF(COUNTIF($M$2:M58,$M$2:$M$1501)=1,M58,"")</f>
        <v/>
      </c>
      <c r="O58" s="43" t="str">
        <f t="array" ref="O58">IFERROR(INDEX($M$2:$M$1501,MATCH(0,INDEX(COUNTIFS($O$1:O57,$M$2:$M$1501),0),0)),"")</f>
        <v/>
      </c>
      <c r="T58" s="8" t="s">
        <v>64</v>
      </c>
      <c r="U58" s="51"/>
      <c r="W58" s="43" t="str">
        <f>IFERROR(INDEX($T$2:$T$1501,MATCH(0,INDEX(COUNTIFS($W$1:W57,$T$2:$T$1501),0),0)),"")</f>
        <v>818ba829-7ac3-4294-adbf-6619b55724d3</v>
      </c>
      <c r="X58" s="43">
        <f t="shared" si="5"/>
        <v>4</v>
      </c>
      <c r="Z58" s="6" t="s">
        <v>9</v>
      </c>
      <c r="AA58" s="43" t="str">
        <f>IFERROR(INDEX($T$2:$T$1501,MATCH(0,INDEX(COUNTIFS($W$1:AA57,$T$2:$T$1501),0),0)),"")</f>
        <v>818ba829-7ac3-4294-adbf-6619b55724d3</v>
      </c>
    </row>
    <row r="59" spans="1:27" ht="12.75">
      <c r="A59" s="36" t="str">
        <f t="shared" si="0"/>
        <v>GGN - Sector 27|Home &amp; Cleaning</v>
      </c>
      <c r="B59" s="6" t="s">
        <v>9</v>
      </c>
      <c r="C59" s="7">
        <v>44531</v>
      </c>
      <c r="D59" s="8" t="s">
        <v>66</v>
      </c>
      <c r="E59" s="8" t="s">
        <v>67</v>
      </c>
      <c r="F59" s="9">
        <v>1</v>
      </c>
      <c r="G59" s="10">
        <v>98</v>
      </c>
      <c r="H59" s="46"/>
      <c r="I59" s="46"/>
      <c r="M59" s="6" t="s">
        <v>9</v>
      </c>
      <c r="N59" s="43" t="str">
        <f>IF(COUNTIF($M$2:M59,$M$2:$M$1501)=1,M59,"")</f>
        <v/>
      </c>
      <c r="O59" s="43" t="str">
        <f t="array" ref="O59">IFERROR(INDEX($M$2:$M$1501,MATCH(0,INDEX(COUNTIFS($O$1:O58,$M$2:$M$1501),0),0)),"")</f>
        <v/>
      </c>
      <c r="T59" s="8" t="s">
        <v>66</v>
      </c>
      <c r="U59" s="51"/>
      <c r="W59" s="43" t="str">
        <f>IFERROR(INDEX($T$2:$T$1501,MATCH(0,INDEX(COUNTIFS($W$1:W58,$T$2:$T$1501),0),0)),"")</f>
        <v>4a0955ba-8d0a-4cef-a8e9-6a1e5c1b9f81</v>
      </c>
      <c r="X59" s="43">
        <f t="shared" si="5"/>
        <v>2</v>
      </c>
      <c r="Z59" s="6" t="s">
        <v>9</v>
      </c>
      <c r="AA59" s="43" t="str">
        <f>IFERROR(INDEX($T$2:$T$1501,MATCH(0,INDEX(COUNTIFS($W$1:AA58,$T$2:$T$1501),0),0)),"")</f>
        <v>4a0955ba-8d0a-4cef-a8e9-6a1e5c1b9f81</v>
      </c>
    </row>
    <row r="60" spans="1:27" ht="12.75">
      <c r="A60" s="36" t="str">
        <f t="shared" si="0"/>
        <v>GGN - Sector 27|Fruits &amp; Vegetables</v>
      </c>
      <c r="B60" s="6" t="s">
        <v>9</v>
      </c>
      <c r="C60" s="7">
        <v>44531</v>
      </c>
      <c r="D60" s="8" t="s">
        <v>26</v>
      </c>
      <c r="E60" s="8" t="s">
        <v>11</v>
      </c>
      <c r="F60" s="9">
        <v>10</v>
      </c>
      <c r="G60" s="10">
        <v>59</v>
      </c>
      <c r="H60" s="46"/>
      <c r="I60" s="46"/>
      <c r="M60" s="6" t="s">
        <v>9</v>
      </c>
      <c r="N60" s="43" t="str">
        <f>IF(COUNTIF($M$2:M60,$M$2:$M$1501)=1,M60,"")</f>
        <v/>
      </c>
      <c r="O60" s="43" t="str">
        <f t="array" ref="O60">IFERROR(INDEX($M$2:$M$1501,MATCH(0,INDEX(COUNTIFS($O$1:O59,$M$2:$M$1501),0),0)),"")</f>
        <v/>
      </c>
      <c r="T60" s="8" t="s">
        <v>26</v>
      </c>
      <c r="U60" s="51"/>
      <c r="W60" s="43" t="str">
        <f>IFERROR(INDEX($T$2:$T$1501,MATCH(0,INDEX(COUNTIFS($W$1:W59,$T$2:$T$1501),0),0)),"")</f>
        <v>e02099ee-eb63-42bb-91f9-4e75c9384134</v>
      </c>
      <c r="X60" s="43">
        <f t="shared" si="5"/>
        <v>1</v>
      </c>
      <c r="Z60" s="6" t="s">
        <v>9</v>
      </c>
      <c r="AA60" s="43" t="str">
        <f>IFERROR(INDEX($T$2:$T$1501,MATCH(0,INDEX(COUNTIFS($W$1:AA59,$T$2:$T$1501),0),0)),"")</f>
        <v>e02099ee-eb63-42bb-91f9-4e75c9384134</v>
      </c>
    </row>
    <row r="61" spans="1:27" ht="12.75">
      <c r="A61" s="36" t="str">
        <f t="shared" si="0"/>
        <v>GGN - Sector 27|Cooking Essentials</v>
      </c>
      <c r="B61" s="6" t="s">
        <v>9</v>
      </c>
      <c r="C61" s="7">
        <v>44531</v>
      </c>
      <c r="D61" s="8" t="s">
        <v>68</v>
      </c>
      <c r="E61" s="8" t="s">
        <v>30</v>
      </c>
      <c r="F61" s="9">
        <v>4</v>
      </c>
      <c r="G61" s="10">
        <v>78</v>
      </c>
      <c r="H61" s="46"/>
      <c r="I61" s="46"/>
      <c r="M61" s="6" t="s">
        <v>9</v>
      </c>
      <c r="N61" s="43" t="str">
        <f>IF(COUNTIF($M$2:M61,$M$2:$M$1501)=1,M61,"")</f>
        <v/>
      </c>
      <c r="O61" s="43" t="str">
        <f t="array" ref="O61">IFERROR(INDEX($M$2:$M$1501,MATCH(0,INDEX(COUNTIFS($O$1:O60,$M$2:$M$1501),0),0)),"")</f>
        <v/>
      </c>
      <c r="T61" s="8" t="s">
        <v>68</v>
      </c>
      <c r="U61" s="51"/>
      <c r="W61" s="43" t="str">
        <f>IFERROR(INDEX($T$2:$T$1501,MATCH(0,INDEX(COUNTIFS($W$1:W60,$T$2:$T$1501),0),0)),"")</f>
        <v>f1b87e72-3a22-4f89-93db-3ad0f99b4e03</v>
      </c>
      <c r="X61" s="43">
        <f t="shared" si="5"/>
        <v>3</v>
      </c>
      <c r="Z61" s="6" t="s">
        <v>9</v>
      </c>
      <c r="AA61" s="43" t="str">
        <f>IFERROR(INDEX($T$2:$T$1501,MATCH(0,INDEX(COUNTIFS($W$1:AA60,$T$2:$T$1501),0),0)),"")</f>
        <v>f1b87e72-3a22-4f89-93db-3ad0f99b4e03</v>
      </c>
    </row>
    <row r="62" spans="1:27" ht="12.75">
      <c r="A62" s="36" t="str">
        <f t="shared" si="0"/>
        <v>GGN-Sector66|Fruits &amp; Vegetables</v>
      </c>
      <c r="B62" s="6" t="s">
        <v>6</v>
      </c>
      <c r="C62" s="7">
        <v>44531</v>
      </c>
      <c r="D62" s="8" t="s">
        <v>55</v>
      </c>
      <c r="E62" s="8" t="s">
        <v>11</v>
      </c>
      <c r="F62" s="9">
        <v>24</v>
      </c>
      <c r="G62" s="10">
        <v>66</v>
      </c>
      <c r="H62" s="46"/>
      <c r="I62" s="46"/>
      <c r="M62" s="6" t="s">
        <v>6</v>
      </c>
      <c r="N62" s="43" t="str">
        <f>IF(COUNTIF($M$2:M62,$M$2:$M$1501)=1,M62,"")</f>
        <v/>
      </c>
      <c r="O62" s="43" t="str">
        <f t="array" ref="O62">IFERROR(INDEX($M$2:$M$1501,MATCH(0,INDEX(COUNTIFS($O$1:O61,$M$2:$M$1501),0),0)),"")</f>
        <v/>
      </c>
      <c r="T62" s="8" t="s">
        <v>55</v>
      </c>
      <c r="U62" s="51"/>
      <c r="W62" s="43" t="str">
        <f>IFERROR(INDEX($T$2:$T$1501,MATCH(0,INDEX(COUNTIFS($W$1:W61,$T$2:$T$1501),0),0)),"")</f>
        <v>48e3e998-59fc-4832-9dfd-4d8b7f20d6a2</v>
      </c>
      <c r="X62" s="43">
        <f t="shared" si="5"/>
        <v>2</v>
      </c>
      <c r="Z62" s="6" t="s">
        <v>6</v>
      </c>
      <c r="AA62" s="43" t="str">
        <f>IFERROR(INDEX($T$2:$T$1501,MATCH(0,INDEX(COUNTIFS($W$1:AA61,$T$2:$T$1501),0),0)),"")</f>
        <v>48e3e998-59fc-4832-9dfd-4d8b7f20d6a2</v>
      </c>
    </row>
    <row r="63" spans="1:27" ht="12.75">
      <c r="A63" s="36" t="str">
        <f t="shared" si="0"/>
        <v>GGN-Sector66|Fruits &amp; Vegetables</v>
      </c>
      <c r="B63" s="6" t="s">
        <v>6</v>
      </c>
      <c r="C63" s="7">
        <v>44531</v>
      </c>
      <c r="D63" s="8" t="s">
        <v>60</v>
      </c>
      <c r="E63" s="8" t="s">
        <v>11</v>
      </c>
      <c r="F63" s="9">
        <v>23</v>
      </c>
      <c r="G63" s="10">
        <v>23</v>
      </c>
      <c r="H63" s="46"/>
      <c r="I63" s="46"/>
      <c r="M63" s="6" t="s">
        <v>6</v>
      </c>
      <c r="N63" s="43" t="str">
        <f>IF(COUNTIF($M$2:M63,$M$2:$M$1501)=1,M63,"")</f>
        <v/>
      </c>
      <c r="O63" s="43" t="str">
        <f t="array" ref="O63">IFERROR(INDEX($M$2:$M$1501,MATCH(0,INDEX(COUNTIFS($O$1:O62,$M$2:$M$1501),0),0)),"")</f>
        <v/>
      </c>
      <c r="T63" s="8" t="s">
        <v>60</v>
      </c>
      <c r="U63" s="51"/>
      <c r="W63" s="43" t="str">
        <f>IFERROR(INDEX($T$2:$T$1501,MATCH(0,INDEX(COUNTIFS($W$1:W62,$T$2:$T$1501),0),0)),"")</f>
        <v>f0ca7136-e52f-4767-bfc7-b06c26b6f8e5</v>
      </c>
      <c r="X63" s="43">
        <f t="shared" si="5"/>
        <v>1</v>
      </c>
      <c r="Z63" s="6" t="s">
        <v>6</v>
      </c>
      <c r="AA63" s="43" t="str">
        <f>IFERROR(INDEX($T$2:$T$1501,MATCH(0,INDEX(COUNTIFS($W$1:AA62,$T$2:$T$1501),0),0)),"")</f>
        <v>f0ca7136-e52f-4767-bfc7-b06c26b6f8e5</v>
      </c>
    </row>
    <row r="64" spans="1:27" ht="12.75">
      <c r="A64" s="36" t="str">
        <f t="shared" si="0"/>
        <v>GGN-Sector66|Fruits &amp; Vegetables</v>
      </c>
      <c r="B64" s="6" t="s">
        <v>6</v>
      </c>
      <c r="C64" s="7">
        <v>44531</v>
      </c>
      <c r="D64" s="8" t="s">
        <v>69</v>
      </c>
      <c r="E64" s="8" t="s">
        <v>11</v>
      </c>
      <c r="F64" s="9">
        <v>13</v>
      </c>
      <c r="G64" s="10">
        <v>62</v>
      </c>
      <c r="H64" s="46"/>
      <c r="I64" s="46"/>
      <c r="M64" s="6" t="s">
        <v>6</v>
      </c>
      <c r="N64" s="43" t="str">
        <f>IF(COUNTIF($M$2:M64,$M$2:$M$1501)=1,M64,"")</f>
        <v/>
      </c>
      <c r="O64" s="43" t="str">
        <f t="array" ref="O64">IFERROR(INDEX($M$2:$M$1501,MATCH(0,INDEX(COUNTIFS($O$1:O63,$M$2:$M$1501),0),0)),"")</f>
        <v/>
      </c>
      <c r="T64" s="8" t="s">
        <v>69</v>
      </c>
      <c r="U64" s="51"/>
      <c r="W64" s="43" t="str">
        <f>IFERROR(INDEX($T$2:$T$1501,MATCH(0,INDEX(COUNTIFS($W$1:W63,$T$2:$T$1501),0),0)),"")</f>
        <v>e11c53ae-0827-48a8-9790-104006735ab8</v>
      </c>
      <c r="X64" s="43">
        <f t="shared" si="5"/>
        <v>4</v>
      </c>
      <c r="Z64" s="6" t="s">
        <v>6</v>
      </c>
      <c r="AA64" s="43" t="str">
        <f>IFERROR(INDEX($T$2:$T$1501,MATCH(0,INDEX(COUNTIFS($W$1:AA63,$T$2:$T$1501),0),0)),"")</f>
        <v>e11c53ae-0827-48a8-9790-104006735ab8</v>
      </c>
    </row>
    <row r="65" spans="1:27" ht="12.75">
      <c r="A65" s="36" t="str">
        <f t="shared" si="0"/>
        <v>GGN-Sector66|Fruits &amp; Vegetables</v>
      </c>
      <c r="B65" s="6" t="s">
        <v>6</v>
      </c>
      <c r="C65" s="7">
        <v>44531</v>
      </c>
      <c r="D65" s="8" t="s">
        <v>13</v>
      </c>
      <c r="E65" s="8" t="s">
        <v>11</v>
      </c>
      <c r="F65" s="9">
        <v>0</v>
      </c>
      <c r="G65" s="10">
        <v>223</v>
      </c>
      <c r="H65" s="46"/>
      <c r="I65" s="46"/>
      <c r="M65" s="6" t="s">
        <v>6</v>
      </c>
      <c r="N65" s="43" t="str">
        <f>IF(COUNTIF($M$2:M65,$M$2:$M$1501)=1,M65,"")</f>
        <v/>
      </c>
      <c r="O65" s="43" t="str">
        <f t="array" ref="O65">IFERROR(INDEX($M$2:$M$1501,MATCH(0,INDEX(COUNTIFS($O$1:O64,$M$2:$M$1501),0),0)),"")</f>
        <v/>
      </c>
      <c r="T65" s="8" t="s">
        <v>13</v>
      </c>
      <c r="U65" s="51"/>
      <c r="W65" s="43" t="str">
        <f>IFERROR(INDEX($T$2:$T$1501,MATCH(0,INDEX(COUNTIFS($W$1:W64,$T$2:$T$1501),0),0)),"")</f>
        <v>8d7dd4fd-57bf-496d-8799-b2973bc628b8</v>
      </c>
      <c r="X65" s="43">
        <f t="shared" si="5"/>
        <v>2</v>
      </c>
      <c r="Z65" s="6" t="s">
        <v>6</v>
      </c>
      <c r="AA65" s="43" t="str">
        <f>IFERROR(INDEX($T$2:$T$1501,MATCH(0,INDEX(COUNTIFS($W$1:AA64,$T$2:$T$1501),0),0)),"")</f>
        <v>8d7dd4fd-57bf-496d-8799-b2973bc628b8</v>
      </c>
    </row>
    <row r="66" spans="1:27" ht="12.75">
      <c r="A66" s="36" t="str">
        <f t="shared" si="0"/>
        <v>GGN-Sector66|Fruits &amp; Vegetables</v>
      </c>
      <c r="B66" s="6" t="s">
        <v>6</v>
      </c>
      <c r="C66" s="7">
        <v>44531</v>
      </c>
      <c r="D66" s="8" t="s">
        <v>63</v>
      </c>
      <c r="E66" s="8" t="s">
        <v>11</v>
      </c>
      <c r="F66" s="9">
        <v>43</v>
      </c>
      <c r="G66" s="10">
        <v>33</v>
      </c>
      <c r="H66" s="46"/>
      <c r="I66" s="46"/>
      <c r="M66" s="6" t="s">
        <v>6</v>
      </c>
      <c r="N66" s="43" t="str">
        <f>IF(COUNTIF($M$2:M66,$M$2:$M$1501)=1,M66,"")</f>
        <v/>
      </c>
      <c r="O66" s="43" t="str">
        <f t="array" ref="O66">IFERROR(INDEX($M$2:$M$1501,MATCH(0,INDEX(COUNTIFS($O$1:O65,$M$2:$M$1501),0),0)),"")</f>
        <v/>
      </c>
      <c r="T66" s="8" t="s">
        <v>63</v>
      </c>
      <c r="U66" s="51"/>
      <c r="W66" s="43" t="str">
        <f>IFERROR(INDEX($T$2:$T$1501,MATCH(0,INDEX(COUNTIFS($W$1:W65,$T$2:$T$1501),0),0)),"")</f>
        <v>e3a60df4-d17c-4643-b154-f9ed63475d9a</v>
      </c>
      <c r="X66" s="43">
        <f t="shared" si="5"/>
        <v>1</v>
      </c>
      <c r="Z66" s="6" t="s">
        <v>6</v>
      </c>
      <c r="AA66" s="43" t="str">
        <f>IFERROR(INDEX($T$2:$T$1501,MATCH(0,INDEX(COUNTIFS($W$1:AA65,$T$2:$T$1501),0),0)),"")</f>
        <v>e3a60df4-d17c-4643-b154-f9ed63475d9a</v>
      </c>
    </row>
    <row r="67" spans="1:27" ht="12.75">
      <c r="A67" s="36" t="str">
        <f t="shared" ref="A67:A130" si="7">B67&amp;"|"&amp;E67</f>
        <v>GGN - Sector 27|Cooking Essentials</v>
      </c>
      <c r="B67" s="6" t="s">
        <v>9</v>
      </c>
      <c r="C67" s="7">
        <v>44531</v>
      </c>
      <c r="D67" s="8" t="s">
        <v>70</v>
      </c>
      <c r="E67" s="8" t="s">
        <v>30</v>
      </c>
      <c r="F67" s="9">
        <v>28</v>
      </c>
      <c r="G67" s="10">
        <v>150</v>
      </c>
      <c r="H67" s="46"/>
      <c r="I67" s="46"/>
      <c r="M67" s="6" t="s">
        <v>9</v>
      </c>
      <c r="N67" s="43" t="str">
        <f>IF(COUNTIF($M$2:M67,$M$2:$M$1501)=1,M67,"")</f>
        <v/>
      </c>
      <c r="O67" s="43" t="str">
        <f t="array" ref="O67">IFERROR(INDEX($M$2:$M$1501,MATCH(0,INDEX(COUNTIFS($O$1:O66,$M$2:$M$1501),0),0)),"")</f>
        <v/>
      </c>
      <c r="T67" s="8" t="s">
        <v>70</v>
      </c>
      <c r="U67" s="51"/>
      <c r="W67" s="43" t="str">
        <f>IFERROR(INDEX($T$2:$T$1501,MATCH(0,INDEX(COUNTIFS($W$1:W66,$T$2:$T$1501),0),0)),"")</f>
        <v>18cfaa3d-559e-487d-b1c4-33d200c4f757</v>
      </c>
      <c r="X67" s="43">
        <f t="shared" ref="X67:X130" si="8">COUNTIF($T$2:$T$1501,W67)</f>
        <v>1</v>
      </c>
      <c r="Z67" s="6" t="s">
        <v>9</v>
      </c>
      <c r="AA67" s="43" t="str">
        <f>IFERROR(INDEX($T$2:$T$1501,MATCH(0,INDEX(COUNTIFS($W$1:AA66,$T$2:$T$1501),0),0)),"")</f>
        <v>18cfaa3d-559e-487d-b1c4-33d200c4f757</v>
      </c>
    </row>
    <row r="68" spans="1:27" ht="12.75">
      <c r="A68" s="36" t="str">
        <f t="shared" si="7"/>
        <v>GGN - Sector 27|Biscuits</v>
      </c>
      <c r="B68" s="6" t="s">
        <v>9</v>
      </c>
      <c r="C68" s="7">
        <v>44531</v>
      </c>
      <c r="D68" s="8" t="s">
        <v>71</v>
      </c>
      <c r="E68" s="8" t="s">
        <v>39</v>
      </c>
      <c r="F68" s="9">
        <v>24</v>
      </c>
      <c r="G68" s="10">
        <v>8</v>
      </c>
      <c r="H68" s="46"/>
      <c r="I68" s="46"/>
      <c r="M68" s="6" t="s">
        <v>9</v>
      </c>
      <c r="N68" s="43" t="str">
        <f>IF(COUNTIF($M$2:M68,$M$2:$M$1501)=1,M68,"")</f>
        <v/>
      </c>
      <c r="O68" s="43" t="str">
        <f t="array" ref="O68">IFERROR(INDEX($M$2:$M$1501,MATCH(0,INDEX(COUNTIFS($O$1:O67,$M$2:$M$1501),0),0)),"")</f>
        <v/>
      </c>
      <c r="T68" s="8" t="s">
        <v>71</v>
      </c>
      <c r="U68" s="51"/>
      <c r="W68" s="43" t="str">
        <f>IFERROR(INDEX($T$2:$T$1501,MATCH(0,INDEX(COUNTIFS($W$1:W67,$T$2:$T$1501),0),0)),"")</f>
        <v>f86a3ed4-30db-47d1-a6fd-1b48277ae104</v>
      </c>
      <c r="X68" s="43">
        <f t="shared" si="8"/>
        <v>3</v>
      </c>
      <c r="Z68" s="6" t="s">
        <v>9</v>
      </c>
      <c r="AA68" s="43" t="str">
        <f>IFERROR(INDEX($T$2:$T$1501,MATCH(0,INDEX(COUNTIFS($W$1:AA67,$T$2:$T$1501),0),0)),"")</f>
        <v>f86a3ed4-30db-47d1-a6fd-1b48277ae104</v>
      </c>
    </row>
    <row r="69" spans="1:27" ht="12.75">
      <c r="A69" s="36" t="str">
        <f t="shared" si="7"/>
        <v>GGN - Sector 27|Munchies</v>
      </c>
      <c r="B69" s="6" t="s">
        <v>9</v>
      </c>
      <c r="C69" s="7">
        <v>44531</v>
      </c>
      <c r="D69" s="8" t="s">
        <v>72</v>
      </c>
      <c r="E69" s="8" t="s">
        <v>8</v>
      </c>
      <c r="F69" s="9">
        <v>2</v>
      </c>
      <c r="G69" s="10">
        <v>8</v>
      </c>
      <c r="H69" s="46"/>
      <c r="I69" s="46"/>
      <c r="M69" s="6" t="s">
        <v>9</v>
      </c>
      <c r="N69" s="43" t="str">
        <f>IF(COUNTIF($M$2:M69,$M$2:$M$1501)=1,M69,"")</f>
        <v/>
      </c>
      <c r="O69" s="43" t="str">
        <f t="array" ref="O69">IFERROR(INDEX($M$2:$M$1501,MATCH(0,INDEX(COUNTIFS($O$1:O68,$M$2:$M$1501),0),0)),"")</f>
        <v/>
      </c>
      <c r="T69" s="8" t="s">
        <v>72</v>
      </c>
      <c r="U69" s="51"/>
      <c r="W69" s="43" t="str">
        <f>IFERROR(INDEX($T$2:$T$1501,MATCH(0,INDEX(COUNTIFS($W$1:W68,$T$2:$T$1501),0),0)),"")</f>
        <v>e8960afd-ed7b-4af0-a395-1435c5c5d275</v>
      </c>
      <c r="X69" s="43">
        <f t="shared" si="8"/>
        <v>4</v>
      </c>
      <c r="Z69" s="6" t="s">
        <v>9</v>
      </c>
      <c r="AA69" s="43" t="str">
        <f>IFERROR(INDEX($T$2:$T$1501,MATCH(0,INDEX(COUNTIFS($W$1:AA68,$T$2:$T$1501),0),0)),"")</f>
        <v>e8960afd-ed7b-4af0-a395-1435c5c5d275</v>
      </c>
    </row>
    <row r="70" spans="1:27" ht="12.75">
      <c r="A70" s="36" t="str">
        <f t="shared" si="7"/>
        <v>GGN - Sector 27|Beverages</v>
      </c>
      <c r="B70" s="6" t="s">
        <v>9</v>
      </c>
      <c r="C70" s="7">
        <v>44531</v>
      </c>
      <c r="D70" s="8" t="s">
        <v>73</v>
      </c>
      <c r="E70" s="8" t="s">
        <v>74</v>
      </c>
      <c r="F70" s="9">
        <v>4</v>
      </c>
      <c r="G70" s="10">
        <v>289</v>
      </c>
      <c r="H70" s="46"/>
      <c r="I70" s="46"/>
      <c r="M70" s="6" t="s">
        <v>9</v>
      </c>
      <c r="N70" s="43" t="str">
        <f>IF(COUNTIF($M$2:M70,$M$2:$M$1501)=1,M70,"")</f>
        <v/>
      </c>
      <c r="O70" s="43" t="str">
        <f t="array" ref="O70">IFERROR(INDEX($M$2:$M$1501,MATCH(0,INDEX(COUNTIFS($O$1:O69,$M$2:$M$1501),0),0)),"")</f>
        <v/>
      </c>
      <c r="T70" s="8" t="s">
        <v>73</v>
      </c>
      <c r="U70" s="51"/>
      <c r="W70" s="43" t="str">
        <f>IFERROR(INDEX($T$2:$T$1501,MATCH(0,INDEX(COUNTIFS($W$1:W69,$T$2:$T$1501),0),0)),"")</f>
        <v>0358a4af-280e-4996-8461-a48c96f6c461</v>
      </c>
      <c r="X70" s="43">
        <f t="shared" si="8"/>
        <v>17</v>
      </c>
      <c r="Z70" s="6" t="s">
        <v>9</v>
      </c>
      <c r="AA70" s="43" t="str">
        <f>IFERROR(INDEX($T$2:$T$1501,MATCH(0,INDEX(COUNTIFS($W$1:AA69,$T$2:$T$1501),0),0)),"")</f>
        <v>0358a4af-280e-4996-8461-a48c96f6c461</v>
      </c>
    </row>
    <row r="71" spans="1:27" ht="12.75">
      <c r="A71" s="36" t="str">
        <f t="shared" si="7"/>
        <v>GGN - Sector 27|Fruits &amp; Vegetables</v>
      </c>
      <c r="B71" s="6" t="s">
        <v>9</v>
      </c>
      <c r="C71" s="7">
        <v>44531</v>
      </c>
      <c r="D71" s="8" t="s">
        <v>63</v>
      </c>
      <c r="E71" s="8" t="s">
        <v>11</v>
      </c>
      <c r="F71" s="9">
        <v>267</v>
      </c>
      <c r="G71" s="10">
        <v>21</v>
      </c>
      <c r="H71" s="46"/>
      <c r="I71" s="46"/>
      <c r="M71" s="6" t="s">
        <v>9</v>
      </c>
      <c r="N71" s="43" t="str">
        <f>IF(COUNTIF($M$2:M71,$M$2:$M$1501)=1,M71,"")</f>
        <v/>
      </c>
      <c r="O71" s="43" t="str">
        <f t="array" ref="O71">IFERROR(INDEX($M$2:$M$1501,MATCH(0,INDEX(COUNTIFS($O$1:O70,$M$2:$M$1501),0),0)),"")</f>
        <v/>
      </c>
      <c r="T71" s="8" t="s">
        <v>63</v>
      </c>
      <c r="U71" s="51"/>
      <c r="W71" s="43" t="str">
        <f>IFERROR(INDEX($T$2:$T$1501,MATCH(0,INDEX(COUNTIFS($W$1:W70,$T$2:$T$1501),0),0)),"")</f>
        <v>04130cf7-5ba0-4ed8-ac7b-7fe35beeb83c</v>
      </c>
      <c r="X71" s="43">
        <f t="shared" si="8"/>
        <v>6</v>
      </c>
      <c r="Z71" s="6" t="s">
        <v>9</v>
      </c>
      <c r="AA71" s="43" t="str">
        <f>IFERROR(INDEX($T$2:$T$1501,MATCH(0,INDEX(COUNTIFS($W$1:AA70,$T$2:$T$1501),0),0)),"")</f>
        <v>04130cf7-5ba0-4ed8-ac7b-7fe35beeb83c</v>
      </c>
    </row>
    <row r="72" spans="1:27" ht="12.75">
      <c r="A72" s="36" t="str">
        <f t="shared" si="7"/>
        <v>GGN - Sector 27|Fruits &amp; Vegetables</v>
      </c>
      <c r="B72" s="6" t="s">
        <v>9</v>
      </c>
      <c r="C72" s="7">
        <v>44531</v>
      </c>
      <c r="D72" s="8" t="s">
        <v>17</v>
      </c>
      <c r="E72" s="8" t="s">
        <v>11</v>
      </c>
      <c r="F72" s="9">
        <v>66</v>
      </c>
      <c r="G72" s="10">
        <v>90</v>
      </c>
      <c r="H72" s="46"/>
      <c r="I72" s="46"/>
      <c r="M72" s="6" t="s">
        <v>9</v>
      </c>
      <c r="N72" s="43" t="str">
        <f>IF(COUNTIF($M$2:M72,$M$2:$M$1501)=1,M72,"")</f>
        <v/>
      </c>
      <c r="O72" s="43" t="str">
        <f t="array" ref="O72">IFERROR(INDEX($M$2:$M$1501,MATCH(0,INDEX(COUNTIFS($O$1:O71,$M$2:$M$1501),0),0)),"")</f>
        <v/>
      </c>
      <c r="T72" s="8" t="s">
        <v>17</v>
      </c>
      <c r="U72" s="51"/>
      <c r="W72" s="43" t="str">
        <f>IFERROR(INDEX($T$2:$T$1501,MATCH(0,INDEX(COUNTIFS($W$1:W71,$T$2:$T$1501),0),0)),"")</f>
        <v>8c197a41-8874-4a52-a805-fd12d0210453</v>
      </c>
      <c r="X72" s="43">
        <f t="shared" si="8"/>
        <v>10</v>
      </c>
      <c r="Z72" s="6" t="s">
        <v>9</v>
      </c>
      <c r="AA72" s="43" t="str">
        <f>IFERROR(INDEX($T$2:$T$1501,MATCH(0,INDEX(COUNTIFS($W$1:AA71,$T$2:$T$1501),0),0)),"")</f>
        <v>8c197a41-8874-4a52-a805-fd12d0210453</v>
      </c>
    </row>
    <row r="73" spans="1:27" ht="12.75">
      <c r="A73" s="36" t="str">
        <f t="shared" si="7"/>
        <v>GGN-Sector66|Home &amp; Cleaning</v>
      </c>
      <c r="B73" s="6" t="s">
        <v>6</v>
      </c>
      <c r="C73" s="7">
        <v>44531</v>
      </c>
      <c r="D73" s="8" t="s">
        <v>75</v>
      </c>
      <c r="E73" s="8" t="s">
        <v>67</v>
      </c>
      <c r="F73" s="9">
        <v>4</v>
      </c>
      <c r="G73" s="10">
        <v>79</v>
      </c>
      <c r="H73" s="46"/>
      <c r="I73" s="46"/>
      <c r="M73" s="6" t="s">
        <v>6</v>
      </c>
      <c r="N73" s="43" t="str">
        <f>IF(COUNTIF($M$2:M73,$M$2:$M$1501)=1,M73,"")</f>
        <v/>
      </c>
      <c r="O73" s="43" t="str">
        <f t="array" ref="O73">IFERROR(INDEX($M$2:$M$1501,MATCH(0,INDEX(COUNTIFS($O$1:O72,$M$2:$M$1501),0),0)),"")</f>
        <v/>
      </c>
      <c r="T73" s="8" t="s">
        <v>75</v>
      </c>
      <c r="U73" s="51"/>
      <c r="W73" s="43" t="str">
        <f>IFERROR(INDEX($T$2:$T$1501,MATCH(0,INDEX(COUNTIFS($W$1:W72,$T$2:$T$1501),0),0)),"")</f>
        <v>cf7f86bc-73ef-45e5-a229-38ab35680914</v>
      </c>
      <c r="X73" s="43">
        <f t="shared" si="8"/>
        <v>12</v>
      </c>
      <c r="Z73" s="6" t="s">
        <v>6</v>
      </c>
      <c r="AA73" s="43" t="str">
        <f>IFERROR(INDEX($T$2:$T$1501,MATCH(0,INDEX(COUNTIFS($W$1:AA72,$T$2:$T$1501),0),0)),"")</f>
        <v>cf7f86bc-73ef-45e5-a229-38ab35680914</v>
      </c>
    </row>
    <row r="74" spans="1:27" ht="12.75">
      <c r="A74" s="36" t="str">
        <f t="shared" si="7"/>
        <v>GGN-Sector66|Cooking Essentials</v>
      </c>
      <c r="B74" s="6" t="s">
        <v>6</v>
      </c>
      <c r="C74" s="7">
        <v>44531</v>
      </c>
      <c r="D74" s="8" t="s">
        <v>76</v>
      </c>
      <c r="E74" s="8" t="s">
        <v>30</v>
      </c>
      <c r="F74" s="9">
        <v>0</v>
      </c>
      <c r="G74" s="10">
        <v>130</v>
      </c>
      <c r="H74" s="46"/>
      <c r="I74" s="46"/>
      <c r="M74" s="6" t="s">
        <v>6</v>
      </c>
      <c r="N74" s="43" t="str">
        <f>IF(COUNTIF($M$2:M74,$M$2:$M$1501)=1,M74,"")</f>
        <v/>
      </c>
      <c r="O74" s="43" t="str">
        <f t="array" ref="O74">IFERROR(INDEX($M$2:$M$1501,MATCH(0,INDEX(COUNTIFS($O$1:O73,$M$2:$M$1501),0),0)),"")</f>
        <v/>
      </c>
      <c r="T74" s="8" t="s">
        <v>76</v>
      </c>
      <c r="U74" s="51"/>
      <c r="W74" s="43" t="str">
        <f>IFERROR(INDEX($T$2:$T$1501,MATCH(0,INDEX(COUNTIFS($W$1:W73,$T$2:$T$1501),0),0)),"")</f>
        <v>f43d1fe1-65da-419f-81cc-4a4a018c1103</v>
      </c>
      <c r="X74" s="43">
        <f t="shared" si="8"/>
        <v>9</v>
      </c>
      <c r="Z74" s="6" t="s">
        <v>6</v>
      </c>
      <c r="AA74" s="43" t="str">
        <f>IFERROR(INDEX($T$2:$T$1501,MATCH(0,INDEX(COUNTIFS($W$1:AA73,$T$2:$T$1501),0),0)),"")</f>
        <v>f43d1fe1-65da-419f-81cc-4a4a018c1103</v>
      </c>
    </row>
    <row r="75" spans="1:27" ht="12.75">
      <c r="A75" s="36" t="str">
        <f t="shared" si="7"/>
        <v>GGN-Sector66|Cooking Essentials</v>
      </c>
      <c r="B75" s="6" t="s">
        <v>6</v>
      </c>
      <c r="C75" s="7">
        <v>44531</v>
      </c>
      <c r="D75" s="8" t="s">
        <v>77</v>
      </c>
      <c r="E75" s="8" t="s">
        <v>30</v>
      </c>
      <c r="F75" s="9">
        <v>5</v>
      </c>
      <c r="G75" s="10">
        <v>485</v>
      </c>
      <c r="H75" s="46"/>
      <c r="I75" s="46"/>
      <c r="M75" s="6" t="s">
        <v>6</v>
      </c>
      <c r="N75" s="43" t="str">
        <f>IF(COUNTIF($M$2:M75,$M$2:$M$1501)=1,M75,"")</f>
        <v/>
      </c>
      <c r="O75" s="43" t="str">
        <f t="array" ref="O75">IFERROR(INDEX($M$2:$M$1501,MATCH(0,INDEX(COUNTIFS($O$1:O74,$M$2:$M$1501),0),0)),"")</f>
        <v/>
      </c>
      <c r="T75" s="8" t="s">
        <v>77</v>
      </c>
      <c r="U75" s="51"/>
      <c r="W75" s="43" t="str">
        <f>IFERROR(INDEX($T$2:$T$1501,MATCH(0,INDEX(COUNTIFS($W$1:W74,$T$2:$T$1501),0),0)),"")</f>
        <v>dfdc79e4-fe3c-4d89-85c7-24d1c2a3c6b9</v>
      </c>
      <c r="X75" s="43">
        <f t="shared" si="8"/>
        <v>2</v>
      </c>
      <c r="Z75" s="6" t="s">
        <v>6</v>
      </c>
      <c r="AA75" s="43" t="str">
        <f>IFERROR(INDEX($T$2:$T$1501,MATCH(0,INDEX(COUNTIFS($W$1:AA74,$T$2:$T$1501),0),0)),"")</f>
        <v>dfdc79e4-fe3c-4d89-85c7-24d1c2a3c6b9</v>
      </c>
    </row>
    <row r="76" spans="1:27" ht="12.75">
      <c r="A76" s="36" t="str">
        <f t="shared" si="7"/>
        <v>GGN-Sector66|Munchies</v>
      </c>
      <c r="B76" s="6" t="s">
        <v>6</v>
      </c>
      <c r="C76" s="7">
        <v>44531</v>
      </c>
      <c r="D76" s="8" t="s">
        <v>78</v>
      </c>
      <c r="E76" s="8" t="s">
        <v>8</v>
      </c>
      <c r="F76" s="9">
        <v>28</v>
      </c>
      <c r="G76" s="10">
        <v>90</v>
      </c>
      <c r="H76" s="46"/>
      <c r="I76" s="46"/>
      <c r="M76" s="6" t="s">
        <v>6</v>
      </c>
      <c r="N76" s="43" t="str">
        <f>IF(COUNTIF($M$2:M76,$M$2:$M$1501)=1,M76,"")</f>
        <v/>
      </c>
      <c r="O76" s="43" t="str">
        <f t="array" ref="O76">IFERROR(INDEX($M$2:$M$1501,MATCH(0,INDEX(COUNTIFS($O$1:O75,$M$2:$M$1501),0),0)),"")</f>
        <v/>
      </c>
      <c r="T76" s="8" t="s">
        <v>78</v>
      </c>
      <c r="U76" s="51"/>
      <c r="W76" s="43" t="str">
        <f>IFERROR(INDEX($T$2:$T$1501,MATCH(0,INDEX(COUNTIFS($W$1:W75,$T$2:$T$1501),0),0)),"")</f>
        <v>1d41172f-ae4c-4d4c-9c9c-a9e070a54383</v>
      </c>
      <c r="X76" s="43">
        <f t="shared" si="8"/>
        <v>2</v>
      </c>
      <c r="Z76" s="6" t="s">
        <v>6</v>
      </c>
      <c r="AA76" s="43" t="str">
        <f>IFERROR(INDEX($T$2:$T$1501,MATCH(0,INDEX(COUNTIFS($W$1:AA75,$T$2:$T$1501),0),0)),"")</f>
        <v>1d41172f-ae4c-4d4c-9c9c-a9e070a54383</v>
      </c>
    </row>
    <row r="77" spans="1:27" ht="12.75">
      <c r="A77" s="36" t="str">
        <f t="shared" si="7"/>
        <v>GGN - Sector 27|Chocolates &amp; Candies</v>
      </c>
      <c r="B77" s="6" t="s">
        <v>9</v>
      </c>
      <c r="C77" s="7">
        <v>44531</v>
      </c>
      <c r="D77" s="8" t="s">
        <v>79</v>
      </c>
      <c r="E77" s="8" t="s">
        <v>80</v>
      </c>
      <c r="F77" s="9">
        <v>52</v>
      </c>
      <c r="G77" s="10">
        <v>20</v>
      </c>
      <c r="H77" s="46"/>
      <c r="I77" s="46"/>
      <c r="M77" s="6" t="s">
        <v>9</v>
      </c>
      <c r="N77" s="43" t="str">
        <f>IF(COUNTIF($M$2:M77,$M$2:$M$1501)=1,M77,"")</f>
        <v/>
      </c>
      <c r="O77" s="43" t="str">
        <f t="array" ref="O77">IFERROR(INDEX($M$2:$M$1501,MATCH(0,INDEX(COUNTIFS($O$1:O76,$M$2:$M$1501),0),0)),"")</f>
        <v/>
      </c>
      <c r="T77" s="8" t="s">
        <v>79</v>
      </c>
      <c r="U77" s="51"/>
      <c r="W77" s="43" t="str">
        <f>IFERROR(INDEX($T$2:$T$1501,MATCH(0,INDEX(COUNTIFS($W$1:W76,$T$2:$T$1501),0),0)),"")</f>
        <v>571f8cc0-e72b-4b27-9783-3e56ee1184eb</v>
      </c>
      <c r="X77" s="43">
        <f t="shared" si="8"/>
        <v>3</v>
      </c>
      <c r="Z77" s="6" t="s">
        <v>9</v>
      </c>
      <c r="AA77" s="43" t="str">
        <f>IFERROR(INDEX($T$2:$T$1501,MATCH(0,INDEX(COUNTIFS($W$1:AA76,$T$2:$T$1501),0),0)),"")</f>
        <v>571f8cc0-e72b-4b27-9783-3e56ee1184eb</v>
      </c>
    </row>
    <row r="78" spans="1:27" ht="12.75">
      <c r="A78" s="36" t="str">
        <f t="shared" si="7"/>
        <v>GGN-Sector66|Cooking Essentials</v>
      </c>
      <c r="B78" s="6" t="s">
        <v>6</v>
      </c>
      <c r="C78" s="7">
        <v>44531</v>
      </c>
      <c r="D78" s="8" t="s">
        <v>81</v>
      </c>
      <c r="E78" s="8" t="s">
        <v>30</v>
      </c>
      <c r="F78" s="9">
        <v>30</v>
      </c>
      <c r="G78" s="10">
        <v>55</v>
      </c>
      <c r="H78" s="46"/>
      <c r="I78" s="46"/>
      <c r="M78" s="6" t="s">
        <v>6</v>
      </c>
      <c r="N78" s="43" t="str">
        <f>IF(COUNTIF($M$2:M78,$M$2:$M$1501)=1,M78,"")</f>
        <v/>
      </c>
      <c r="O78" s="43" t="str">
        <f t="array" ref="O78">IFERROR(INDEX($M$2:$M$1501,MATCH(0,INDEX(COUNTIFS($O$1:O77,$M$2:$M$1501),0),0)),"")</f>
        <v/>
      </c>
      <c r="T78" s="8" t="s">
        <v>81</v>
      </c>
      <c r="U78" s="51"/>
      <c r="W78" s="43" t="str">
        <f>IFERROR(INDEX($T$2:$T$1501,MATCH(0,INDEX(COUNTIFS($W$1:W77,$T$2:$T$1501),0),0)),"")</f>
        <v>a81428c9-b5d0-4d04-b749-8e2fbe28c06f</v>
      </c>
      <c r="X78" s="43">
        <f t="shared" si="8"/>
        <v>1</v>
      </c>
      <c r="Z78" s="6" t="s">
        <v>6</v>
      </c>
      <c r="AA78" s="43" t="str">
        <f>IFERROR(INDEX($T$2:$T$1501,MATCH(0,INDEX(COUNTIFS($W$1:AA77,$T$2:$T$1501),0),0)),"")</f>
        <v>a81428c9-b5d0-4d04-b749-8e2fbe28c06f</v>
      </c>
    </row>
    <row r="79" spans="1:27" ht="12.75">
      <c r="A79" s="36" t="str">
        <f t="shared" si="7"/>
        <v>GGN-Sector66|Beverages</v>
      </c>
      <c r="B79" s="6" t="s">
        <v>6</v>
      </c>
      <c r="C79" s="7">
        <v>44531</v>
      </c>
      <c r="D79" s="8" t="s">
        <v>82</v>
      </c>
      <c r="E79" s="8" t="s">
        <v>74</v>
      </c>
      <c r="F79" s="9">
        <v>1</v>
      </c>
      <c r="G79" s="10">
        <v>35</v>
      </c>
      <c r="H79" s="46"/>
      <c r="I79" s="46"/>
      <c r="M79" s="6" t="s">
        <v>6</v>
      </c>
      <c r="N79" s="43" t="str">
        <f>IF(COUNTIF($M$2:M79,$M$2:$M$1501)=1,M79,"")</f>
        <v/>
      </c>
      <c r="O79" s="43" t="str">
        <f t="array" ref="O79">IFERROR(INDEX($M$2:$M$1501,MATCH(0,INDEX(COUNTIFS($O$1:O78,$M$2:$M$1501),0),0)),"")</f>
        <v/>
      </c>
      <c r="T79" s="8" t="s">
        <v>82</v>
      </c>
      <c r="U79" s="51"/>
      <c r="W79" s="43" t="str">
        <f>IFERROR(INDEX($T$2:$T$1501,MATCH(0,INDEX(COUNTIFS($W$1:W78,$T$2:$T$1501),0),0)),"")</f>
        <v>2a231315-2b07-4de0-af4a-3a4f9c48ad0c</v>
      </c>
      <c r="X79" s="43">
        <f t="shared" si="8"/>
        <v>3</v>
      </c>
      <c r="Z79" s="6" t="s">
        <v>6</v>
      </c>
      <c r="AA79" s="43" t="str">
        <f>IFERROR(INDEX($T$2:$T$1501,MATCH(0,INDEX(COUNTIFS($W$1:AA78,$T$2:$T$1501),0),0)),"")</f>
        <v>2a231315-2b07-4de0-af4a-3a4f9c48ad0c</v>
      </c>
    </row>
    <row r="80" spans="1:27" ht="12.75">
      <c r="A80" s="36" t="str">
        <f t="shared" si="7"/>
        <v>GGN - Sector 27|Home &amp; Cleaning</v>
      </c>
      <c r="B80" s="6" t="s">
        <v>9</v>
      </c>
      <c r="C80" s="7">
        <v>44531</v>
      </c>
      <c r="D80" s="8" t="s">
        <v>83</v>
      </c>
      <c r="E80" s="8" t="s">
        <v>67</v>
      </c>
      <c r="F80" s="9">
        <v>4</v>
      </c>
      <c r="G80" s="10">
        <v>40</v>
      </c>
      <c r="H80" s="46"/>
      <c r="I80" s="46"/>
      <c r="M80" s="6" t="s">
        <v>9</v>
      </c>
      <c r="N80" s="43" t="str">
        <f>IF(COUNTIF($M$2:M80,$M$2:$M$1501)=1,M80,"")</f>
        <v/>
      </c>
      <c r="O80" s="43" t="str">
        <f t="array" ref="O80">IFERROR(INDEX($M$2:$M$1501,MATCH(0,INDEX(COUNTIFS($O$1:O79,$M$2:$M$1501),0),0)),"")</f>
        <v/>
      </c>
      <c r="T80" s="8" t="s">
        <v>83</v>
      </c>
      <c r="U80" s="51"/>
      <c r="W80" s="43" t="str">
        <f>IFERROR(INDEX($T$2:$T$1501,MATCH(0,INDEX(COUNTIFS($W$1:W79,$T$2:$T$1501),0),0)),"")</f>
        <v>f2b8a66c-8880-4b80-8fb9-53d36b703e21</v>
      </c>
      <c r="X80" s="43">
        <f t="shared" si="8"/>
        <v>2</v>
      </c>
      <c r="Z80" s="6" t="s">
        <v>9</v>
      </c>
      <c r="AA80" s="43" t="str">
        <f>IFERROR(INDEX($T$2:$T$1501,MATCH(0,INDEX(COUNTIFS($W$1:AA79,$T$2:$T$1501),0),0)),"")</f>
        <v>f2b8a66c-8880-4b80-8fb9-53d36b703e21</v>
      </c>
    </row>
    <row r="81" spans="1:27" ht="12.75">
      <c r="A81" s="36" t="str">
        <f t="shared" si="7"/>
        <v>GGN - Sector 27|Cooking Essentials</v>
      </c>
      <c r="B81" s="6" t="s">
        <v>9</v>
      </c>
      <c r="C81" s="7">
        <v>44531</v>
      </c>
      <c r="D81" s="8" t="s">
        <v>84</v>
      </c>
      <c r="E81" s="8" t="s">
        <v>30</v>
      </c>
      <c r="F81" s="9">
        <v>10</v>
      </c>
      <c r="G81" s="10">
        <v>23</v>
      </c>
      <c r="H81" s="46"/>
      <c r="I81" s="46"/>
      <c r="M81" s="6" t="s">
        <v>9</v>
      </c>
      <c r="N81" s="43" t="str">
        <f>IF(COUNTIF($M$2:M81,$M$2:$M$1501)=1,M81,"")</f>
        <v/>
      </c>
      <c r="O81" s="43" t="str">
        <f t="array" ref="O81">IFERROR(INDEX($M$2:$M$1501,MATCH(0,INDEX(COUNTIFS($O$1:O80,$M$2:$M$1501),0),0)),"")</f>
        <v/>
      </c>
      <c r="T81" s="8" t="s">
        <v>84</v>
      </c>
      <c r="U81" s="51"/>
      <c r="W81" s="43" t="str">
        <f>IFERROR(INDEX($T$2:$T$1501,MATCH(0,INDEX(COUNTIFS($W$1:W80,$T$2:$T$1501),0),0)),"")</f>
        <v>097b22c3-ce2b-4af4-8624-a533344dc0ec</v>
      </c>
      <c r="X81" s="43">
        <f t="shared" si="8"/>
        <v>5</v>
      </c>
      <c r="Z81" s="6" t="s">
        <v>9</v>
      </c>
      <c r="AA81" s="43" t="str">
        <f>IFERROR(INDEX($T$2:$T$1501,MATCH(0,INDEX(COUNTIFS($W$1:AA80,$T$2:$T$1501),0),0)),"")</f>
        <v>097b22c3-ce2b-4af4-8624-a533344dc0ec</v>
      </c>
    </row>
    <row r="82" spans="1:27" ht="12.75">
      <c r="A82" s="36" t="str">
        <f t="shared" si="7"/>
        <v>GGN - Sector 27|Home &amp; Cleaning</v>
      </c>
      <c r="B82" s="6" t="s">
        <v>9</v>
      </c>
      <c r="C82" s="7">
        <v>44531</v>
      </c>
      <c r="D82" s="8" t="s">
        <v>85</v>
      </c>
      <c r="E82" s="8" t="s">
        <v>67</v>
      </c>
      <c r="F82" s="9">
        <v>10</v>
      </c>
      <c r="G82" s="10">
        <v>153</v>
      </c>
      <c r="H82" s="46"/>
      <c r="I82" s="46"/>
      <c r="M82" s="6" t="s">
        <v>9</v>
      </c>
      <c r="N82" s="43" t="str">
        <f>IF(COUNTIF($M$2:M82,$M$2:$M$1501)=1,M82,"")</f>
        <v/>
      </c>
      <c r="O82" s="43" t="str">
        <f t="array" ref="O82">IFERROR(INDEX($M$2:$M$1501,MATCH(0,INDEX(COUNTIFS($O$1:O81,$M$2:$M$1501),0),0)),"")</f>
        <v/>
      </c>
      <c r="T82" s="8" t="s">
        <v>85</v>
      </c>
      <c r="U82" s="51"/>
      <c r="W82" s="43" t="str">
        <f>IFERROR(INDEX($T$2:$T$1501,MATCH(0,INDEX(COUNTIFS($W$1:W81,$T$2:$T$1501),0),0)),"")</f>
        <v>4c8683ae-9f54-4b77-a1c7-a2972c709a0e</v>
      </c>
      <c r="X82" s="43">
        <f t="shared" si="8"/>
        <v>1</v>
      </c>
      <c r="Z82" s="6" t="s">
        <v>9</v>
      </c>
      <c r="AA82" s="43" t="str">
        <f>IFERROR(INDEX($T$2:$T$1501,MATCH(0,INDEX(COUNTIFS($W$1:AA81,$T$2:$T$1501),0),0)),"")</f>
        <v>4c8683ae-9f54-4b77-a1c7-a2972c709a0e</v>
      </c>
    </row>
    <row r="83" spans="1:27" ht="12.75">
      <c r="A83" s="36" t="str">
        <f t="shared" si="7"/>
        <v>GGN-Sector66|Biscuits</v>
      </c>
      <c r="B83" s="6" t="s">
        <v>6</v>
      </c>
      <c r="C83" s="7">
        <v>44531</v>
      </c>
      <c r="D83" s="8" t="s">
        <v>86</v>
      </c>
      <c r="E83" s="8" t="s">
        <v>39</v>
      </c>
      <c r="F83" s="9">
        <v>11</v>
      </c>
      <c r="G83" s="10">
        <v>92</v>
      </c>
      <c r="H83" s="46"/>
      <c r="I83" s="46"/>
      <c r="M83" s="6" t="s">
        <v>6</v>
      </c>
      <c r="N83" s="43" t="str">
        <f>IF(COUNTIF($M$2:M83,$M$2:$M$1501)=1,M83,"")</f>
        <v/>
      </c>
      <c r="O83" s="43" t="str">
        <f t="array" ref="O83">IFERROR(INDEX($M$2:$M$1501,MATCH(0,INDEX(COUNTIFS($O$1:O82,$M$2:$M$1501),0),0)),"")</f>
        <v/>
      </c>
      <c r="T83" s="8" t="s">
        <v>86</v>
      </c>
      <c r="U83" s="51"/>
      <c r="W83" s="43" t="str">
        <f>IFERROR(INDEX($T$2:$T$1501,MATCH(0,INDEX(COUNTIFS($W$1:W82,$T$2:$T$1501),0),0)),"")</f>
        <v>dc0a2e38-d13e-4a11-96c2-a35dca7c235b</v>
      </c>
      <c r="X83" s="43">
        <f t="shared" si="8"/>
        <v>2</v>
      </c>
      <c r="Z83" s="6" t="s">
        <v>6</v>
      </c>
      <c r="AA83" s="43" t="str">
        <f>IFERROR(INDEX($T$2:$T$1501,MATCH(0,INDEX(COUNTIFS($W$1:AA82,$T$2:$T$1501),0),0)),"")</f>
        <v>dc0a2e38-d13e-4a11-96c2-a35dca7c235b</v>
      </c>
    </row>
    <row r="84" spans="1:27" ht="12.75">
      <c r="A84" s="36" t="str">
        <f t="shared" si="7"/>
        <v>GGN-Sector66|Biscuits</v>
      </c>
      <c r="B84" s="6" t="s">
        <v>6</v>
      </c>
      <c r="C84" s="7">
        <v>44531</v>
      </c>
      <c r="D84" s="8" t="s">
        <v>87</v>
      </c>
      <c r="E84" s="8" t="s">
        <v>39</v>
      </c>
      <c r="F84" s="9">
        <v>28</v>
      </c>
      <c r="G84" s="10">
        <v>76</v>
      </c>
      <c r="H84" s="46"/>
      <c r="I84" s="46"/>
      <c r="M84" s="6" t="s">
        <v>6</v>
      </c>
      <c r="N84" s="43" t="str">
        <f>IF(COUNTIF($M$2:M84,$M$2:$M$1501)=1,M84,"")</f>
        <v/>
      </c>
      <c r="O84" s="43" t="str">
        <f t="array" ref="O84">IFERROR(INDEX($M$2:$M$1501,MATCH(0,INDEX(COUNTIFS($O$1:O83,$M$2:$M$1501),0),0)),"")</f>
        <v/>
      </c>
      <c r="T84" s="8" t="s">
        <v>87</v>
      </c>
      <c r="U84" s="51"/>
      <c r="W84" s="43" t="str">
        <f>IFERROR(INDEX($T$2:$T$1501,MATCH(0,INDEX(COUNTIFS($W$1:W83,$T$2:$T$1501),0),0)),"")</f>
        <v>1980186e-6c9c-4a38-80d9-98df9811e1d5</v>
      </c>
      <c r="X84" s="43">
        <f t="shared" si="8"/>
        <v>5</v>
      </c>
      <c r="Z84" s="6" t="s">
        <v>6</v>
      </c>
      <c r="AA84" s="43" t="str">
        <f>IFERROR(INDEX($T$2:$T$1501,MATCH(0,INDEX(COUNTIFS($W$1:AA83,$T$2:$T$1501),0),0)),"")</f>
        <v>1980186e-6c9c-4a38-80d9-98df9811e1d5</v>
      </c>
    </row>
    <row r="85" spans="1:27" ht="12.75">
      <c r="A85" s="36" t="str">
        <f t="shared" si="7"/>
        <v>GGN-Sector66|Biscuits</v>
      </c>
      <c r="B85" s="6" t="s">
        <v>6</v>
      </c>
      <c r="C85" s="7">
        <v>44531</v>
      </c>
      <c r="D85" s="8" t="s">
        <v>88</v>
      </c>
      <c r="E85" s="8" t="s">
        <v>39</v>
      </c>
      <c r="F85" s="9">
        <v>2</v>
      </c>
      <c r="G85" s="10">
        <v>60</v>
      </c>
      <c r="H85" s="46"/>
      <c r="I85" s="46"/>
      <c r="M85" s="6" t="s">
        <v>6</v>
      </c>
      <c r="N85" s="43" t="str">
        <f>IF(COUNTIF($M$2:M85,$M$2:$M$1501)=1,M85,"")</f>
        <v/>
      </c>
      <c r="O85" s="43" t="str">
        <f t="array" ref="O85">IFERROR(INDEX($M$2:$M$1501,MATCH(0,INDEX(COUNTIFS($O$1:O84,$M$2:$M$1501),0),0)),"")</f>
        <v/>
      </c>
      <c r="T85" s="8" t="s">
        <v>88</v>
      </c>
      <c r="U85" s="51"/>
      <c r="W85" s="43" t="str">
        <f>IFERROR(INDEX($T$2:$T$1501,MATCH(0,INDEX(COUNTIFS($W$1:W84,$T$2:$T$1501),0),0)),"")</f>
        <v>a343f280-ae61-422b-bc7a-ffde0269e7bf</v>
      </c>
      <c r="X85" s="43">
        <f t="shared" si="8"/>
        <v>1</v>
      </c>
      <c r="Z85" s="6" t="s">
        <v>6</v>
      </c>
      <c r="AA85" s="43" t="str">
        <f>IFERROR(INDEX($T$2:$T$1501,MATCH(0,INDEX(COUNTIFS($W$1:AA84,$T$2:$T$1501),0),0)),"")</f>
        <v>a343f280-ae61-422b-bc7a-ffde0269e7bf</v>
      </c>
    </row>
    <row r="86" spans="1:27" ht="12.75">
      <c r="A86" s="36" t="str">
        <f t="shared" si="7"/>
        <v>GGN-Sector66|Munchies</v>
      </c>
      <c r="B86" s="6" t="s">
        <v>6</v>
      </c>
      <c r="C86" s="7">
        <v>44531</v>
      </c>
      <c r="D86" s="8" t="s">
        <v>89</v>
      </c>
      <c r="E86" s="8" t="s">
        <v>8</v>
      </c>
      <c r="F86" s="9">
        <v>0</v>
      </c>
      <c r="G86" s="10">
        <v>14</v>
      </c>
      <c r="H86" s="46"/>
      <c r="I86" s="46"/>
      <c r="M86" s="6" t="s">
        <v>6</v>
      </c>
      <c r="N86" s="43" t="str">
        <f>IF(COUNTIF($M$2:M86,$M$2:$M$1501)=1,M86,"")</f>
        <v/>
      </c>
      <c r="O86" s="43" t="str">
        <f t="array" ref="O86">IFERROR(INDEX($M$2:$M$1501,MATCH(0,INDEX(COUNTIFS($O$1:O85,$M$2:$M$1501),0),0)),"")</f>
        <v/>
      </c>
      <c r="T86" s="8" t="s">
        <v>89</v>
      </c>
      <c r="U86" s="51"/>
      <c r="W86" s="43" t="str">
        <f>IFERROR(INDEX($T$2:$T$1501,MATCH(0,INDEX(COUNTIFS($W$1:W85,$T$2:$T$1501),0),0)),"")</f>
        <v>3bf2cf63-57b1-4c20-855d-6068b1bb7ea5</v>
      </c>
      <c r="X86" s="43">
        <f t="shared" si="8"/>
        <v>1</v>
      </c>
      <c r="Z86" s="6" t="s">
        <v>6</v>
      </c>
      <c r="AA86" s="43" t="str">
        <f>IFERROR(INDEX($T$2:$T$1501,MATCH(0,INDEX(COUNTIFS($W$1:AA85,$T$2:$T$1501),0),0)),"")</f>
        <v>3bf2cf63-57b1-4c20-855d-6068b1bb7ea5</v>
      </c>
    </row>
    <row r="87" spans="1:27" ht="12.75">
      <c r="A87" s="36" t="str">
        <f t="shared" si="7"/>
        <v>GGN-Sector66|Beverages</v>
      </c>
      <c r="B87" s="6" t="s">
        <v>6</v>
      </c>
      <c r="C87" s="7">
        <v>44531</v>
      </c>
      <c r="D87" s="8" t="s">
        <v>90</v>
      </c>
      <c r="E87" s="8" t="s">
        <v>74</v>
      </c>
      <c r="F87" s="9">
        <v>28</v>
      </c>
      <c r="G87" s="10">
        <v>28</v>
      </c>
      <c r="H87" s="46"/>
      <c r="I87" s="46"/>
      <c r="M87" s="6" t="s">
        <v>6</v>
      </c>
      <c r="N87" s="43" t="str">
        <f>IF(COUNTIF($M$2:M87,$M$2:$M$1501)=1,M87,"")</f>
        <v/>
      </c>
      <c r="O87" s="43" t="str">
        <f t="array" ref="O87">IFERROR(INDEX($M$2:$M$1501,MATCH(0,INDEX(COUNTIFS($O$1:O86,$M$2:$M$1501),0),0)),"")</f>
        <v/>
      </c>
      <c r="T87" s="8" t="s">
        <v>90</v>
      </c>
      <c r="U87" s="51"/>
      <c r="W87" s="43" t="str">
        <f>IFERROR(INDEX($T$2:$T$1501,MATCH(0,INDEX(COUNTIFS($W$1:W86,$T$2:$T$1501),0),0)),"")</f>
        <v>ffa3e5f4-5fd0-4266-9bdc-92bb5e54af2a</v>
      </c>
      <c r="X87" s="43">
        <f t="shared" si="8"/>
        <v>1</v>
      </c>
      <c r="Z87" s="6" t="s">
        <v>6</v>
      </c>
      <c r="AA87" s="43" t="str">
        <f>IFERROR(INDEX($T$2:$T$1501,MATCH(0,INDEX(COUNTIFS($W$1:AA86,$T$2:$T$1501),0),0)),"")</f>
        <v>ffa3e5f4-5fd0-4266-9bdc-92bb5e54af2a</v>
      </c>
    </row>
    <row r="88" spans="1:27" ht="12.75">
      <c r="A88" s="36" t="str">
        <f t="shared" si="7"/>
        <v>GGN-Sector66|Fruits &amp; Vegetables</v>
      </c>
      <c r="B88" s="6" t="s">
        <v>6</v>
      </c>
      <c r="C88" s="7">
        <v>44531</v>
      </c>
      <c r="D88" s="8" t="s">
        <v>63</v>
      </c>
      <c r="E88" s="8" t="s">
        <v>11</v>
      </c>
      <c r="F88" s="9">
        <v>43</v>
      </c>
      <c r="G88" s="10">
        <v>54</v>
      </c>
      <c r="H88" s="46"/>
      <c r="I88" s="46"/>
      <c r="M88" s="6" t="s">
        <v>6</v>
      </c>
      <c r="N88" s="43" t="str">
        <f>IF(COUNTIF($M$2:M88,$M$2:$M$1501)=1,M88,"")</f>
        <v/>
      </c>
      <c r="O88" s="43" t="str">
        <f t="array" ref="O88">IFERROR(INDEX($M$2:$M$1501,MATCH(0,INDEX(COUNTIFS($O$1:O87,$M$2:$M$1501),0),0)),"")</f>
        <v/>
      </c>
      <c r="T88" s="8" t="s">
        <v>63</v>
      </c>
      <c r="U88" s="51"/>
      <c r="W88" s="43" t="str">
        <f>IFERROR(INDEX($T$2:$T$1501,MATCH(0,INDEX(COUNTIFS($W$1:W87,$T$2:$T$1501),0),0)),"")</f>
        <v>0d9f9c5e-3c86-41da-9da9-6a3c52ad8283</v>
      </c>
      <c r="X88" s="43">
        <f t="shared" si="8"/>
        <v>3</v>
      </c>
      <c r="Z88" s="6" t="s">
        <v>6</v>
      </c>
      <c r="AA88" s="43" t="str">
        <f>IFERROR(INDEX($T$2:$T$1501,MATCH(0,INDEX(COUNTIFS($W$1:AA87,$T$2:$T$1501),0),0)),"")</f>
        <v>0d9f9c5e-3c86-41da-9da9-6a3c52ad8283</v>
      </c>
    </row>
    <row r="89" spans="1:27" ht="12.75">
      <c r="A89" s="36" t="str">
        <f t="shared" si="7"/>
        <v>GGN - Sector 27|Fruits &amp; Vegetables</v>
      </c>
      <c r="B89" s="6" t="s">
        <v>9</v>
      </c>
      <c r="C89" s="7">
        <v>44531</v>
      </c>
      <c r="D89" s="8" t="s">
        <v>91</v>
      </c>
      <c r="E89" s="8" t="s">
        <v>11</v>
      </c>
      <c r="F89" s="9">
        <v>3</v>
      </c>
      <c r="G89" s="10">
        <v>115</v>
      </c>
      <c r="H89" s="46"/>
      <c r="I89" s="46"/>
      <c r="M89" s="6" t="s">
        <v>9</v>
      </c>
      <c r="N89" s="43" t="str">
        <f>IF(COUNTIF($M$2:M89,$M$2:$M$1501)=1,M89,"")</f>
        <v/>
      </c>
      <c r="O89" s="43" t="str">
        <f t="array" ref="O89">IFERROR(INDEX($M$2:$M$1501,MATCH(0,INDEX(COUNTIFS($O$1:O88,$M$2:$M$1501),0),0)),"")</f>
        <v/>
      </c>
      <c r="T89" s="8" t="s">
        <v>91</v>
      </c>
      <c r="U89" s="51"/>
      <c r="W89" s="43" t="str">
        <f>IFERROR(INDEX($T$2:$T$1501,MATCH(0,INDEX(COUNTIFS($W$1:W88,$T$2:$T$1501),0),0)),"")</f>
        <v>07e58878-78fb-4ec9-8f1a-e40dd1caebb2</v>
      </c>
      <c r="X89" s="43">
        <f t="shared" si="8"/>
        <v>1</v>
      </c>
      <c r="Z89" s="6" t="s">
        <v>9</v>
      </c>
      <c r="AA89" s="43" t="str">
        <f>IFERROR(INDEX($T$2:$T$1501,MATCH(0,INDEX(COUNTIFS($W$1:AA88,$T$2:$T$1501),0),0)),"")</f>
        <v>07e58878-78fb-4ec9-8f1a-e40dd1caebb2</v>
      </c>
    </row>
    <row r="90" spans="1:27" ht="12.75">
      <c r="A90" s="36" t="str">
        <f t="shared" si="7"/>
        <v>GGN-Sector66|Packaged Food</v>
      </c>
      <c r="B90" s="6" t="s">
        <v>6</v>
      </c>
      <c r="C90" s="7">
        <v>44531</v>
      </c>
      <c r="D90" s="8" t="s">
        <v>92</v>
      </c>
      <c r="E90" s="8" t="s">
        <v>15</v>
      </c>
      <c r="F90" s="9">
        <v>39</v>
      </c>
      <c r="G90" s="10">
        <v>32</v>
      </c>
      <c r="H90" s="46"/>
      <c r="I90" s="46"/>
      <c r="M90" s="6" t="s">
        <v>6</v>
      </c>
      <c r="N90" s="43" t="str">
        <f>IF(COUNTIF($M$2:M90,$M$2:$M$1501)=1,M90,"")</f>
        <v/>
      </c>
      <c r="O90" s="43" t="str">
        <f t="array" ref="O90">IFERROR(INDEX($M$2:$M$1501,MATCH(0,INDEX(COUNTIFS($O$1:O89,$M$2:$M$1501),0),0)),"")</f>
        <v/>
      </c>
      <c r="T90" s="8" t="s">
        <v>92</v>
      </c>
      <c r="U90" s="51"/>
      <c r="W90" s="43" t="str">
        <f>IFERROR(INDEX($T$2:$T$1501,MATCH(0,INDEX(COUNTIFS($W$1:W89,$T$2:$T$1501),0),0)),"")</f>
        <v>37e5968e-ebfc-482e-a645-1c499aa4f75b</v>
      </c>
      <c r="X90" s="43">
        <f t="shared" si="8"/>
        <v>2</v>
      </c>
      <c r="Z90" s="6" t="s">
        <v>6</v>
      </c>
      <c r="AA90" s="43" t="str">
        <f>IFERROR(INDEX($T$2:$T$1501,MATCH(0,INDEX(COUNTIFS($W$1:AA89,$T$2:$T$1501),0),0)),"")</f>
        <v>37e5968e-ebfc-482e-a645-1c499aa4f75b</v>
      </c>
    </row>
    <row r="91" spans="1:27" ht="12.75">
      <c r="A91" s="36" t="str">
        <f t="shared" si="7"/>
        <v>GGN - Sector 27|Biscuits</v>
      </c>
      <c r="B91" s="6" t="s">
        <v>9</v>
      </c>
      <c r="C91" s="7">
        <v>44531</v>
      </c>
      <c r="D91" s="8" t="s">
        <v>93</v>
      </c>
      <c r="E91" s="8" t="s">
        <v>39</v>
      </c>
      <c r="F91" s="9">
        <v>0</v>
      </c>
      <c r="G91" s="10">
        <v>42</v>
      </c>
      <c r="H91" s="46"/>
      <c r="I91" s="46"/>
      <c r="M91" s="6" t="s">
        <v>9</v>
      </c>
      <c r="N91" s="43" t="str">
        <f>IF(COUNTIF($M$2:M91,$M$2:$M$1501)=1,M91,"")</f>
        <v/>
      </c>
      <c r="O91" s="43" t="str">
        <f t="array" ref="O91">IFERROR(INDEX($M$2:$M$1501,MATCH(0,INDEX(COUNTIFS($O$1:O90,$M$2:$M$1501),0),0)),"")</f>
        <v/>
      </c>
      <c r="T91" s="8" t="s">
        <v>93</v>
      </c>
      <c r="U91" s="51"/>
      <c r="W91" s="43" t="str">
        <f>IFERROR(INDEX($T$2:$T$1501,MATCH(0,INDEX(COUNTIFS($W$1:W90,$T$2:$T$1501),0),0)),"")</f>
        <v>6daad06f-a509-40a4-b6eb-4c684abf3183</v>
      </c>
      <c r="X91" s="43">
        <f t="shared" si="8"/>
        <v>2</v>
      </c>
      <c r="Z91" s="6" t="s">
        <v>9</v>
      </c>
      <c r="AA91" s="43" t="str">
        <f>IFERROR(INDEX($T$2:$T$1501,MATCH(0,INDEX(COUNTIFS($W$1:AA90,$T$2:$T$1501),0),0)),"")</f>
        <v>6daad06f-a509-40a4-b6eb-4c684abf3183</v>
      </c>
    </row>
    <row r="92" spans="1:27" ht="12.75">
      <c r="A92" s="36" t="str">
        <f t="shared" si="7"/>
        <v>GGN-Sector66|Paan Corner</v>
      </c>
      <c r="B92" s="6" t="s">
        <v>6</v>
      </c>
      <c r="C92" s="7">
        <v>44531</v>
      </c>
      <c r="D92" s="8" t="s">
        <v>94</v>
      </c>
      <c r="E92" s="8" t="s">
        <v>65</v>
      </c>
      <c r="F92" s="9">
        <v>2</v>
      </c>
      <c r="G92" s="10">
        <v>165</v>
      </c>
      <c r="H92" s="46"/>
      <c r="I92" s="46"/>
      <c r="M92" s="6" t="s">
        <v>6</v>
      </c>
      <c r="N92" s="43" t="str">
        <f>IF(COUNTIF($M$2:M92,$M$2:$M$1501)=1,M92,"")</f>
        <v/>
      </c>
      <c r="O92" s="43" t="str">
        <f t="array" ref="O92">IFERROR(INDEX($M$2:$M$1501,MATCH(0,INDEX(COUNTIFS($O$1:O91,$M$2:$M$1501),0),0)),"")</f>
        <v/>
      </c>
      <c r="T92" s="8" t="s">
        <v>94</v>
      </c>
      <c r="U92" s="51"/>
      <c r="W92" s="43" t="str">
        <f>IFERROR(INDEX($T$2:$T$1501,MATCH(0,INDEX(COUNTIFS($W$1:W91,$T$2:$T$1501),0),0)),"")</f>
        <v>4041a20a-ff82-4edb-8e66-e20fba88a959</v>
      </c>
      <c r="X92" s="43">
        <f t="shared" si="8"/>
        <v>1</v>
      </c>
      <c r="Z92" s="6" t="s">
        <v>6</v>
      </c>
      <c r="AA92" s="43" t="str">
        <f>IFERROR(INDEX($T$2:$T$1501,MATCH(0,INDEX(COUNTIFS($W$1:AA91,$T$2:$T$1501),0),0)),"")</f>
        <v>4041a20a-ff82-4edb-8e66-e20fba88a959</v>
      </c>
    </row>
    <row r="93" spans="1:27" ht="12.75">
      <c r="A93" s="36" t="str">
        <f t="shared" si="7"/>
        <v>GGN - Sector 27|Biscuits</v>
      </c>
      <c r="B93" s="6" t="s">
        <v>9</v>
      </c>
      <c r="C93" s="7">
        <v>44531</v>
      </c>
      <c r="D93" s="8" t="s">
        <v>95</v>
      </c>
      <c r="E93" s="8" t="s">
        <v>39</v>
      </c>
      <c r="F93" s="9">
        <v>4</v>
      </c>
      <c r="G93" s="10">
        <v>42</v>
      </c>
      <c r="H93" s="46"/>
      <c r="I93" s="46"/>
      <c r="M93" s="6" t="s">
        <v>9</v>
      </c>
      <c r="N93" s="43" t="str">
        <f>IF(COUNTIF($M$2:M93,$M$2:$M$1501)=1,M93,"")</f>
        <v/>
      </c>
      <c r="O93" s="43" t="str">
        <f t="array" ref="O93">IFERROR(INDEX($M$2:$M$1501,MATCH(0,INDEX(COUNTIFS($O$1:O92,$M$2:$M$1501),0),0)),"")</f>
        <v/>
      </c>
      <c r="T93" s="8" t="s">
        <v>95</v>
      </c>
      <c r="U93" s="51"/>
      <c r="W93" s="43" t="str">
        <f>IFERROR(INDEX($T$2:$T$1501,MATCH(0,INDEX(COUNTIFS($W$1:W92,$T$2:$T$1501),0),0)),"")</f>
        <v>0b016d83-7a9d-411c-b42e-b84aab98035d</v>
      </c>
      <c r="X93" s="43">
        <f t="shared" si="8"/>
        <v>2</v>
      </c>
      <c r="Z93" s="6" t="s">
        <v>9</v>
      </c>
      <c r="AA93" s="43" t="str">
        <f>IFERROR(INDEX($T$2:$T$1501,MATCH(0,INDEX(COUNTIFS($W$1:AA92,$T$2:$T$1501),0),0)),"")</f>
        <v>0b016d83-7a9d-411c-b42e-b84aab98035d</v>
      </c>
    </row>
    <row r="94" spans="1:27" ht="12.75">
      <c r="A94" s="36" t="str">
        <f t="shared" si="7"/>
        <v>GGN - Sector 27|Beverages</v>
      </c>
      <c r="B94" s="6" t="s">
        <v>9</v>
      </c>
      <c r="C94" s="7">
        <v>44531</v>
      </c>
      <c r="D94" s="8" t="s">
        <v>96</v>
      </c>
      <c r="E94" s="8" t="s">
        <v>74</v>
      </c>
      <c r="F94" s="9">
        <v>30</v>
      </c>
      <c r="G94" s="10">
        <v>20</v>
      </c>
      <c r="H94" s="46"/>
      <c r="I94" s="46"/>
      <c r="M94" s="6" t="s">
        <v>9</v>
      </c>
      <c r="N94" s="43" t="str">
        <f>IF(COUNTIF($M$2:M94,$M$2:$M$1501)=1,M94,"")</f>
        <v/>
      </c>
      <c r="O94" s="43" t="str">
        <f t="array" ref="O94">IFERROR(INDEX($M$2:$M$1501,MATCH(0,INDEX(COUNTIFS($O$1:O93,$M$2:$M$1501),0),0)),"")</f>
        <v/>
      </c>
      <c r="T94" s="8" t="s">
        <v>96</v>
      </c>
      <c r="U94" s="51"/>
      <c r="W94" s="43" t="str">
        <f>IFERROR(INDEX($T$2:$T$1501,MATCH(0,INDEX(COUNTIFS($W$1:W93,$T$2:$T$1501),0),0)),"")</f>
        <v>1dec600c-a330-40ca-89c5-3bbf3a4fba81</v>
      </c>
      <c r="X94" s="43">
        <f t="shared" si="8"/>
        <v>1</v>
      </c>
      <c r="Z94" s="6" t="s">
        <v>9</v>
      </c>
      <c r="AA94" s="43" t="str">
        <f>IFERROR(INDEX($T$2:$T$1501,MATCH(0,INDEX(COUNTIFS($W$1:AA93,$T$2:$T$1501),0),0)),"")</f>
        <v>1dec600c-a330-40ca-89c5-3bbf3a4fba81</v>
      </c>
    </row>
    <row r="95" spans="1:27" ht="12.75">
      <c r="A95" s="36" t="str">
        <f t="shared" si="7"/>
        <v>GGN - Sector 27|Personal Care</v>
      </c>
      <c r="B95" s="6" t="s">
        <v>9</v>
      </c>
      <c r="C95" s="7">
        <v>44531</v>
      </c>
      <c r="D95" s="8" t="s">
        <v>97</v>
      </c>
      <c r="E95" s="8" t="s">
        <v>34</v>
      </c>
      <c r="F95" s="9">
        <v>80</v>
      </c>
      <c r="G95" s="10">
        <v>99</v>
      </c>
      <c r="H95" s="46"/>
      <c r="I95" s="46"/>
      <c r="M95" s="6" t="s">
        <v>9</v>
      </c>
      <c r="N95" s="43" t="str">
        <f>IF(COUNTIF($M$2:M95,$M$2:$M$1501)=1,M95,"")</f>
        <v/>
      </c>
      <c r="O95" s="43" t="str">
        <f t="array" ref="O95">IFERROR(INDEX($M$2:$M$1501,MATCH(0,INDEX(COUNTIFS($O$1:O94,$M$2:$M$1501),0),0)),"")</f>
        <v/>
      </c>
      <c r="T95" s="8" t="s">
        <v>97</v>
      </c>
      <c r="U95" s="51"/>
      <c r="W95" s="43" t="str">
        <f>IFERROR(INDEX($T$2:$T$1501,MATCH(0,INDEX(COUNTIFS($W$1:W94,$T$2:$T$1501),0),0)),"")</f>
        <v>6a57c1e1-785e-48d3-80da-8c1f51fa82a6</v>
      </c>
      <c r="X95" s="43">
        <f t="shared" si="8"/>
        <v>1</v>
      </c>
      <c r="Z95" s="6" t="s">
        <v>9</v>
      </c>
      <c r="AA95" s="43" t="str">
        <f>IFERROR(INDEX($T$2:$T$1501,MATCH(0,INDEX(COUNTIFS($W$1:AA94,$T$2:$T$1501),0),0)),"")</f>
        <v>6a57c1e1-785e-48d3-80da-8c1f51fa82a6</v>
      </c>
    </row>
    <row r="96" spans="1:27" ht="12.75">
      <c r="A96" s="36" t="str">
        <f t="shared" si="7"/>
        <v>GGN - Sector 27|Dairy, Bread &amp; Batter</v>
      </c>
      <c r="B96" s="6" t="s">
        <v>9</v>
      </c>
      <c r="C96" s="7">
        <v>44531</v>
      </c>
      <c r="D96" s="8" t="s">
        <v>98</v>
      </c>
      <c r="E96" s="8" t="s">
        <v>41</v>
      </c>
      <c r="F96" s="9">
        <v>0</v>
      </c>
      <c r="G96" s="10">
        <v>12</v>
      </c>
      <c r="H96" s="46"/>
      <c r="I96" s="46"/>
      <c r="M96" s="6" t="s">
        <v>9</v>
      </c>
      <c r="N96" s="43" t="str">
        <f>IF(COUNTIF($M$2:M96,$M$2:$M$1501)=1,M96,"")</f>
        <v/>
      </c>
      <c r="O96" s="43" t="str">
        <f t="array" ref="O96">IFERROR(INDEX($M$2:$M$1501,MATCH(0,INDEX(COUNTIFS($O$1:O95,$M$2:$M$1501),0),0)),"")</f>
        <v/>
      </c>
      <c r="T96" s="8" t="s">
        <v>98</v>
      </c>
      <c r="U96" s="51"/>
      <c r="W96" s="43" t="str">
        <f>IFERROR(INDEX($T$2:$T$1501,MATCH(0,INDEX(COUNTIFS($W$1:W95,$T$2:$T$1501),0),0)),"")</f>
        <v>6e8898a4-5eb1-406f-882f-ce87d0a86fb8</v>
      </c>
      <c r="X96" s="43">
        <f t="shared" si="8"/>
        <v>1</v>
      </c>
      <c r="Z96" s="6" t="s">
        <v>9</v>
      </c>
      <c r="AA96" s="43" t="str">
        <f>IFERROR(INDEX($T$2:$T$1501,MATCH(0,INDEX(COUNTIFS($W$1:AA95,$T$2:$T$1501),0),0)),"")</f>
        <v>6e8898a4-5eb1-406f-882f-ce87d0a86fb8</v>
      </c>
    </row>
    <row r="97" spans="1:27" ht="12.75">
      <c r="A97" s="36" t="str">
        <f t="shared" si="7"/>
        <v>GGN - Sector 27|Beverages</v>
      </c>
      <c r="B97" s="6" t="s">
        <v>9</v>
      </c>
      <c r="C97" s="7">
        <v>44531</v>
      </c>
      <c r="D97" s="8" t="s">
        <v>99</v>
      </c>
      <c r="E97" s="8" t="s">
        <v>74</v>
      </c>
      <c r="F97" s="9">
        <v>0</v>
      </c>
      <c r="G97" s="10">
        <v>60</v>
      </c>
      <c r="H97" s="46"/>
      <c r="I97" s="46"/>
      <c r="M97" s="6" t="s">
        <v>9</v>
      </c>
      <c r="N97" s="43" t="str">
        <f>IF(COUNTIF($M$2:M97,$M$2:$M$1501)=1,M97,"")</f>
        <v/>
      </c>
      <c r="O97" s="43" t="str">
        <f t="array" ref="O97">IFERROR(INDEX($M$2:$M$1501,MATCH(0,INDEX(COUNTIFS($O$1:O96,$M$2:$M$1501),0),0)),"")</f>
        <v/>
      </c>
      <c r="T97" s="8" t="s">
        <v>99</v>
      </c>
      <c r="U97" s="51"/>
      <c r="W97" s="43" t="str">
        <f>IFERROR(INDEX($T$2:$T$1501,MATCH(0,INDEX(COUNTIFS($W$1:W96,$T$2:$T$1501),0),0)),"")</f>
        <v>67cc3772-26d6-4925-a02d-4c2bfea6a930</v>
      </c>
      <c r="X97" s="43">
        <f t="shared" si="8"/>
        <v>3</v>
      </c>
      <c r="Z97" s="6" t="s">
        <v>9</v>
      </c>
      <c r="AA97" s="43" t="str">
        <f>IFERROR(INDEX($T$2:$T$1501,MATCH(0,INDEX(COUNTIFS($W$1:AA96,$T$2:$T$1501),0),0)),"")</f>
        <v>67cc3772-26d6-4925-a02d-4c2bfea6a930</v>
      </c>
    </row>
    <row r="98" spans="1:27" ht="12.75">
      <c r="A98" s="36" t="str">
        <f t="shared" si="7"/>
        <v>GGN - Sector 27|Biscuits</v>
      </c>
      <c r="B98" s="6" t="s">
        <v>9</v>
      </c>
      <c r="C98" s="7">
        <v>44531</v>
      </c>
      <c r="D98" s="8" t="s">
        <v>100</v>
      </c>
      <c r="E98" s="8" t="s">
        <v>39</v>
      </c>
      <c r="F98" s="9">
        <v>19</v>
      </c>
      <c r="G98" s="10">
        <v>8</v>
      </c>
      <c r="H98" s="46"/>
      <c r="I98" s="46"/>
      <c r="M98" s="6" t="s">
        <v>9</v>
      </c>
      <c r="N98" s="43" t="str">
        <f>IF(COUNTIF($M$2:M98,$M$2:$M$1501)=1,M98,"")</f>
        <v/>
      </c>
      <c r="O98" s="43" t="str">
        <f t="array" ref="O98">IFERROR(INDEX($M$2:$M$1501,MATCH(0,INDEX(COUNTIFS($O$1:O97,$M$2:$M$1501),0),0)),"")</f>
        <v/>
      </c>
      <c r="T98" s="8" t="s">
        <v>100</v>
      </c>
      <c r="U98" s="51"/>
      <c r="W98" s="43" t="str">
        <f>IFERROR(INDEX($T$2:$T$1501,MATCH(0,INDEX(COUNTIFS($W$1:W97,$T$2:$T$1501),0),0)),"")</f>
        <v>9926bb07-66ff-4270-affe-ae6dcd49e227</v>
      </c>
      <c r="X98" s="43">
        <f t="shared" si="8"/>
        <v>1</v>
      </c>
      <c r="Z98" s="6" t="s">
        <v>9</v>
      </c>
      <c r="AA98" s="43" t="str">
        <f>IFERROR(INDEX($T$2:$T$1501,MATCH(0,INDEX(COUNTIFS($W$1:AA97,$T$2:$T$1501),0),0)),"")</f>
        <v>9926bb07-66ff-4270-affe-ae6dcd49e227</v>
      </c>
    </row>
    <row r="99" spans="1:27" ht="12.75">
      <c r="A99" s="36" t="str">
        <f t="shared" si="7"/>
        <v>GGN - Sector 27|Munchies</v>
      </c>
      <c r="B99" s="6" t="s">
        <v>9</v>
      </c>
      <c r="C99" s="7">
        <v>44531</v>
      </c>
      <c r="D99" s="8" t="s">
        <v>28</v>
      </c>
      <c r="E99" s="8" t="s">
        <v>8</v>
      </c>
      <c r="F99" s="9">
        <v>0</v>
      </c>
      <c r="G99" s="10">
        <v>28</v>
      </c>
      <c r="H99" s="46"/>
      <c r="I99" s="46"/>
      <c r="M99" s="6" t="s">
        <v>9</v>
      </c>
      <c r="N99" s="43" t="str">
        <f>IF(COUNTIF($M$2:M99,$M$2:$M$1501)=1,M99,"")</f>
        <v/>
      </c>
      <c r="O99" s="43" t="str">
        <f t="array" ref="O99">IFERROR(INDEX($M$2:$M$1501,MATCH(0,INDEX(COUNTIFS($O$1:O98,$M$2:$M$1501),0),0)),"")</f>
        <v/>
      </c>
      <c r="T99" s="8" t="s">
        <v>28</v>
      </c>
      <c r="U99" s="51"/>
      <c r="W99" s="43" t="str">
        <f>IFERROR(INDEX($T$2:$T$1501,MATCH(0,INDEX(COUNTIFS($W$1:W98,$T$2:$T$1501),0),0)),"")</f>
        <v>8909672b-0540-47fc-93c2-9727d59a212b</v>
      </c>
      <c r="X99" s="43">
        <f t="shared" si="8"/>
        <v>1</v>
      </c>
      <c r="Z99" s="6" t="s">
        <v>9</v>
      </c>
      <c r="AA99" s="43" t="str">
        <f>IFERROR(INDEX($T$2:$T$1501,MATCH(0,INDEX(COUNTIFS($W$1:AA98,$T$2:$T$1501),0),0)),"")</f>
        <v>8909672b-0540-47fc-93c2-9727d59a212b</v>
      </c>
    </row>
    <row r="100" spans="1:27" ht="12.75">
      <c r="A100" s="36" t="str">
        <f t="shared" si="7"/>
        <v>GGN - Sector 27|Packaged Food</v>
      </c>
      <c r="B100" s="6" t="s">
        <v>9</v>
      </c>
      <c r="C100" s="7">
        <v>44531</v>
      </c>
      <c r="D100" s="8" t="s">
        <v>101</v>
      </c>
      <c r="E100" s="8" t="s">
        <v>15</v>
      </c>
      <c r="F100" s="9">
        <v>100</v>
      </c>
      <c r="G100" s="10">
        <v>20</v>
      </c>
      <c r="H100" s="46"/>
      <c r="I100" s="46"/>
      <c r="M100" s="6" t="s">
        <v>9</v>
      </c>
      <c r="N100" s="43" t="str">
        <f>IF(COUNTIF($M$2:M100,$M$2:$M$1501)=1,M100,"")</f>
        <v/>
      </c>
      <c r="O100" s="43" t="str">
        <f t="array" ref="O100">IFERROR(INDEX($M$2:$M$1501,MATCH(0,INDEX(COUNTIFS($O$1:O99,$M$2:$M$1501),0),0)),"")</f>
        <v/>
      </c>
      <c r="T100" s="8" t="s">
        <v>101</v>
      </c>
      <c r="U100" s="51"/>
      <c r="W100" s="43" t="str">
        <f>IFERROR(INDEX($T$2:$T$1501,MATCH(0,INDEX(COUNTIFS($W$1:W99,$T$2:$T$1501),0),0)),"")</f>
        <v>4a4e7802-6ac4-427d-99e3-411e4fc0bbda</v>
      </c>
      <c r="X100" s="43">
        <f t="shared" si="8"/>
        <v>1</v>
      </c>
      <c r="Z100" s="6" t="s">
        <v>9</v>
      </c>
      <c r="AA100" s="43" t="str">
        <f>IFERROR(INDEX($T$2:$T$1501,MATCH(0,INDEX(COUNTIFS($W$1:AA99,$T$2:$T$1501),0),0)),"")</f>
        <v>4a4e7802-6ac4-427d-99e3-411e4fc0bbda</v>
      </c>
    </row>
    <row r="101" spans="1:27" ht="12.75">
      <c r="A101" s="36" t="str">
        <f t="shared" si="7"/>
        <v>GGN - Sector 27|Biscuits</v>
      </c>
      <c r="B101" s="6" t="s">
        <v>9</v>
      </c>
      <c r="C101" s="7">
        <v>44531</v>
      </c>
      <c r="D101" s="8" t="s">
        <v>102</v>
      </c>
      <c r="E101" s="8" t="s">
        <v>39</v>
      </c>
      <c r="F101" s="9">
        <v>1</v>
      </c>
      <c r="G101" s="10">
        <v>30</v>
      </c>
      <c r="H101" s="46"/>
      <c r="I101" s="46"/>
      <c r="M101" s="6" t="s">
        <v>9</v>
      </c>
      <c r="N101" s="43" t="str">
        <f>IF(COUNTIF($M$2:M101,$M$2:$M$1501)=1,M101,"")</f>
        <v/>
      </c>
      <c r="O101" s="43" t="str">
        <f t="array" ref="O101">IFERROR(INDEX($M$2:$M$1501,MATCH(0,INDEX(COUNTIFS($O$1:O100,$M$2:$M$1501),0),0)),"")</f>
        <v/>
      </c>
      <c r="T101" s="8" t="s">
        <v>102</v>
      </c>
      <c r="U101" s="51"/>
      <c r="W101" s="43" t="str">
        <f>IFERROR(INDEX($T$2:$T$1501,MATCH(0,INDEX(COUNTIFS($W$1:W100,$T$2:$T$1501),0),0)),"")</f>
        <v>9468186f-3b4f-401e-821c-94683949453c</v>
      </c>
      <c r="X101" s="43">
        <f t="shared" si="8"/>
        <v>2</v>
      </c>
      <c r="Z101" s="6" t="s">
        <v>9</v>
      </c>
      <c r="AA101" s="43" t="str">
        <f>IFERROR(INDEX($T$2:$T$1501,MATCH(0,INDEX(COUNTIFS($W$1:AA100,$T$2:$T$1501),0),0)),"")</f>
        <v>9468186f-3b4f-401e-821c-94683949453c</v>
      </c>
    </row>
    <row r="102" spans="1:27" ht="12.75">
      <c r="A102" s="36" t="str">
        <f t="shared" si="7"/>
        <v>GGN - Sector 27|Fruits &amp; Vegetables</v>
      </c>
      <c r="B102" s="6" t="s">
        <v>9</v>
      </c>
      <c r="C102" s="7">
        <v>44531</v>
      </c>
      <c r="D102" s="8" t="s">
        <v>103</v>
      </c>
      <c r="E102" s="8" t="s">
        <v>11</v>
      </c>
      <c r="F102" s="9">
        <v>15</v>
      </c>
      <c r="G102" s="10">
        <v>18</v>
      </c>
      <c r="H102" s="46"/>
      <c r="I102" s="46"/>
      <c r="M102" s="6" t="s">
        <v>9</v>
      </c>
      <c r="N102" s="43" t="str">
        <f>IF(COUNTIF($M$2:M102,$M$2:$M$1501)=1,M102,"")</f>
        <v/>
      </c>
      <c r="O102" s="43" t="str">
        <f t="array" ref="O102">IFERROR(INDEX($M$2:$M$1501,MATCH(0,INDEX(COUNTIFS($O$1:O101,$M$2:$M$1501),0),0)),"")</f>
        <v/>
      </c>
      <c r="T102" s="8" t="s">
        <v>103</v>
      </c>
      <c r="U102" s="51"/>
      <c r="W102" s="43" t="str">
        <f>IFERROR(INDEX($T$2:$T$1501,MATCH(0,INDEX(COUNTIFS($W$1:W101,$T$2:$T$1501),0),0)),"")</f>
        <v>52bd6044-c148-423e-955e-daa2cb97e0f7</v>
      </c>
      <c r="X102" s="43">
        <f t="shared" si="8"/>
        <v>1</v>
      </c>
      <c r="Z102" s="6" t="s">
        <v>9</v>
      </c>
      <c r="AA102" s="43" t="str">
        <f>IFERROR(INDEX($T$2:$T$1501,MATCH(0,INDEX(COUNTIFS($W$1:AA101,$T$2:$T$1501),0),0)),"")</f>
        <v>52bd6044-c148-423e-955e-daa2cb97e0f7</v>
      </c>
    </row>
    <row r="103" spans="1:27" ht="12.75">
      <c r="A103" s="36" t="str">
        <f t="shared" si="7"/>
        <v>GGN - Sector 27|Munchies</v>
      </c>
      <c r="B103" s="6" t="s">
        <v>9</v>
      </c>
      <c r="C103" s="7">
        <v>44531</v>
      </c>
      <c r="D103" s="8" t="s">
        <v>104</v>
      </c>
      <c r="E103" s="8" t="s">
        <v>8</v>
      </c>
      <c r="F103" s="9">
        <v>25</v>
      </c>
      <c r="G103" s="10">
        <v>36</v>
      </c>
      <c r="H103" s="46"/>
      <c r="I103" s="46"/>
      <c r="M103" s="6" t="s">
        <v>9</v>
      </c>
      <c r="N103" s="43" t="str">
        <f>IF(COUNTIF($M$2:M103,$M$2:$M$1501)=1,M103,"")</f>
        <v/>
      </c>
      <c r="O103" s="43" t="str">
        <f t="array" ref="O103">IFERROR(INDEX($M$2:$M$1501,MATCH(0,INDEX(COUNTIFS($O$1:O102,$M$2:$M$1501),0),0)),"")</f>
        <v/>
      </c>
      <c r="T103" s="8" t="s">
        <v>104</v>
      </c>
      <c r="U103" s="51"/>
      <c r="W103" s="43" t="str">
        <f>IFERROR(INDEX($T$2:$T$1501,MATCH(0,INDEX(COUNTIFS($W$1:W102,$T$2:$T$1501),0),0)),"")</f>
        <v>6a3d00f8-a4fa-484b-bb66-5b89cedfb8eb</v>
      </c>
      <c r="X103" s="43">
        <f t="shared" si="8"/>
        <v>1</v>
      </c>
      <c r="Z103" s="6" t="s">
        <v>9</v>
      </c>
      <c r="AA103" s="43" t="str">
        <f>IFERROR(INDEX($T$2:$T$1501,MATCH(0,INDEX(COUNTIFS($W$1:AA102,$T$2:$T$1501),0),0)),"")</f>
        <v>6a3d00f8-a4fa-484b-bb66-5b89cedfb8eb</v>
      </c>
    </row>
    <row r="104" spans="1:27" ht="12.75">
      <c r="A104" s="36" t="str">
        <f t="shared" si="7"/>
        <v>GGN - Sector 27|Home &amp; Cleaning</v>
      </c>
      <c r="B104" s="6" t="s">
        <v>9</v>
      </c>
      <c r="C104" s="7">
        <v>44531</v>
      </c>
      <c r="D104" s="8" t="s">
        <v>105</v>
      </c>
      <c r="E104" s="8" t="s">
        <v>67</v>
      </c>
      <c r="F104" s="9">
        <v>23</v>
      </c>
      <c r="G104" s="10">
        <v>98</v>
      </c>
      <c r="H104" s="46"/>
      <c r="I104" s="46"/>
      <c r="M104" s="6" t="s">
        <v>9</v>
      </c>
      <c r="N104" s="43" t="str">
        <f>IF(COUNTIF($M$2:M104,$M$2:$M$1501)=1,M104,"")</f>
        <v/>
      </c>
      <c r="O104" s="43" t="str">
        <f t="array" ref="O104">IFERROR(INDEX($M$2:$M$1501,MATCH(0,INDEX(COUNTIFS($O$1:O103,$M$2:$M$1501),0),0)),"")</f>
        <v/>
      </c>
      <c r="T104" s="8" t="s">
        <v>105</v>
      </c>
      <c r="U104" s="51"/>
      <c r="W104" s="43" t="str">
        <f>IFERROR(INDEX($T$2:$T$1501,MATCH(0,INDEX(COUNTIFS($W$1:W103,$T$2:$T$1501),0),0)),"")</f>
        <v>c8b4176e-167a-4e65-96ad-25b96bbac93c</v>
      </c>
      <c r="X104" s="43">
        <f t="shared" si="8"/>
        <v>1</v>
      </c>
      <c r="Z104" s="6" t="s">
        <v>9</v>
      </c>
      <c r="AA104" s="43" t="str">
        <f>IFERROR(INDEX($T$2:$T$1501,MATCH(0,INDEX(COUNTIFS($W$1:AA103,$T$2:$T$1501),0),0)),"")</f>
        <v>c8b4176e-167a-4e65-96ad-25b96bbac93c</v>
      </c>
    </row>
    <row r="105" spans="1:27" ht="12.75">
      <c r="A105" s="36" t="str">
        <f t="shared" si="7"/>
        <v>GGN - Sector 27|Fruits &amp; Vegetables</v>
      </c>
      <c r="B105" s="6" t="s">
        <v>9</v>
      </c>
      <c r="C105" s="7">
        <v>44531</v>
      </c>
      <c r="D105" s="8" t="s">
        <v>17</v>
      </c>
      <c r="E105" s="8" t="s">
        <v>11</v>
      </c>
      <c r="F105" s="9">
        <v>66</v>
      </c>
      <c r="G105" s="10">
        <v>19</v>
      </c>
      <c r="H105" s="46"/>
      <c r="I105" s="46"/>
      <c r="M105" s="6" t="s">
        <v>9</v>
      </c>
      <c r="N105" s="43" t="str">
        <f>IF(COUNTIF($M$2:M105,$M$2:$M$1501)=1,M105,"")</f>
        <v/>
      </c>
      <c r="O105" s="43" t="str">
        <f t="array" ref="O105">IFERROR(INDEX($M$2:$M$1501,MATCH(0,INDEX(COUNTIFS($O$1:O104,$M$2:$M$1501),0),0)),"")</f>
        <v/>
      </c>
      <c r="T105" s="8" t="s">
        <v>17</v>
      </c>
      <c r="U105" s="51"/>
      <c r="W105" s="43" t="str">
        <f>IFERROR(INDEX($T$2:$T$1501,MATCH(0,INDEX(COUNTIFS($W$1:W104,$T$2:$T$1501),0),0)),"")</f>
        <v>75a7ca64-4564-4376-a97c-7976d0cdf8ee</v>
      </c>
      <c r="X105" s="43">
        <f t="shared" si="8"/>
        <v>1</v>
      </c>
      <c r="Z105" s="6" t="s">
        <v>9</v>
      </c>
      <c r="AA105" s="43" t="str">
        <f>IFERROR(INDEX($T$2:$T$1501,MATCH(0,INDEX(COUNTIFS($W$1:AA104,$T$2:$T$1501),0),0)),"")</f>
        <v>75a7ca64-4564-4376-a97c-7976d0cdf8ee</v>
      </c>
    </row>
    <row r="106" spans="1:27" ht="12.75">
      <c r="A106" s="36" t="str">
        <f t="shared" si="7"/>
        <v>GGN - Sector 27|Fruits &amp; Vegetables</v>
      </c>
      <c r="B106" s="6" t="s">
        <v>9</v>
      </c>
      <c r="C106" s="7">
        <v>44531</v>
      </c>
      <c r="D106" s="8" t="s">
        <v>60</v>
      </c>
      <c r="E106" s="8" t="s">
        <v>11</v>
      </c>
      <c r="F106" s="9">
        <v>22</v>
      </c>
      <c r="G106" s="10">
        <v>33</v>
      </c>
      <c r="H106" s="46"/>
      <c r="I106" s="46"/>
      <c r="M106" s="6" t="s">
        <v>9</v>
      </c>
      <c r="N106" s="43" t="str">
        <f>IF(COUNTIF($M$2:M106,$M$2:$M$1501)=1,M106,"")</f>
        <v/>
      </c>
      <c r="O106" s="43" t="str">
        <f t="array" ref="O106">IFERROR(INDEX($M$2:$M$1501,MATCH(0,INDEX(COUNTIFS($O$1:O105,$M$2:$M$1501),0),0)),"")</f>
        <v/>
      </c>
      <c r="T106" s="8" t="s">
        <v>60</v>
      </c>
      <c r="U106" s="51"/>
      <c r="W106" s="43" t="str">
        <f>IFERROR(INDEX($T$2:$T$1501,MATCH(0,INDEX(COUNTIFS($W$1:W105,$T$2:$T$1501),0),0)),"")</f>
        <v>d6189654-dd15-4711-817c-e57ebe0ffbfa</v>
      </c>
      <c r="X106" s="43">
        <f t="shared" si="8"/>
        <v>3</v>
      </c>
      <c r="Z106" s="6" t="s">
        <v>9</v>
      </c>
      <c r="AA106" s="43" t="str">
        <f>IFERROR(INDEX($T$2:$T$1501,MATCH(0,INDEX(COUNTIFS($W$1:AA105,$T$2:$T$1501),0),0)),"")</f>
        <v>d6189654-dd15-4711-817c-e57ebe0ffbfa</v>
      </c>
    </row>
    <row r="107" spans="1:27" ht="12.75">
      <c r="A107" s="36" t="str">
        <f t="shared" si="7"/>
        <v>GGN - Sector 27|Chocolates &amp; Candies</v>
      </c>
      <c r="B107" s="6" t="s">
        <v>9</v>
      </c>
      <c r="C107" s="7">
        <v>44531</v>
      </c>
      <c r="D107" s="8" t="s">
        <v>106</v>
      </c>
      <c r="E107" s="8" t="s">
        <v>80</v>
      </c>
      <c r="F107" s="9">
        <v>0</v>
      </c>
      <c r="G107" s="10">
        <v>57</v>
      </c>
      <c r="H107" s="46"/>
      <c r="I107" s="46"/>
      <c r="M107" s="6" t="s">
        <v>9</v>
      </c>
      <c r="N107" s="43" t="str">
        <f>IF(COUNTIF($M$2:M107,$M$2:$M$1501)=1,M107,"")</f>
        <v/>
      </c>
      <c r="O107" s="43" t="str">
        <f t="array" ref="O107">IFERROR(INDEX($M$2:$M$1501,MATCH(0,INDEX(COUNTIFS($O$1:O106,$M$2:$M$1501),0),0)),"")</f>
        <v/>
      </c>
      <c r="T107" s="8" t="s">
        <v>106</v>
      </c>
      <c r="U107" s="51"/>
      <c r="W107" s="43" t="str">
        <f>IFERROR(INDEX($T$2:$T$1501,MATCH(0,INDEX(COUNTIFS($W$1:W106,$T$2:$T$1501),0),0)),"")</f>
        <v>c1ccf4cd-e6b0-46bf-9f5e-8783749c2a7d</v>
      </c>
      <c r="X107" s="43">
        <f t="shared" si="8"/>
        <v>5</v>
      </c>
      <c r="Z107" s="6" t="s">
        <v>9</v>
      </c>
      <c r="AA107" s="43" t="str">
        <f>IFERROR(INDEX($T$2:$T$1501,MATCH(0,INDEX(COUNTIFS($W$1:AA106,$T$2:$T$1501),0),0)),"")</f>
        <v>c1ccf4cd-e6b0-46bf-9f5e-8783749c2a7d</v>
      </c>
    </row>
    <row r="108" spans="1:27" ht="12.75">
      <c r="A108" s="36" t="str">
        <f t="shared" si="7"/>
        <v>GGN-Sector66|Fruits &amp; Vegetables</v>
      </c>
      <c r="B108" s="6" t="s">
        <v>6</v>
      </c>
      <c r="C108" s="7">
        <v>44531</v>
      </c>
      <c r="D108" s="8" t="s">
        <v>17</v>
      </c>
      <c r="E108" s="8" t="s">
        <v>11</v>
      </c>
      <c r="F108" s="9">
        <v>34</v>
      </c>
      <c r="G108" s="10">
        <v>38</v>
      </c>
      <c r="H108" s="46"/>
      <c r="I108" s="46"/>
      <c r="M108" s="6" t="s">
        <v>6</v>
      </c>
      <c r="N108" s="43" t="str">
        <f>IF(COUNTIF($M$2:M108,$M$2:$M$1501)=1,M108,"")</f>
        <v/>
      </c>
      <c r="O108" s="43" t="str">
        <f t="array" ref="O108">IFERROR(INDEX($M$2:$M$1501,MATCH(0,INDEX(COUNTIFS($O$1:O107,$M$2:$M$1501),0),0)),"")</f>
        <v/>
      </c>
      <c r="T108" s="8" t="s">
        <v>17</v>
      </c>
      <c r="U108" s="51"/>
      <c r="W108" s="43" t="str">
        <f>IFERROR(INDEX($T$2:$T$1501,MATCH(0,INDEX(COUNTIFS($W$1:W107,$T$2:$T$1501),0),0)),"")</f>
        <v>ff393466-31a4-4aba-a51b-a787c39ef57e</v>
      </c>
      <c r="X108" s="43">
        <f t="shared" si="8"/>
        <v>3</v>
      </c>
      <c r="Z108" s="6" t="s">
        <v>6</v>
      </c>
      <c r="AA108" s="43" t="str">
        <f>IFERROR(INDEX($T$2:$T$1501,MATCH(0,INDEX(COUNTIFS($W$1:AA107,$T$2:$T$1501),0),0)),"")</f>
        <v>ff393466-31a4-4aba-a51b-a787c39ef57e</v>
      </c>
    </row>
    <row r="109" spans="1:27" ht="12.75">
      <c r="A109" s="36" t="str">
        <f t="shared" si="7"/>
        <v>GGN - Sector 27|Munchies</v>
      </c>
      <c r="B109" s="6" t="s">
        <v>9</v>
      </c>
      <c r="C109" s="7">
        <v>44531</v>
      </c>
      <c r="D109" s="8" t="s">
        <v>107</v>
      </c>
      <c r="E109" s="8" t="s">
        <v>8</v>
      </c>
      <c r="F109" s="9">
        <v>0</v>
      </c>
      <c r="G109" s="10">
        <v>42</v>
      </c>
      <c r="H109" s="46"/>
      <c r="I109" s="46"/>
      <c r="M109" s="6" t="s">
        <v>9</v>
      </c>
      <c r="N109" s="43" t="str">
        <f>IF(COUNTIF($M$2:M109,$M$2:$M$1501)=1,M109,"")</f>
        <v/>
      </c>
      <c r="O109" s="43" t="str">
        <f t="array" ref="O109">IFERROR(INDEX($M$2:$M$1501,MATCH(0,INDEX(COUNTIFS($O$1:O108,$M$2:$M$1501),0),0)),"")</f>
        <v/>
      </c>
      <c r="T109" s="8" t="s">
        <v>107</v>
      </c>
      <c r="U109" s="51"/>
      <c r="W109" s="43" t="str">
        <f>IFERROR(INDEX($T$2:$T$1501,MATCH(0,INDEX(COUNTIFS($W$1:W108,$T$2:$T$1501),0),0)),"")</f>
        <v>fc5bf297-8510-4f67-8957-efa4e6e1b561</v>
      </c>
      <c r="X109" s="43">
        <f t="shared" si="8"/>
        <v>1</v>
      </c>
      <c r="Z109" s="6" t="s">
        <v>9</v>
      </c>
      <c r="AA109" s="43" t="str">
        <f>IFERROR(INDEX($T$2:$T$1501,MATCH(0,INDEX(COUNTIFS($W$1:AA108,$T$2:$T$1501),0),0)),"")</f>
        <v>fc5bf297-8510-4f67-8957-efa4e6e1b561</v>
      </c>
    </row>
    <row r="110" spans="1:27" ht="12.75">
      <c r="A110" s="36" t="str">
        <f t="shared" si="7"/>
        <v>GGN-Ardee City|Packaged Food</v>
      </c>
      <c r="B110" s="6" t="s">
        <v>20</v>
      </c>
      <c r="C110" s="7">
        <v>44531</v>
      </c>
      <c r="D110" s="8" t="s">
        <v>108</v>
      </c>
      <c r="E110" s="8" t="s">
        <v>15</v>
      </c>
      <c r="F110" s="9">
        <v>9</v>
      </c>
      <c r="G110" s="10">
        <v>41</v>
      </c>
      <c r="H110" s="46"/>
      <c r="I110" s="46"/>
      <c r="M110" s="6" t="s">
        <v>20</v>
      </c>
      <c r="N110" s="43" t="str">
        <f>IF(COUNTIF($M$2:M110,$M$2:$M$1501)=1,M110,"")</f>
        <v/>
      </c>
      <c r="O110" s="43" t="str">
        <f t="array" ref="O110">IFERROR(INDEX($M$2:$M$1501,MATCH(0,INDEX(COUNTIFS($O$1:O109,$M$2:$M$1501),0),0)),"")</f>
        <v/>
      </c>
      <c r="T110" s="8" t="s">
        <v>108</v>
      </c>
      <c r="U110" s="51"/>
      <c r="W110" s="43" t="str">
        <f>IFERROR(INDEX($T$2:$T$1501,MATCH(0,INDEX(COUNTIFS($W$1:W109,$T$2:$T$1501),0),0)),"")</f>
        <v>5d93efe8-2046-450d-87ca-ce891fbf2a5b</v>
      </c>
      <c r="X110" s="43">
        <f t="shared" si="8"/>
        <v>1</v>
      </c>
      <c r="Z110" s="6" t="s">
        <v>20</v>
      </c>
      <c r="AA110" s="43" t="str">
        <f>IFERROR(INDEX($T$2:$T$1501,MATCH(0,INDEX(COUNTIFS($W$1:AA109,$T$2:$T$1501),0),0)),"")</f>
        <v>5d93efe8-2046-450d-87ca-ce891fbf2a5b</v>
      </c>
    </row>
    <row r="111" spans="1:27" ht="12.75">
      <c r="A111" s="36" t="str">
        <f t="shared" si="7"/>
        <v>GGN-Sector66|Fruits &amp; Vegetables</v>
      </c>
      <c r="B111" s="6" t="s">
        <v>6</v>
      </c>
      <c r="C111" s="7">
        <v>44531</v>
      </c>
      <c r="D111" s="8" t="s">
        <v>63</v>
      </c>
      <c r="E111" s="8" t="s">
        <v>11</v>
      </c>
      <c r="F111" s="9">
        <v>43</v>
      </c>
      <c r="G111" s="10">
        <v>18</v>
      </c>
      <c r="H111" s="46"/>
      <c r="I111" s="46"/>
      <c r="M111" s="6" t="s">
        <v>6</v>
      </c>
      <c r="N111" s="43" t="str">
        <f>IF(COUNTIF($M$2:M111,$M$2:$M$1501)=1,M111,"")</f>
        <v/>
      </c>
      <c r="O111" s="43" t="str">
        <f t="array" ref="O111">IFERROR(INDEX($M$2:$M$1501,MATCH(0,INDEX(COUNTIFS($O$1:O110,$M$2:$M$1501),0),0)),"")</f>
        <v/>
      </c>
      <c r="T111" s="8" t="s">
        <v>63</v>
      </c>
      <c r="U111" s="51"/>
      <c r="W111" s="43" t="str">
        <f>IFERROR(INDEX($T$2:$T$1501,MATCH(0,INDEX(COUNTIFS($W$1:W110,$T$2:$T$1501),0),0)),"")</f>
        <v>88449a9b-7f66-49a6-b24f-9d282ad4a763</v>
      </c>
      <c r="X111" s="43">
        <f t="shared" si="8"/>
        <v>2</v>
      </c>
      <c r="Z111" s="6" t="s">
        <v>6</v>
      </c>
      <c r="AA111" s="43" t="str">
        <f>IFERROR(INDEX($T$2:$T$1501,MATCH(0,INDEX(COUNTIFS($W$1:AA110,$T$2:$T$1501),0),0)),"")</f>
        <v>88449a9b-7f66-49a6-b24f-9d282ad4a763</v>
      </c>
    </row>
    <row r="112" spans="1:27" ht="12.75">
      <c r="A112" s="36" t="str">
        <f t="shared" si="7"/>
        <v>GGN-Sector66|Personal Care</v>
      </c>
      <c r="B112" s="6" t="s">
        <v>6</v>
      </c>
      <c r="C112" s="7">
        <v>44531</v>
      </c>
      <c r="D112" s="8" t="s">
        <v>109</v>
      </c>
      <c r="E112" s="8" t="s">
        <v>34</v>
      </c>
      <c r="F112" s="9">
        <v>13</v>
      </c>
      <c r="G112" s="10">
        <v>99</v>
      </c>
      <c r="H112" s="46"/>
      <c r="I112" s="46"/>
      <c r="M112" s="6" t="s">
        <v>6</v>
      </c>
      <c r="N112" s="43" t="str">
        <f>IF(COUNTIF($M$2:M112,$M$2:$M$1501)=1,M112,"")</f>
        <v/>
      </c>
      <c r="O112" s="43" t="str">
        <f t="array" ref="O112">IFERROR(INDEX($M$2:$M$1501,MATCH(0,INDEX(COUNTIFS($O$1:O111,$M$2:$M$1501),0),0)),"")</f>
        <v/>
      </c>
      <c r="T112" s="8" t="s">
        <v>109</v>
      </c>
      <c r="U112" s="51"/>
      <c r="W112" s="43" t="str">
        <f>IFERROR(INDEX($T$2:$T$1501,MATCH(0,INDEX(COUNTIFS($W$1:W111,$T$2:$T$1501),0),0)),"")</f>
        <v>57693b11-1fd7-430a-9a2a-59ca51da300c</v>
      </c>
      <c r="X112" s="43">
        <f t="shared" si="8"/>
        <v>4</v>
      </c>
      <c r="Z112" s="6" t="s">
        <v>6</v>
      </c>
      <c r="AA112" s="43" t="str">
        <f>IFERROR(INDEX($T$2:$T$1501,MATCH(0,INDEX(COUNTIFS($W$1:AA111,$T$2:$T$1501),0),0)),"")</f>
        <v>57693b11-1fd7-430a-9a2a-59ca51da300c</v>
      </c>
    </row>
    <row r="113" spans="1:27" ht="12.75">
      <c r="A113" s="36" t="str">
        <f t="shared" si="7"/>
        <v>GGN - Sector 27|Munchies</v>
      </c>
      <c r="B113" s="6" t="s">
        <v>9</v>
      </c>
      <c r="C113" s="7">
        <v>44531</v>
      </c>
      <c r="D113" s="8" t="s">
        <v>110</v>
      </c>
      <c r="E113" s="8" t="s">
        <v>8</v>
      </c>
      <c r="F113" s="9">
        <v>0</v>
      </c>
      <c r="G113" s="10">
        <v>28</v>
      </c>
      <c r="H113" s="46"/>
      <c r="I113" s="46"/>
      <c r="M113" s="6" t="s">
        <v>9</v>
      </c>
      <c r="N113" s="43" t="str">
        <f>IF(COUNTIF($M$2:M113,$M$2:$M$1501)=1,M113,"")</f>
        <v/>
      </c>
      <c r="O113" s="43" t="str">
        <f t="array" ref="O113">IFERROR(INDEX($M$2:$M$1501,MATCH(0,INDEX(COUNTIFS($O$1:O112,$M$2:$M$1501),0),0)),"")</f>
        <v/>
      </c>
      <c r="T113" s="8" t="s">
        <v>110</v>
      </c>
      <c r="U113" s="51"/>
      <c r="W113" s="43" t="str">
        <f>IFERROR(INDEX($T$2:$T$1501,MATCH(0,INDEX(COUNTIFS($W$1:W112,$T$2:$T$1501),0),0)),"")</f>
        <v>e81736e2-ed8f-4b0d-b3cf-a995d1164f8e</v>
      </c>
      <c r="X113" s="43">
        <f t="shared" si="8"/>
        <v>2</v>
      </c>
      <c r="Z113" s="6" t="s">
        <v>9</v>
      </c>
      <c r="AA113" s="43" t="str">
        <f>IFERROR(INDEX($T$2:$T$1501,MATCH(0,INDEX(COUNTIFS($W$1:AA112,$T$2:$T$1501),0),0)),"")</f>
        <v>e81736e2-ed8f-4b0d-b3cf-a995d1164f8e</v>
      </c>
    </row>
    <row r="114" spans="1:27" ht="12.75">
      <c r="A114" s="36" t="str">
        <f t="shared" si="7"/>
        <v>GGN - Sector 27|Dairy, Bread &amp; Batter</v>
      </c>
      <c r="B114" s="6" t="s">
        <v>9</v>
      </c>
      <c r="C114" s="7">
        <v>44531</v>
      </c>
      <c r="D114" s="8" t="s">
        <v>111</v>
      </c>
      <c r="E114" s="8" t="s">
        <v>41</v>
      </c>
      <c r="F114" s="9">
        <v>3</v>
      </c>
      <c r="G114" s="10">
        <v>80</v>
      </c>
      <c r="H114" s="46"/>
      <c r="I114" s="46"/>
      <c r="M114" s="6" t="s">
        <v>9</v>
      </c>
      <c r="N114" s="43" t="str">
        <f>IF(COUNTIF($M$2:M114,$M$2:$M$1501)=1,M114,"")</f>
        <v/>
      </c>
      <c r="O114" s="43" t="str">
        <f t="array" ref="O114">IFERROR(INDEX($M$2:$M$1501,MATCH(0,INDEX(COUNTIFS($O$1:O113,$M$2:$M$1501),0),0)),"")</f>
        <v/>
      </c>
      <c r="T114" s="8" t="s">
        <v>111</v>
      </c>
      <c r="U114" s="51"/>
      <c r="W114" s="43" t="str">
        <f>IFERROR(INDEX($T$2:$T$1501,MATCH(0,INDEX(COUNTIFS($W$1:W113,$T$2:$T$1501),0),0)),"")</f>
        <v>d5848e12-f9e0-4c7c-b664-ece2cf622f43</v>
      </c>
      <c r="X114" s="43">
        <f t="shared" si="8"/>
        <v>2</v>
      </c>
      <c r="Z114" s="6" t="s">
        <v>9</v>
      </c>
      <c r="AA114" s="43" t="str">
        <f>IFERROR(INDEX($T$2:$T$1501,MATCH(0,INDEX(COUNTIFS($W$1:AA113,$T$2:$T$1501),0),0)),"")</f>
        <v>d5848e12-f9e0-4c7c-b664-ece2cf622f43</v>
      </c>
    </row>
    <row r="115" spans="1:27" ht="12.75">
      <c r="A115" s="36" t="str">
        <f t="shared" si="7"/>
        <v>GGN - Sector 27|Biscuits</v>
      </c>
      <c r="B115" s="6" t="s">
        <v>9</v>
      </c>
      <c r="C115" s="7">
        <v>44531</v>
      </c>
      <c r="D115" s="8" t="s">
        <v>88</v>
      </c>
      <c r="E115" s="8" t="s">
        <v>39</v>
      </c>
      <c r="F115" s="9">
        <v>0</v>
      </c>
      <c r="G115" s="10">
        <v>106</v>
      </c>
      <c r="H115" s="46"/>
      <c r="I115" s="46"/>
      <c r="M115" s="6" t="s">
        <v>9</v>
      </c>
      <c r="N115" s="43" t="str">
        <f>IF(COUNTIF($M$2:M115,$M$2:$M$1501)=1,M115,"")</f>
        <v/>
      </c>
      <c r="O115" s="43" t="str">
        <f t="array" ref="O115">IFERROR(INDEX($M$2:$M$1501,MATCH(0,INDEX(COUNTIFS($O$1:O114,$M$2:$M$1501),0),0)),"")</f>
        <v/>
      </c>
      <c r="T115" s="8" t="s">
        <v>88</v>
      </c>
      <c r="U115" s="51"/>
      <c r="W115" s="43" t="str">
        <f>IFERROR(INDEX($T$2:$T$1501,MATCH(0,INDEX(COUNTIFS($W$1:W114,$T$2:$T$1501),0),0)),"")</f>
        <v>bb3b57c0-4a26-4c7b-8ff2-9e50ee19bb51</v>
      </c>
      <c r="X115" s="43">
        <f t="shared" si="8"/>
        <v>1</v>
      </c>
      <c r="Z115" s="6" t="s">
        <v>9</v>
      </c>
      <c r="AA115" s="43" t="str">
        <f>IFERROR(INDEX($T$2:$T$1501,MATCH(0,INDEX(COUNTIFS($W$1:AA114,$T$2:$T$1501),0),0)),"")</f>
        <v>bb3b57c0-4a26-4c7b-8ff2-9e50ee19bb51</v>
      </c>
    </row>
    <row r="116" spans="1:27" ht="12.75">
      <c r="A116" s="36" t="str">
        <f t="shared" si="7"/>
        <v>GGN-Sector66|Dairy, Bread &amp; Batter</v>
      </c>
      <c r="B116" s="6" t="s">
        <v>6</v>
      </c>
      <c r="C116" s="7">
        <v>44531</v>
      </c>
      <c r="D116" s="8" t="s">
        <v>112</v>
      </c>
      <c r="E116" s="8" t="s">
        <v>41</v>
      </c>
      <c r="F116" s="9">
        <v>0</v>
      </c>
      <c r="G116" s="10">
        <v>27</v>
      </c>
      <c r="H116" s="46"/>
      <c r="I116" s="46"/>
      <c r="M116" s="6" t="s">
        <v>6</v>
      </c>
      <c r="N116" s="43" t="str">
        <f>IF(COUNTIF($M$2:M116,$M$2:$M$1501)=1,M116,"")</f>
        <v/>
      </c>
      <c r="O116" s="43" t="str">
        <f t="array" ref="O116">IFERROR(INDEX($M$2:$M$1501,MATCH(0,INDEX(COUNTIFS($O$1:O115,$M$2:$M$1501),0),0)),"")</f>
        <v/>
      </c>
      <c r="T116" s="8" t="s">
        <v>112</v>
      </c>
      <c r="U116" s="51"/>
      <c r="W116" s="43" t="str">
        <f>IFERROR(INDEX($T$2:$T$1501,MATCH(0,INDEX(COUNTIFS($W$1:W115,$T$2:$T$1501),0),0)),"")</f>
        <v>6c9735a7-d804-4718-9e71-431c1d6c2f3a</v>
      </c>
      <c r="X116" s="43">
        <f t="shared" si="8"/>
        <v>2</v>
      </c>
      <c r="Z116" s="6" t="s">
        <v>6</v>
      </c>
      <c r="AA116" s="43" t="str">
        <f>IFERROR(INDEX($T$2:$T$1501,MATCH(0,INDEX(COUNTIFS($W$1:AA115,$T$2:$T$1501),0),0)),"")</f>
        <v>6c9735a7-d804-4718-9e71-431c1d6c2f3a</v>
      </c>
    </row>
    <row r="117" spans="1:27" ht="12.75">
      <c r="A117" s="36" t="str">
        <f t="shared" si="7"/>
        <v>GGN-Ardee City|Dairy, Bread &amp; Batter</v>
      </c>
      <c r="B117" s="6" t="s">
        <v>20</v>
      </c>
      <c r="C117" s="7">
        <v>44531</v>
      </c>
      <c r="D117" s="8" t="s">
        <v>113</v>
      </c>
      <c r="E117" s="8" t="s">
        <v>41</v>
      </c>
      <c r="F117" s="9">
        <v>0</v>
      </c>
      <c r="G117" s="10">
        <v>29</v>
      </c>
      <c r="H117" s="46"/>
      <c r="I117" s="46"/>
      <c r="M117" s="6" t="s">
        <v>20</v>
      </c>
      <c r="N117" s="43" t="str">
        <f>IF(COUNTIF($M$2:M117,$M$2:$M$1501)=1,M117,"")</f>
        <v/>
      </c>
      <c r="O117" s="43" t="str">
        <f t="array" ref="O117">IFERROR(INDEX($M$2:$M$1501,MATCH(0,INDEX(COUNTIFS($O$1:O116,$M$2:$M$1501),0),0)),"")</f>
        <v/>
      </c>
      <c r="T117" s="8" t="s">
        <v>113</v>
      </c>
      <c r="U117" s="51"/>
      <c r="W117" s="43" t="str">
        <f>IFERROR(INDEX($T$2:$T$1501,MATCH(0,INDEX(COUNTIFS($W$1:W116,$T$2:$T$1501),0),0)),"")</f>
        <v>b1501fc1-26c4-4d7a-bc32-4ded16d504ce</v>
      </c>
      <c r="X117" s="43">
        <f t="shared" si="8"/>
        <v>2</v>
      </c>
      <c r="Z117" s="6" t="s">
        <v>20</v>
      </c>
      <c r="AA117" s="43" t="str">
        <f>IFERROR(INDEX($T$2:$T$1501,MATCH(0,INDEX(COUNTIFS($W$1:AA116,$T$2:$T$1501),0),0)),"")</f>
        <v>b1501fc1-26c4-4d7a-bc32-4ded16d504ce</v>
      </c>
    </row>
    <row r="118" spans="1:27" ht="12.75">
      <c r="A118" s="36" t="str">
        <f t="shared" si="7"/>
        <v>GGN-Sector66|Chocolates &amp; Candies</v>
      </c>
      <c r="B118" s="6" t="s">
        <v>6</v>
      </c>
      <c r="C118" s="7">
        <v>44531</v>
      </c>
      <c r="D118" s="8" t="s">
        <v>114</v>
      </c>
      <c r="E118" s="8" t="s">
        <v>80</v>
      </c>
      <c r="F118" s="9">
        <v>11</v>
      </c>
      <c r="G118" s="10">
        <v>72</v>
      </c>
      <c r="H118" s="46"/>
      <c r="I118" s="46"/>
      <c r="M118" s="6" t="s">
        <v>6</v>
      </c>
      <c r="N118" s="43" t="str">
        <f>IF(COUNTIF($M$2:M118,$M$2:$M$1501)=1,M118,"")</f>
        <v/>
      </c>
      <c r="O118" s="43" t="str">
        <f t="array" ref="O118">IFERROR(INDEX($M$2:$M$1501,MATCH(0,INDEX(COUNTIFS($O$1:O117,$M$2:$M$1501),0),0)),"")</f>
        <v/>
      </c>
      <c r="T118" s="8" t="s">
        <v>114</v>
      </c>
      <c r="U118" s="51"/>
      <c r="W118" s="43" t="str">
        <f>IFERROR(INDEX($T$2:$T$1501,MATCH(0,INDEX(COUNTIFS($W$1:W117,$T$2:$T$1501),0),0)),"")</f>
        <v>c727ebd6-3bb2-41c5-8403-037b2b421ca2</v>
      </c>
      <c r="X118" s="43">
        <f t="shared" si="8"/>
        <v>1</v>
      </c>
      <c r="Z118" s="6" t="s">
        <v>6</v>
      </c>
      <c r="AA118" s="43" t="str">
        <f>IFERROR(INDEX($T$2:$T$1501,MATCH(0,INDEX(COUNTIFS($W$1:AA117,$T$2:$T$1501),0),0)),"")</f>
        <v>c727ebd6-3bb2-41c5-8403-037b2b421ca2</v>
      </c>
    </row>
    <row r="119" spans="1:27" ht="12.75">
      <c r="A119" s="36" t="str">
        <f t="shared" si="7"/>
        <v>GGN-Sector66|Fruits &amp; Vegetables</v>
      </c>
      <c r="B119" s="6" t="s">
        <v>6</v>
      </c>
      <c r="C119" s="7">
        <v>44531</v>
      </c>
      <c r="D119" s="8" t="s">
        <v>63</v>
      </c>
      <c r="E119" s="8" t="s">
        <v>11</v>
      </c>
      <c r="F119" s="9">
        <v>43</v>
      </c>
      <c r="G119" s="10">
        <v>54</v>
      </c>
      <c r="H119" s="46"/>
      <c r="I119" s="46"/>
      <c r="M119" s="6" t="s">
        <v>6</v>
      </c>
      <c r="N119" s="43" t="str">
        <f>IF(COUNTIF($M$2:M119,$M$2:$M$1501)=1,M119,"")</f>
        <v/>
      </c>
      <c r="O119" s="43" t="str">
        <f t="array" ref="O119">IFERROR(INDEX($M$2:$M$1501,MATCH(0,INDEX(COUNTIFS($O$1:O118,$M$2:$M$1501),0),0)),"")</f>
        <v/>
      </c>
      <c r="T119" s="8" t="s">
        <v>63</v>
      </c>
      <c r="U119" s="51"/>
      <c r="W119" s="43" t="str">
        <f>IFERROR(INDEX($T$2:$T$1501,MATCH(0,INDEX(COUNTIFS($W$1:W118,$T$2:$T$1501),0),0)),"")</f>
        <v>b9d5ab38-b2cd-4348-8c66-2a91e313e7d7</v>
      </c>
      <c r="X119" s="43">
        <f t="shared" si="8"/>
        <v>3</v>
      </c>
      <c r="Z119" s="6" t="s">
        <v>6</v>
      </c>
      <c r="AA119" s="43" t="str">
        <f>IFERROR(INDEX($T$2:$T$1501,MATCH(0,INDEX(COUNTIFS($W$1:AA118,$T$2:$T$1501),0),0)),"")</f>
        <v>b9d5ab38-b2cd-4348-8c66-2a91e313e7d7</v>
      </c>
    </row>
    <row r="120" spans="1:27" ht="12.75">
      <c r="A120" s="36" t="str">
        <f t="shared" si="7"/>
        <v>GGN - Sector 27|Cooking Essentials</v>
      </c>
      <c r="B120" s="6" t="s">
        <v>9</v>
      </c>
      <c r="C120" s="7">
        <v>44531</v>
      </c>
      <c r="D120" s="8" t="s">
        <v>115</v>
      </c>
      <c r="E120" s="8" t="s">
        <v>30</v>
      </c>
      <c r="F120" s="9">
        <v>0</v>
      </c>
      <c r="G120" s="10">
        <v>75</v>
      </c>
      <c r="H120" s="46"/>
      <c r="I120" s="46"/>
      <c r="M120" s="6" t="s">
        <v>9</v>
      </c>
      <c r="N120" s="43" t="str">
        <f>IF(COUNTIF($M$2:M120,$M$2:$M$1501)=1,M120,"")</f>
        <v/>
      </c>
      <c r="O120" s="43" t="str">
        <f t="array" ref="O120">IFERROR(INDEX($M$2:$M$1501,MATCH(0,INDEX(COUNTIFS($O$1:O119,$M$2:$M$1501),0),0)),"")</f>
        <v/>
      </c>
      <c r="T120" s="8" t="s">
        <v>115</v>
      </c>
      <c r="U120" s="51"/>
      <c r="W120" s="43" t="str">
        <f>IFERROR(INDEX($T$2:$T$1501,MATCH(0,INDEX(COUNTIFS($W$1:W119,$T$2:$T$1501),0),0)),"")</f>
        <v>f4442fc6-ed19-4269-811f-a68fd6345097</v>
      </c>
      <c r="X120" s="43">
        <f t="shared" si="8"/>
        <v>1</v>
      </c>
      <c r="Z120" s="6" t="s">
        <v>9</v>
      </c>
      <c r="AA120" s="43" t="str">
        <f>IFERROR(INDEX($T$2:$T$1501,MATCH(0,INDEX(COUNTIFS($W$1:AA119,$T$2:$T$1501),0),0)),"")</f>
        <v>f4442fc6-ed19-4269-811f-a68fd6345097</v>
      </c>
    </row>
    <row r="121" spans="1:27" ht="12.75">
      <c r="A121" s="36" t="str">
        <f t="shared" si="7"/>
        <v>GGN-Sector66|Chocolates &amp; Candies</v>
      </c>
      <c r="B121" s="6" t="s">
        <v>6</v>
      </c>
      <c r="C121" s="7">
        <v>44531</v>
      </c>
      <c r="D121" s="8" t="s">
        <v>116</v>
      </c>
      <c r="E121" s="8" t="s">
        <v>80</v>
      </c>
      <c r="F121" s="9">
        <v>58</v>
      </c>
      <c r="G121" s="10">
        <v>45</v>
      </c>
      <c r="H121" s="46"/>
      <c r="I121" s="46"/>
      <c r="M121" s="6" t="s">
        <v>6</v>
      </c>
      <c r="N121" s="43" t="str">
        <f>IF(COUNTIF($M$2:M121,$M$2:$M$1501)=1,M121,"")</f>
        <v/>
      </c>
      <c r="O121" s="43" t="str">
        <f t="array" ref="O121">IFERROR(INDEX($M$2:$M$1501,MATCH(0,INDEX(COUNTIFS($O$1:O120,$M$2:$M$1501),0),0)),"")</f>
        <v/>
      </c>
      <c r="T121" s="8" t="s">
        <v>116</v>
      </c>
      <c r="U121" s="51"/>
      <c r="W121" s="43" t="str">
        <f>IFERROR(INDEX($T$2:$T$1501,MATCH(0,INDEX(COUNTIFS($W$1:W120,$T$2:$T$1501),0),0)),"")</f>
        <v>2d9720a3-1175-4878-a3f7-a8d60aab9831</v>
      </c>
      <c r="X121" s="43">
        <f t="shared" si="8"/>
        <v>1</v>
      </c>
      <c r="Z121" s="6" t="s">
        <v>6</v>
      </c>
      <c r="AA121" s="43" t="str">
        <f>IFERROR(INDEX($T$2:$T$1501,MATCH(0,INDEX(COUNTIFS($W$1:AA120,$T$2:$T$1501),0),0)),"")</f>
        <v>2d9720a3-1175-4878-a3f7-a8d60aab9831</v>
      </c>
    </row>
    <row r="122" spans="1:27" ht="12.75">
      <c r="A122" s="36" t="str">
        <f t="shared" si="7"/>
        <v>GGN - Sector 27|Cooking Essentials</v>
      </c>
      <c r="B122" s="6" t="s">
        <v>9</v>
      </c>
      <c r="C122" s="7">
        <v>44531</v>
      </c>
      <c r="D122" s="8" t="s">
        <v>117</v>
      </c>
      <c r="E122" s="8" t="s">
        <v>30</v>
      </c>
      <c r="F122" s="9">
        <v>15</v>
      </c>
      <c r="G122" s="10">
        <v>57</v>
      </c>
      <c r="H122" s="46"/>
      <c r="I122" s="46"/>
      <c r="M122" s="6" t="s">
        <v>9</v>
      </c>
      <c r="N122" s="43" t="str">
        <f>IF(COUNTIF($M$2:M122,$M$2:$M$1501)=1,M122,"")</f>
        <v/>
      </c>
      <c r="O122" s="43" t="str">
        <f t="array" ref="O122">IFERROR(INDEX($M$2:$M$1501,MATCH(0,INDEX(COUNTIFS($O$1:O121,$M$2:$M$1501),0),0)),"")</f>
        <v/>
      </c>
      <c r="T122" s="8" t="s">
        <v>117</v>
      </c>
      <c r="U122" s="51"/>
      <c r="W122" s="43" t="str">
        <f>IFERROR(INDEX($T$2:$T$1501,MATCH(0,INDEX(COUNTIFS($W$1:W121,$T$2:$T$1501),0),0)),"")</f>
        <v>06a38b2e-ae6a-4b62-a5fa-103c1420afd7</v>
      </c>
      <c r="X122" s="43">
        <f t="shared" si="8"/>
        <v>1</v>
      </c>
      <c r="Z122" s="6" t="s">
        <v>9</v>
      </c>
      <c r="AA122" s="43" t="str">
        <f>IFERROR(INDEX($T$2:$T$1501,MATCH(0,INDEX(COUNTIFS($W$1:AA121,$T$2:$T$1501),0),0)),"")</f>
        <v>06a38b2e-ae6a-4b62-a5fa-103c1420afd7</v>
      </c>
    </row>
    <row r="123" spans="1:27" ht="12.75">
      <c r="A123" s="36" t="str">
        <f t="shared" si="7"/>
        <v>GGN-Sector66|Chocolates &amp; Candies</v>
      </c>
      <c r="B123" s="6" t="s">
        <v>6</v>
      </c>
      <c r="C123" s="7">
        <v>44531</v>
      </c>
      <c r="D123" s="8" t="s">
        <v>118</v>
      </c>
      <c r="E123" s="8" t="s">
        <v>80</v>
      </c>
      <c r="F123" s="9">
        <v>31</v>
      </c>
      <c r="G123" s="10">
        <v>51</v>
      </c>
      <c r="H123" s="46"/>
      <c r="I123" s="46"/>
      <c r="M123" s="6" t="s">
        <v>6</v>
      </c>
      <c r="N123" s="43" t="str">
        <f>IF(COUNTIF($M$2:M123,$M$2:$M$1501)=1,M123,"")</f>
        <v/>
      </c>
      <c r="O123" s="43" t="str">
        <f t="array" ref="O123">IFERROR(INDEX($M$2:$M$1501,MATCH(0,INDEX(COUNTIFS($O$1:O122,$M$2:$M$1501),0),0)),"")</f>
        <v/>
      </c>
      <c r="T123" s="8" t="s">
        <v>118</v>
      </c>
      <c r="U123" s="51"/>
      <c r="W123" s="43" t="str">
        <f>IFERROR(INDEX($T$2:$T$1501,MATCH(0,INDEX(COUNTIFS($W$1:W122,$T$2:$T$1501),0),0)),"")</f>
        <v>15feceb5-ea55-4154-8f86-bd20f469d930</v>
      </c>
      <c r="X123" s="43">
        <f t="shared" si="8"/>
        <v>1</v>
      </c>
      <c r="Z123" s="6" t="s">
        <v>6</v>
      </c>
      <c r="AA123" s="43" t="str">
        <f>IFERROR(INDEX($T$2:$T$1501,MATCH(0,INDEX(COUNTIFS($W$1:AA122,$T$2:$T$1501),0),0)),"")</f>
        <v>15feceb5-ea55-4154-8f86-bd20f469d930</v>
      </c>
    </row>
    <row r="124" spans="1:27" ht="12.75">
      <c r="A124" s="36" t="str">
        <f t="shared" si="7"/>
        <v>GGN-Sector66|Fruits &amp; Vegetables</v>
      </c>
      <c r="B124" s="6" t="s">
        <v>6</v>
      </c>
      <c r="C124" s="7">
        <v>44531</v>
      </c>
      <c r="D124" s="8" t="s">
        <v>60</v>
      </c>
      <c r="E124" s="8" t="s">
        <v>11</v>
      </c>
      <c r="F124" s="9">
        <v>23</v>
      </c>
      <c r="G124" s="10">
        <v>33</v>
      </c>
      <c r="H124" s="46"/>
      <c r="I124" s="46"/>
      <c r="M124" s="6" t="s">
        <v>6</v>
      </c>
      <c r="N124" s="43" t="str">
        <f>IF(COUNTIF($M$2:M124,$M$2:$M$1501)=1,M124,"")</f>
        <v/>
      </c>
      <c r="O124" s="43" t="str">
        <f t="array" ref="O124">IFERROR(INDEX($M$2:$M$1501,MATCH(0,INDEX(COUNTIFS($O$1:O123,$M$2:$M$1501),0),0)),"")</f>
        <v/>
      </c>
      <c r="T124" s="8" t="s">
        <v>60</v>
      </c>
      <c r="U124" s="51"/>
      <c r="W124" s="43" t="str">
        <f>IFERROR(INDEX($T$2:$T$1501,MATCH(0,INDEX(COUNTIFS($W$1:W123,$T$2:$T$1501),0),0)),"")</f>
        <v>265bbfef-164a-4ba3-ae2c-deee129b9bb8</v>
      </c>
      <c r="X124" s="43">
        <f t="shared" si="8"/>
        <v>1</v>
      </c>
      <c r="Z124" s="6" t="s">
        <v>6</v>
      </c>
      <c r="AA124" s="43" t="str">
        <f>IFERROR(INDEX($T$2:$T$1501,MATCH(0,INDEX(COUNTIFS($W$1:AA123,$T$2:$T$1501),0),0)),"")</f>
        <v>265bbfef-164a-4ba3-ae2c-deee129b9bb8</v>
      </c>
    </row>
    <row r="125" spans="1:27" ht="12.75">
      <c r="A125" s="36" t="str">
        <f t="shared" si="7"/>
        <v>GGN - Sector 27|Fruits &amp; Vegetables</v>
      </c>
      <c r="B125" s="6" t="s">
        <v>9</v>
      </c>
      <c r="C125" s="7">
        <v>44531</v>
      </c>
      <c r="D125" s="8" t="s">
        <v>119</v>
      </c>
      <c r="E125" s="8" t="s">
        <v>11</v>
      </c>
      <c r="F125" s="9">
        <v>0</v>
      </c>
      <c r="G125" s="10">
        <v>80</v>
      </c>
      <c r="H125" s="46"/>
      <c r="I125" s="46"/>
      <c r="M125" s="6" t="s">
        <v>9</v>
      </c>
      <c r="N125" s="43" t="str">
        <f>IF(COUNTIF($M$2:M125,$M$2:$M$1501)=1,M125,"")</f>
        <v/>
      </c>
      <c r="O125" s="43" t="str">
        <f t="array" ref="O125">IFERROR(INDEX($M$2:$M$1501,MATCH(0,INDEX(COUNTIFS($O$1:O124,$M$2:$M$1501),0),0)),"")</f>
        <v/>
      </c>
      <c r="T125" s="8" t="s">
        <v>119</v>
      </c>
      <c r="U125" s="51"/>
      <c r="W125" s="43" t="str">
        <f>IFERROR(INDEX($T$2:$T$1501,MATCH(0,INDEX(COUNTIFS($W$1:W124,$T$2:$T$1501),0),0)),"")</f>
        <v>dc4a8856-05cb-426b-aae3-83f44f179c0f</v>
      </c>
      <c r="X125" s="43">
        <f t="shared" si="8"/>
        <v>3</v>
      </c>
      <c r="Z125" s="6" t="s">
        <v>9</v>
      </c>
      <c r="AA125" s="43" t="str">
        <f>IFERROR(INDEX($T$2:$T$1501,MATCH(0,INDEX(COUNTIFS($W$1:AA124,$T$2:$T$1501),0),0)),"")</f>
        <v>dc4a8856-05cb-426b-aae3-83f44f179c0f</v>
      </c>
    </row>
    <row r="126" spans="1:27" ht="12.75">
      <c r="A126" s="36" t="str">
        <f t="shared" si="7"/>
        <v>GGN - Sector 27|Munchies</v>
      </c>
      <c r="B126" s="6" t="s">
        <v>9</v>
      </c>
      <c r="C126" s="7">
        <v>44531</v>
      </c>
      <c r="D126" s="8" t="s">
        <v>120</v>
      </c>
      <c r="E126" s="8" t="s">
        <v>8</v>
      </c>
      <c r="F126" s="9">
        <v>13</v>
      </c>
      <c r="G126" s="10">
        <v>30</v>
      </c>
      <c r="H126" s="46"/>
      <c r="I126" s="46"/>
      <c r="M126" s="6" t="s">
        <v>9</v>
      </c>
      <c r="N126" s="43" t="str">
        <f>IF(COUNTIF($M$2:M126,$M$2:$M$1501)=1,M126,"")</f>
        <v/>
      </c>
      <c r="O126" s="43" t="str">
        <f t="array" ref="O126">IFERROR(INDEX($M$2:$M$1501,MATCH(0,INDEX(COUNTIFS($O$1:O125,$M$2:$M$1501),0),0)),"")</f>
        <v/>
      </c>
      <c r="T126" s="8" t="s">
        <v>120</v>
      </c>
      <c r="U126" s="51"/>
      <c r="W126" s="43" t="str">
        <f>IFERROR(INDEX($T$2:$T$1501,MATCH(0,INDEX(COUNTIFS($W$1:W125,$T$2:$T$1501),0),0)),"")</f>
        <v>d433961b-72e7-4bd5-ab73-bf3b7129a57f</v>
      </c>
      <c r="X126" s="43">
        <f t="shared" si="8"/>
        <v>1</v>
      </c>
      <c r="Z126" s="6" t="s">
        <v>9</v>
      </c>
      <c r="AA126" s="43" t="str">
        <f>IFERROR(INDEX($T$2:$T$1501,MATCH(0,INDEX(COUNTIFS($W$1:AA125,$T$2:$T$1501),0),0)),"")</f>
        <v>d433961b-72e7-4bd5-ab73-bf3b7129a57f</v>
      </c>
    </row>
    <row r="127" spans="1:27" ht="12.75">
      <c r="A127" s="36" t="str">
        <f t="shared" si="7"/>
        <v>GGN-Sector66|Chocolates &amp; Candies</v>
      </c>
      <c r="B127" s="6" t="s">
        <v>6</v>
      </c>
      <c r="C127" s="7">
        <v>44531</v>
      </c>
      <c r="D127" s="8" t="s">
        <v>121</v>
      </c>
      <c r="E127" s="8" t="s">
        <v>80</v>
      </c>
      <c r="F127" s="9">
        <v>28</v>
      </c>
      <c r="G127" s="10">
        <v>22</v>
      </c>
      <c r="H127" s="46"/>
      <c r="I127" s="46"/>
      <c r="M127" s="6" t="s">
        <v>6</v>
      </c>
      <c r="N127" s="43" t="str">
        <f>IF(COUNTIF($M$2:M127,$M$2:$M$1501)=1,M127,"")</f>
        <v/>
      </c>
      <c r="O127" s="43" t="str">
        <f t="array" ref="O127">IFERROR(INDEX($M$2:$M$1501,MATCH(0,INDEX(COUNTIFS($O$1:O126,$M$2:$M$1501),0),0)),"")</f>
        <v/>
      </c>
      <c r="T127" s="8" t="s">
        <v>121</v>
      </c>
      <c r="U127" s="51"/>
      <c r="W127" s="43" t="str">
        <f>IFERROR(INDEX($T$2:$T$1501,MATCH(0,INDEX(COUNTIFS($W$1:W126,$T$2:$T$1501),0),0)),"")</f>
        <v>03be1e4a-a928-4dd4-b6f3-23ff56284fb3</v>
      </c>
      <c r="X127" s="43">
        <f t="shared" si="8"/>
        <v>4</v>
      </c>
      <c r="Z127" s="6" t="s">
        <v>6</v>
      </c>
      <c r="AA127" s="43" t="str">
        <f>IFERROR(INDEX($T$2:$T$1501,MATCH(0,INDEX(COUNTIFS($W$1:AA126,$T$2:$T$1501),0),0)),"")</f>
        <v>03be1e4a-a928-4dd4-b6f3-23ff56284fb3</v>
      </c>
    </row>
    <row r="128" spans="1:27" ht="12.75">
      <c r="A128" s="36" t="str">
        <f t="shared" si="7"/>
        <v>GGN-Ardee City|Home &amp; Cleaning</v>
      </c>
      <c r="B128" s="6" t="s">
        <v>20</v>
      </c>
      <c r="C128" s="7">
        <v>44531</v>
      </c>
      <c r="D128" s="8" t="s">
        <v>122</v>
      </c>
      <c r="E128" s="8" t="s">
        <v>67</v>
      </c>
      <c r="F128" s="9">
        <v>4</v>
      </c>
      <c r="G128" s="10">
        <v>102</v>
      </c>
      <c r="H128" s="46"/>
      <c r="I128" s="46"/>
      <c r="M128" s="6" t="s">
        <v>20</v>
      </c>
      <c r="N128" s="43" t="str">
        <f>IF(COUNTIF($M$2:M128,$M$2:$M$1501)=1,M128,"")</f>
        <v/>
      </c>
      <c r="O128" s="43" t="str">
        <f t="array" ref="O128">IFERROR(INDEX($M$2:$M$1501,MATCH(0,INDEX(COUNTIFS($O$1:O127,$M$2:$M$1501),0),0)),"")</f>
        <v/>
      </c>
      <c r="T128" s="8" t="s">
        <v>122</v>
      </c>
      <c r="U128" s="51"/>
      <c r="W128" s="43" t="str">
        <f>IFERROR(INDEX($T$2:$T$1501,MATCH(0,INDEX(COUNTIFS($W$1:W127,$T$2:$T$1501),0),0)),"")</f>
        <v>405759ce-15bc-4c4d-bbb6-9a4f1a11382a</v>
      </c>
      <c r="X128" s="43">
        <f t="shared" si="8"/>
        <v>4</v>
      </c>
      <c r="Z128" s="6" t="s">
        <v>20</v>
      </c>
      <c r="AA128" s="43" t="str">
        <f>IFERROR(INDEX($T$2:$T$1501,MATCH(0,INDEX(COUNTIFS($W$1:AA127,$T$2:$T$1501),0),0)),"")</f>
        <v>405759ce-15bc-4c4d-bbb6-9a4f1a11382a</v>
      </c>
    </row>
    <row r="129" spans="1:27" ht="12.75">
      <c r="A129" s="36" t="str">
        <f t="shared" si="7"/>
        <v>GGN - Sector 27|Biscuits</v>
      </c>
      <c r="B129" s="6" t="s">
        <v>9</v>
      </c>
      <c r="C129" s="7">
        <v>44531</v>
      </c>
      <c r="D129" s="8" t="s">
        <v>87</v>
      </c>
      <c r="E129" s="8" t="s">
        <v>39</v>
      </c>
      <c r="F129" s="9">
        <v>6</v>
      </c>
      <c r="G129" s="10">
        <v>24</v>
      </c>
      <c r="H129" s="46"/>
      <c r="I129" s="46"/>
      <c r="M129" s="6" t="s">
        <v>9</v>
      </c>
      <c r="N129" s="43" t="str">
        <f>IF(COUNTIF($M$2:M129,$M$2:$M$1501)=1,M129,"")</f>
        <v/>
      </c>
      <c r="O129" s="43" t="str">
        <f t="array" ref="O129">IFERROR(INDEX($M$2:$M$1501,MATCH(0,INDEX(COUNTIFS($O$1:O128,$M$2:$M$1501),0),0)),"")</f>
        <v/>
      </c>
      <c r="T129" s="8" t="s">
        <v>87</v>
      </c>
      <c r="U129" s="51"/>
      <c r="W129" s="43" t="str">
        <f>IFERROR(INDEX($T$2:$T$1501,MATCH(0,INDEX(COUNTIFS($W$1:W128,$T$2:$T$1501),0),0)),"")</f>
        <v>53fac1de-8b40-495f-9471-13378e6107d5</v>
      </c>
      <c r="X129" s="43">
        <f t="shared" si="8"/>
        <v>3</v>
      </c>
      <c r="Z129" s="6" t="s">
        <v>9</v>
      </c>
      <c r="AA129" s="43" t="str">
        <f>IFERROR(INDEX($T$2:$T$1501,MATCH(0,INDEX(COUNTIFS($W$1:AA128,$T$2:$T$1501),0),0)),"")</f>
        <v>53fac1de-8b40-495f-9471-13378e6107d5</v>
      </c>
    </row>
    <row r="130" spans="1:27" ht="12.75">
      <c r="A130" s="36" t="str">
        <f t="shared" si="7"/>
        <v>GGN - Sector 27|Beverages</v>
      </c>
      <c r="B130" s="6" t="s">
        <v>9</v>
      </c>
      <c r="C130" s="7">
        <v>44531</v>
      </c>
      <c r="D130" s="8" t="s">
        <v>90</v>
      </c>
      <c r="E130" s="8" t="s">
        <v>74</v>
      </c>
      <c r="F130" s="9">
        <v>56</v>
      </c>
      <c r="G130" s="10">
        <v>20</v>
      </c>
      <c r="H130" s="46"/>
      <c r="I130" s="46"/>
      <c r="M130" s="6" t="s">
        <v>9</v>
      </c>
      <c r="N130" s="43" t="str">
        <f>IF(COUNTIF($M$2:M130,$M$2:$M$1501)=1,M130,"")</f>
        <v/>
      </c>
      <c r="O130" s="43" t="str">
        <f t="array" ref="O130">IFERROR(INDEX($M$2:$M$1501,MATCH(0,INDEX(COUNTIFS($O$1:O129,$M$2:$M$1501),0),0)),"")</f>
        <v/>
      </c>
      <c r="T130" s="8" t="s">
        <v>90</v>
      </c>
      <c r="U130" s="51"/>
      <c r="W130" s="43" t="str">
        <f>IFERROR(INDEX($T$2:$T$1501,MATCH(0,INDEX(COUNTIFS($W$1:W129,$T$2:$T$1501),0),0)),"")</f>
        <v>84eae511-5edb-4a22-875e-5aa94976c2d6</v>
      </c>
      <c r="X130" s="43">
        <f t="shared" si="8"/>
        <v>3</v>
      </c>
      <c r="Z130" s="6" t="s">
        <v>9</v>
      </c>
      <c r="AA130" s="43" t="str">
        <f>IFERROR(INDEX($T$2:$T$1501,MATCH(0,INDEX(COUNTIFS($W$1:AA129,$T$2:$T$1501),0),0)),"")</f>
        <v>84eae511-5edb-4a22-875e-5aa94976c2d6</v>
      </c>
    </row>
    <row r="131" spans="1:27" ht="12.75">
      <c r="A131" s="36" t="str">
        <f t="shared" ref="A131:A194" si="9">B131&amp;"|"&amp;E131</f>
        <v>GGN - Sector 27|Packaged Food</v>
      </c>
      <c r="B131" s="6" t="s">
        <v>9</v>
      </c>
      <c r="C131" s="7">
        <v>44531</v>
      </c>
      <c r="D131" s="8" t="s">
        <v>123</v>
      </c>
      <c r="E131" s="8" t="s">
        <v>15</v>
      </c>
      <c r="F131" s="9">
        <v>2</v>
      </c>
      <c r="G131" s="10">
        <v>129</v>
      </c>
      <c r="H131" s="46"/>
      <c r="I131" s="46"/>
      <c r="M131" s="6" t="s">
        <v>9</v>
      </c>
      <c r="N131" s="43" t="str">
        <f>IF(COUNTIF($M$2:M131,$M$2:$M$1501)=1,M131,"")</f>
        <v/>
      </c>
      <c r="O131" s="43" t="str">
        <f t="array" ref="O131">IFERROR(INDEX($M$2:$M$1501,MATCH(0,INDEX(COUNTIFS($O$1:O130,$M$2:$M$1501),0),0)),"")</f>
        <v/>
      </c>
      <c r="T131" s="8" t="s">
        <v>123</v>
      </c>
      <c r="U131" s="51"/>
      <c r="W131" s="43" t="str">
        <f>IFERROR(INDEX($T$2:$T$1501,MATCH(0,INDEX(COUNTIFS($W$1:W130,$T$2:$T$1501),0),0)),"")</f>
        <v>6d11612f-7c6f-4843-9639-80dcee2503f8</v>
      </c>
      <c r="X131" s="43">
        <f t="shared" ref="X131:X194" si="10">COUNTIF($T$2:$T$1501,W131)</f>
        <v>4</v>
      </c>
      <c r="Z131" s="6" t="s">
        <v>9</v>
      </c>
      <c r="AA131" s="43" t="str">
        <f>IFERROR(INDEX($T$2:$T$1501,MATCH(0,INDEX(COUNTIFS($W$1:AA130,$T$2:$T$1501),0),0)),"")</f>
        <v>6d11612f-7c6f-4843-9639-80dcee2503f8</v>
      </c>
    </row>
    <row r="132" spans="1:27" ht="12.75">
      <c r="A132" s="36" t="str">
        <f t="shared" si="9"/>
        <v>GGN-Sector66|Biscuits</v>
      </c>
      <c r="B132" s="6" t="s">
        <v>6</v>
      </c>
      <c r="C132" s="7">
        <v>44531</v>
      </c>
      <c r="D132" s="8" t="s">
        <v>124</v>
      </c>
      <c r="E132" s="8" t="s">
        <v>39</v>
      </c>
      <c r="F132" s="9">
        <v>4</v>
      </c>
      <c r="G132" s="10">
        <v>19</v>
      </c>
      <c r="H132" s="46"/>
      <c r="I132" s="46"/>
      <c r="M132" s="6" t="s">
        <v>6</v>
      </c>
      <c r="N132" s="43" t="str">
        <f>IF(COUNTIF($M$2:M132,$M$2:$M$1501)=1,M132,"")</f>
        <v/>
      </c>
      <c r="O132" s="43" t="str">
        <f t="array" ref="O132">IFERROR(INDEX($M$2:$M$1501,MATCH(0,INDEX(COUNTIFS($O$1:O131,$M$2:$M$1501),0),0)),"")</f>
        <v/>
      </c>
      <c r="T132" s="8" t="s">
        <v>124</v>
      </c>
      <c r="U132" s="51"/>
      <c r="W132" s="43" t="str">
        <f>IFERROR(INDEX($T$2:$T$1501,MATCH(0,INDEX(COUNTIFS($W$1:W131,$T$2:$T$1501),0),0)),"")</f>
        <v>2aa43aa2-14b5-45ee-b2c4-502193df52c3</v>
      </c>
      <c r="X132" s="43">
        <f t="shared" si="10"/>
        <v>1</v>
      </c>
      <c r="Z132" s="6" t="s">
        <v>6</v>
      </c>
      <c r="AA132" s="43" t="str">
        <f>IFERROR(INDEX($T$2:$T$1501,MATCH(0,INDEX(COUNTIFS($W$1:AA131,$T$2:$T$1501),0),0)),"")</f>
        <v>2aa43aa2-14b5-45ee-b2c4-502193df52c3</v>
      </c>
    </row>
    <row r="133" spans="1:27" ht="12.75">
      <c r="A133" s="36" t="str">
        <f t="shared" si="9"/>
        <v>GGN-Sector66|Fruits &amp; Vegetables</v>
      </c>
      <c r="B133" s="6" t="s">
        <v>6</v>
      </c>
      <c r="C133" s="7">
        <v>44531</v>
      </c>
      <c r="D133" s="8" t="s">
        <v>125</v>
      </c>
      <c r="E133" s="8" t="s">
        <v>11</v>
      </c>
      <c r="F133" s="9">
        <v>13</v>
      </c>
      <c r="G133" s="10">
        <v>27</v>
      </c>
      <c r="H133" s="46"/>
      <c r="I133" s="46"/>
      <c r="M133" s="6" t="s">
        <v>6</v>
      </c>
      <c r="N133" s="43" t="str">
        <f>IF(COUNTIF($M$2:M133,$M$2:$M$1501)=1,M133,"")</f>
        <v/>
      </c>
      <c r="O133" s="43" t="str">
        <f t="array" ref="O133">IFERROR(INDEX($M$2:$M$1501,MATCH(0,INDEX(COUNTIFS($O$1:O132,$M$2:$M$1501),0),0)),"")</f>
        <v/>
      </c>
      <c r="T133" s="8" t="s">
        <v>125</v>
      </c>
      <c r="U133" s="51"/>
      <c r="W133" s="43" t="str">
        <f>IFERROR(INDEX($T$2:$T$1501,MATCH(0,INDEX(COUNTIFS($W$1:W132,$T$2:$T$1501),0),0)),"")</f>
        <v>5024a658-a903-46c1-8854-d43bd62b3760</v>
      </c>
      <c r="X133" s="43">
        <f t="shared" si="10"/>
        <v>1</v>
      </c>
      <c r="Z133" s="6" t="s">
        <v>6</v>
      </c>
      <c r="AA133" s="43" t="str">
        <f>IFERROR(INDEX($T$2:$T$1501,MATCH(0,INDEX(COUNTIFS($W$1:AA132,$T$2:$T$1501),0),0)),"")</f>
        <v>5024a658-a903-46c1-8854-d43bd62b3760</v>
      </c>
    </row>
    <row r="134" spans="1:27" ht="12.75">
      <c r="A134" s="36" t="str">
        <f t="shared" si="9"/>
        <v>GGN-Sector66|Biscuits</v>
      </c>
      <c r="B134" s="6" t="s">
        <v>6</v>
      </c>
      <c r="C134" s="7">
        <v>44531</v>
      </c>
      <c r="D134" s="8" t="s">
        <v>87</v>
      </c>
      <c r="E134" s="8" t="s">
        <v>39</v>
      </c>
      <c r="F134" s="9">
        <v>28</v>
      </c>
      <c r="G134" s="10">
        <v>20</v>
      </c>
      <c r="H134" s="46"/>
      <c r="I134" s="46"/>
      <c r="M134" s="6" t="s">
        <v>6</v>
      </c>
      <c r="N134" s="43" t="str">
        <f>IF(COUNTIF($M$2:M134,$M$2:$M$1501)=1,M134,"")</f>
        <v/>
      </c>
      <c r="O134" s="43" t="str">
        <f t="array" ref="O134">IFERROR(INDEX($M$2:$M$1501,MATCH(0,INDEX(COUNTIFS($O$1:O133,$M$2:$M$1501),0),0)),"")</f>
        <v/>
      </c>
      <c r="T134" s="8" t="s">
        <v>87</v>
      </c>
      <c r="U134" s="51"/>
      <c r="W134" s="43" t="str">
        <f>IFERROR(INDEX($T$2:$T$1501,MATCH(0,INDEX(COUNTIFS($W$1:W133,$T$2:$T$1501),0),0)),"")</f>
        <v>d1e6cb21-dfec-476a-b6d9-402161709e72</v>
      </c>
      <c r="X134" s="43">
        <f t="shared" si="10"/>
        <v>2</v>
      </c>
      <c r="Z134" s="6" t="s">
        <v>6</v>
      </c>
      <c r="AA134" s="43" t="str">
        <f>IFERROR(INDEX($T$2:$T$1501,MATCH(0,INDEX(COUNTIFS($W$1:AA133,$T$2:$T$1501),0),0)),"")</f>
        <v>d1e6cb21-dfec-476a-b6d9-402161709e72</v>
      </c>
    </row>
    <row r="135" spans="1:27" ht="12.75">
      <c r="A135" s="36" t="str">
        <f t="shared" si="9"/>
        <v>GGN - Sector 27|Chocolates &amp; Candies</v>
      </c>
      <c r="B135" s="6" t="s">
        <v>9</v>
      </c>
      <c r="C135" s="7">
        <v>44531</v>
      </c>
      <c r="D135" s="8" t="s">
        <v>126</v>
      </c>
      <c r="E135" s="8" t="s">
        <v>80</v>
      </c>
      <c r="F135" s="9">
        <v>14</v>
      </c>
      <c r="G135" s="10">
        <v>47</v>
      </c>
      <c r="H135" s="46"/>
      <c r="I135" s="46"/>
      <c r="M135" s="6" t="s">
        <v>9</v>
      </c>
      <c r="N135" s="43" t="str">
        <f>IF(COUNTIF($M$2:M135,$M$2:$M$1501)=1,M135,"")</f>
        <v/>
      </c>
      <c r="O135" s="43" t="str">
        <f t="array" ref="O135">IFERROR(INDEX($M$2:$M$1501,MATCH(0,INDEX(COUNTIFS($O$1:O134,$M$2:$M$1501),0),0)),"")</f>
        <v/>
      </c>
      <c r="T135" s="8" t="s">
        <v>126</v>
      </c>
      <c r="U135" s="51"/>
      <c r="W135" s="43" t="str">
        <f>IFERROR(INDEX($T$2:$T$1501,MATCH(0,INDEX(COUNTIFS($W$1:W134,$T$2:$T$1501),0),0)),"")</f>
        <v>cc3c1d8f-8692-4b60-a662-1ba15f0b54fc</v>
      </c>
      <c r="X135" s="43">
        <f t="shared" si="10"/>
        <v>1</v>
      </c>
      <c r="Z135" s="6" t="s">
        <v>9</v>
      </c>
      <c r="AA135" s="43" t="str">
        <f>IFERROR(INDEX($T$2:$T$1501,MATCH(0,INDEX(COUNTIFS($W$1:AA134,$T$2:$T$1501),0),0)),"")</f>
        <v>cc3c1d8f-8692-4b60-a662-1ba15f0b54fc</v>
      </c>
    </row>
    <row r="136" spans="1:27" ht="12.75">
      <c r="A136" s="36" t="str">
        <f t="shared" si="9"/>
        <v>GGN-Ardee City|Dairy, Bread &amp; Batter</v>
      </c>
      <c r="B136" s="6" t="s">
        <v>20</v>
      </c>
      <c r="C136" s="7">
        <v>44531</v>
      </c>
      <c r="D136" s="8" t="s">
        <v>127</v>
      </c>
      <c r="E136" s="8" t="s">
        <v>41</v>
      </c>
      <c r="F136" s="9">
        <v>15</v>
      </c>
      <c r="G136" s="10">
        <v>66</v>
      </c>
      <c r="H136" s="46"/>
      <c r="I136" s="46"/>
      <c r="M136" s="6" t="s">
        <v>20</v>
      </c>
      <c r="N136" s="43" t="str">
        <f>IF(COUNTIF($M$2:M136,$M$2:$M$1501)=1,M136,"")</f>
        <v/>
      </c>
      <c r="O136" s="43" t="str">
        <f t="array" ref="O136">IFERROR(INDEX($M$2:$M$1501,MATCH(0,INDEX(COUNTIFS($O$1:O135,$M$2:$M$1501),0),0)),"")</f>
        <v/>
      </c>
      <c r="T136" s="8" t="s">
        <v>127</v>
      </c>
      <c r="U136" s="51"/>
      <c r="W136" s="43" t="str">
        <f>IFERROR(INDEX($T$2:$T$1501,MATCH(0,INDEX(COUNTIFS($W$1:W135,$T$2:$T$1501),0),0)),"")</f>
        <v>7c1caf66-3d72-4600-8f1a-b09a00afa5af</v>
      </c>
      <c r="X136" s="43">
        <f t="shared" si="10"/>
        <v>5</v>
      </c>
      <c r="Z136" s="6" t="s">
        <v>20</v>
      </c>
      <c r="AA136" s="43" t="str">
        <f>IFERROR(INDEX($T$2:$T$1501,MATCH(0,INDEX(COUNTIFS($W$1:AA135,$T$2:$T$1501),0),0)),"")</f>
        <v>7c1caf66-3d72-4600-8f1a-b09a00afa5af</v>
      </c>
    </row>
    <row r="137" spans="1:27" ht="12.75">
      <c r="A137" s="36" t="str">
        <f t="shared" si="9"/>
        <v>GGN - Sector 27|Munchies</v>
      </c>
      <c r="B137" s="6" t="s">
        <v>9</v>
      </c>
      <c r="C137" s="7">
        <v>44531</v>
      </c>
      <c r="D137" s="8" t="s">
        <v>110</v>
      </c>
      <c r="E137" s="8" t="s">
        <v>8</v>
      </c>
      <c r="F137" s="9">
        <v>0</v>
      </c>
      <c r="G137" s="10">
        <v>28</v>
      </c>
      <c r="H137" s="46"/>
      <c r="I137" s="46"/>
      <c r="M137" s="6" t="s">
        <v>9</v>
      </c>
      <c r="N137" s="43" t="str">
        <f>IF(COUNTIF($M$2:M137,$M$2:$M$1501)=1,M137,"")</f>
        <v/>
      </c>
      <c r="O137" s="43" t="str">
        <f t="array" ref="O137">IFERROR(INDEX($M$2:$M$1501,MATCH(0,INDEX(COUNTIFS($O$1:O136,$M$2:$M$1501),0),0)),"")</f>
        <v/>
      </c>
      <c r="T137" s="8" t="s">
        <v>110</v>
      </c>
      <c r="U137" s="51"/>
      <c r="W137" s="43" t="str">
        <f>IFERROR(INDEX($T$2:$T$1501,MATCH(0,INDEX(COUNTIFS($W$1:W136,$T$2:$T$1501),0),0)),"")</f>
        <v>4c2fc8ec-dfde-49db-9031-8f8795898919</v>
      </c>
      <c r="X137" s="43">
        <f t="shared" si="10"/>
        <v>5</v>
      </c>
      <c r="Z137" s="6" t="s">
        <v>9</v>
      </c>
      <c r="AA137" s="43" t="str">
        <f>IFERROR(INDEX($T$2:$T$1501,MATCH(0,INDEX(COUNTIFS($W$1:AA136,$T$2:$T$1501),0),0)),"")</f>
        <v>4c2fc8ec-dfde-49db-9031-8f8795898919</v>
      </c>
    </row>
    <row r="138" spans="1:27" ht="12.75">
      <c r="A138" s="36" t="str">
        <f t="shared" si="9"/>
        <v>GGN-Sector66|Fruits &amp; Vegetables</v>
      </c>
      <c r="B138" s="6" t="s">
        <v>6</v>
      </c>
      <c r="C138" s="7">
        <v>44531</v>
      </c>
      <c r="D138" s="8" t="s">
        <v>52</v>
      </c>
      <c r="E138" s="8" t="s">
        <v>11</v>
      </c>
      <c r="F138" s="9">
        <v>0</v>
      </c>
      <c r="G138" s="10">
        <v>50</v>
      </c>
      <c r="H138" s="46"/>
      <c r="I138" s="46"/>
      <c r="M138" s="6" t="s">
        <v>6</v>
      </c>
      <c r="N138" s="43" t="str">
        <f>IF(COUNTIF($M$2:M138,$M$2:$M$1501)=1,M138,"")</f>
        <v/>
      </c>
      <c r="O138" s="43" t="str">
        <f t="array" ref="O138">IFERROR(INDEX($M$2:$M$1501,MATCH(0,INDEX(COUNTIFS($O$1:O137,$M$2:$M$1501),0),0)),"")</f>
        <v/>
      </c>
      <c r="T138" s="8" t="s">
        <v>52</v>
      </c>
      <c r="U138" s="51"/>
      <c r="W138" s="43" t="str">
        <f>IFERROR(INDEX($T$2:$T$1501,MATCH(0,INDEX(COUNTIFS($W$1:W137,$T$2:$T$1501),0),0)),"")</f>
        <v>27b3694d-cafe-4bf2-9db6-188c96a250d4</v>
      </c>
      <c r="X138" s="43">
        <f t="shared" si="10"/>
        <v>3</v>
      </c>
      <c r="Z138" s="6" t="s">
        <v>6</v>
      </c>
      <c r="AA138" s="43" t="str">
        <f>IFERROR(INDEX($T$2:$T$1501,MATCH(0,INDEX(COUNTIFS($W$1:AA137,$T$2:$T$1501),0),0)),"")</f>
        <v>27b3694d-cafe-4bf2-9db6-188c96a250d4</v>
      </c>
    </row>
    <row r="139" spans="1:27" ht="12.75">
      <c r="A139" s="36" t="str">
        <f t="shared" si="9"/>
        <v>GGN-Sector66|Biscuits</v>
      </c>
      <c r="B139" s="6" t="s">
        <v>6</v>
      </c>
      <c r="C139" s="7">
        <v>44531</v>
      </c>
      <c r="D139" s="8" t="s">
        <v>93</v>
      </c>
      <c r="E139" s="8" t="s">
        <v>39</v>
      </c>
      <c r="F139" s="9">
        <v>163</v>
      </c>
      <c r="G139" s="10">
        <v>21</v>
      </c>
      <c r="H139" s="46"/>
      <c r="I139" s="46"/>
      <c r="M139" s="6" t="s">
        <v>6</v>
      </c>
      <c r="N139" s="43" t="str">
        <f>IF(COUNTIF($M$2:M139,$M$2:$M$1501)=1,M139,"")</f>
        <v/>
      </c>
      <c r="O139" s="43" t="str">
        <f t="array" ref="O139">IFERROR(INDEX($M$2:$M$1501,MATCH(0,INDEX(COUNTIFS($O$1:O138,$M$2:$M$1501),0),0)),"")</f>
        <v/>
      </c>
      <c r="T139" s="8" t="s">
        <v>93</v>
      </c>
      <c r="U139" s="51"/>
      <c r="W139" s="43" t="str">
        <f>IFERROR(INDEX($T$2:$T$1501,MATCH(0,INDEX(COUNTIFS($W$1:W138,$T$2:$T$1501),0),0)),"")</f>
        <v>d0bbc8a4-c5ee-4cd0-b96f-ee57b56db572</v>
      </c>
      <c r="X139" s="43">
        <f t="shared" si="10"/>
        <v>13</v>
      </c>
      <c r="Z139" s="6" t="s">
        <v>6</v>
      </c>
      <c r="AA139" s="43" t="str">
        <f>IFERROR(INDEX($T$2:$T$1501,MATCH(0,INDEX(COUNTIFS($W$1:AA138,$T$2:$T$1501),0),0)),"")</f>
        <v>d0bbc8a4-c5ee-4cd0-b96f-ee57b56db572</v>
      </c>
    </row>
    <row r="140" spans="1:27" ht="12.75">
      <c r="A140" s="36" t="str">
        <f t="shared" si="9"/>
        <v>GGN-Sector66|Home &amp; Cleaning</v>
      </c>
      <c r="B140" s="6" t="s">
        <v>6</v>
      </c>
      <c r="C140" s="7">
        <v>44531</v>
      </c>
      <c r="D140" s="8" t="s">
        <v>128</v>
      </c>
      <c r="E140" s="8" t="s">
        <v>67</v>
      </c>
      <c r="F140" s="9">
        <v>8</v>
      </c>
      <c r="G140" s="10">
        <v>81</v>
      </c>
      <c r="H140" s="46"/>
      <c r="I140" s="46"/>
      <c r="M140" s="6" t="s">
        <v>6</v>
      </c>
      <c r="N140" s="43" t="str">
        <f>IF(COUNTIF($M$2:M140,$M$2:$M$1501)=1,M140,"")</f>
        <v/>
      </c>
      <c r="O140" s="43" t="str">
        <f t="array" ref="O140">IFERROR(INDEX($M$2:$M$1501,MATCH(0,INDEX(COUNTIFS($O$1:O139,$M$2:$M$1501),0),0)),"")</f>
        <v/>
      </c>
      <c r="T140" s="8" t="s">
        <v>128</v>
      </c>
      <c r="U140" s="51"/>
      <c r="W140" s="43" t="str">
        <f>IFERROR(INDEX($T$2:$T$1501,MATCH(0,INDEX(COUNTIFS($W$1:W139,$T$2:$T$1501),0),0)),"")</f>
        <v>47d17b95-f6b5-413d-9f67-5b8bc04a31fb</v>
      </c>
      <c r="X140" s="43">
        <f t="shared" si="10"/>
        <v>4</v>
      </c>
      <c r="Z140" s="6" t="s">
        <v>6</v>
      </c>
      <c r="AA140" s="43" t="str">
        <f>IFERROR(INDEX($T$2:$T$1501,MATCH(0,INDEX(COUNTIFS($W$1:AA139,$T$2:$T$1501),0),0)),"")</f>
        <v>47d17b95-f6b5-413d-9f67-5b8bc04a31fb</v>
      </c>
    </row>
    <row r="141" spans="1:27" ht="12.75">
      <c r="A141" s="36" t="str">
        <f t="shared" si="9"/>
        <v>GGN-Sector66|Dairy, Bread &amp; Batter</v>
      </c>
      <c r="B141" s="6" t="s">
        <v>6</v>
      </c>
      <c r="C141" s="7">
        <v>44531</v>
      </c>
      <c r="D141" s="8" t="s">
        <v>129</v>
      </c>
      <c r="E141" s="8" t="s">
        <v>41</v>
      </c>
      <c r="F141" s="9">
        <v>0</v>
      </c>
      <c r="G141" s="10">
        <v>62</v>
      </c>
      <c r="H141" s="46"/>
      <c r="I141" s="46"/>
      <c r="M141" s="6" t="s">
        <v>6</v>
      </c>
      <c r="N141" s="43" t="str">
        <f>IF(COUNTIF($M$2:M141,$M$2:$M$1501)=1,M141,"")</f>
        <v/>
      </c>
      <c r="O141" s="43" t="str">
        <f t="array" ref="O141">IFERROR(INDEX($M$2:$M$1501,MATCH(0,INDEX(COUNTIFS($O$1:O140,$M$2:$M$1501),0),0)),"")</f>
        <v/>
      </c>
      <c r="T141" s="8" t="s">
        <v>129</v>
      </c>
      <c r="U141" s="51"/>
      <c r="W141" s="43" t="str">
        <f>IFERROR(INDEX($T$2:$T$1501,MATCH(0,INDEX(COUNTIFS($W$1:W140,$T$2:$T$1501),0),0)),"")</f>
        <v>5c8c1d0e-f32b-473f-ac9a-d0d901338d7f</v>
      </c>
      <c r="X141" s="43">
        <f t="shared" si="10"/>
        <v>5</v>
      </c>
      <c r="Z141" s="6" t="s">
        <v>6</v>
      </c>
      <c r="AA141" s="43" t="str">
        <f>IFERROR(INDEX($T$2:$T$1501,MATCH(0,INDEX(COUNTIFS($W$1:AA140,$T$2:$T$1501),0),0)),"")</f>
        <v>5c8c1d0e-f32b-473f-ac9a-d0d901338d7f</v>
      </c>
    </row>
    <row r="142" spans="1:27" ht="12.75">
      <c r="A142" s="36" t="str">
        <f t="shared" si="9"/>
        <v>GGN-Ardee City|Packaged Food</v>
      </c>
      <c r="B142" s="6" t="s">
        <v>20</v>
      </c>
      <c r="C142" s="7">
        <v>44531</v>
      </c>
      <c r="D142" s="8" t="s">
        <v>130</v>
      </c>
      <c r="E142" s="8" t="s">
        <v>15</v>
      </c>
      <c r="F142" s="9">
        <v>0</v>
      </c>
      <c r="G142" s="10">
        <v>36</v>
      </c>
      <c r="H142" s="46"/>
      <c r="I142" s="46"/>
      <c r="M142" s="6" t="s">
        <v>20</v>
      </c>
      <c r="N142" s="43" t="str">
        <f>IF(COUNTIF($M$2:M142,$M$2:$M$1501)=1,M142,"")</f>
        <v/>
      </c>
      <c r="O142" s="43" t="str">
        <f t="array" ref="O142">IFERROR(INDEX($M$2:$M$1501,MATCH(0,INDEX(COUNTIFS($O$1:O141,$M$2:$M$1501),0),0)),"")</f>
        <v/>
      </c>
      <c r="T142" s="8" t="s">
        <v>130</v>
      </c>
      <c r="U142" s="51"/>
      <c r="W142" s="43" t="str">
        <f>IFERROR(INDEX($T$2:$T$1501,MATCH(0,INDEX(COUNTIFS($W$1:W141,$T$2:$T$1501),0),0)),"")</f>
        <v>07e22c16-d244-49d1-8196-a2404416e170</v>
      </c>
      <c r="X142" s="43">
        <f t="shared" si="10"/>
        <v>1</v>
      </c>
      <c r="Z142" s="6" t="s">
        <v>20</v>
      </c>
      <c r="AA142" s="43" t="str">
        <f>IFERROR(INDEX($T$2:$T$1501,MATCH(0,INDEX(COUNTIFS($W$1:AA141,$T$2:$T$1501),0),0)),"")</f>
        <v>07e22c16-d244-49d1-8196-a2404416e170</v>
      </c>
    </row>
    <row r="143" spans="1:27" ht="12.75">
      <c r="A143" s="36" t="str">
        <f t="shared" si="9"/>
        <v>GGN-Sector66|Health &amp; Hygiene</v>
      </c>
      <c r="B143" s="6" t="s">
        <v>6</v>
      </c>
      <c r="C143" s="7">
        <v>44531</v>
      </c>
      <c r="D143" s="8" t="s">
        <v>131</v>
      </c>
      <c r="E143" s="8" t="s">
        <v>132</v>
      </c>
      <c r="F143" s="9">
        <v>12</v>
      </c>
      <c r="G143" s="10">
        <v>162</v>
      </c>
      <c r="H143" s="46"/>
      <c r="I143" s="46"/>
      <c r="M143" s="6" t="s">
        <v>6</v>
      </c>
      <c r="N143" s="43" t="str">
        <f>IF(COUNTIF($M$2:M143,$M$2:$M$1501)=1,M143,"")</f>
        <v/>
      </c>
      <c r="O143" s="43" t="str">
        <f t="array" ref="O143">IFERROR(INDEX($M$2:$M$1501,MATCH(0,INDEX(COUNTIFS($O$1:O142,$M$2:$M$1501),0),0)),"")</f>
        <v/>
      </c>
      <c r="T143" s="8" t="s">
        <v>131</v>
      </c>
      <c r="U143" s="51"/>
      <c r="W143" s="43" t="str">
        <f>IFERROR(INDEX($T$2:$T$1501,MATCH(0,INDEX(COUNTIFS($W$1:W142,$T$2:$T$1501),0),0)),"")</f>
        <v>6e618d2f-b7a4-427f-88a3-3e1103a0137d</v>
      </c>
      <c r="X143" s="43">
        <f t="shared" si="10"/>
        <v>12</v>
      </c>
      <c r="Z143" s="6" t="s">
        <v>6</v>
      </c>
      <c r="AA143" s="43" t="str">
        <f>IFERROR(INDEX($T$2:$T$1501,MATCH(0,INDEX(COUNTIFS($W$1:AA142,$T$2:$T$1501),0),0)),"")</f>
        <v>6e618d2f-b7a4-427f-88a3-3e1103a0137d</v>
      </c>
    </row>
    <row r="144" spans="1:27" ht="12.75">
      <c r="A144" s="36" t="str">
        <f t="shared" si="9"/>
        <v>GGN-Sector66|Beverages</v>
      </c>
      <c r="B144" s="6" t="s">
        <v>6</v>
      </c>
      <c r="C144" s="7">
        <v>44531</v>
      </c>
      <c r="D144" s="8" t="s">
        <v>133</v>
      </c>
      <c r="E144" s="8" t="s">
        <v>74</v>
      </c>
      <c r="F144" s="9">
        <v>0</v>
      </c>
      <c r="G144" s="10">
        <v>95</v>
      </c>
      <c r="H144" s="46"/>
      <c r="I144" s="46"/>
      <c r="M144" s="6" t="s">
        <v>6</v>
      </c>
      <c r="N144" s="43" t="str">
        <f>IF(COUNTIF($M$2:M144,$M$2:$M$1501)=1,M144,"")</f>
        <v/>
      </c>
      <c r="O144" s="43" t="str">
        <f t="array" ref="O144">IFERROR(INDEX($M$2:$M$1501,MATCH(0,INDEX(COUNTIFS($O$1:O143,$M$2:$M$1501),0),0)),"")</f>
        <v/>
      </c>
      <c r="T144" s="8" t="s">
        <v>133</v>
      </c>
      <c r="U144" s="51"/>
      <c r="W144" s="43" t="str">
        <f>IFERROR(INDEX($T$2:$T$1501,MATCH(0,INDEX(COUNTIFS($W$1:W143,$T$2:$T$1501),0),0)),"")</f>
        <v>74b371a7-885f-4805-aa3e-9354b5e55e6b</v>
      </c>
      <c r="X144" s="43">
        <f t="shared" si="10"/>
        <v>9</v>
      </c>
      <c r="Z144" s="6" t="s">
        <v>6</v>
      </c>
      <c r="AA144" s="43" t="str">
        <f>IFERROR(INDEX($T$2:$T$1501,MATCH(0,INDEX(COUNTIFS($W$1:AA143,$T$2:$T$1501),0),0)),"")</f>
        <v>74b371a7-885f-4805-aa3e-9354b5e55e6b</v>
      </c>
    </row>
    <row r="145" spans="1:27" ht="12.75">
      <c r="A145" s="36" t="str">
        <f t="shared" si="9"/>
        <v>GGN-Sector66|Packaged Food</v>
      </c>
      <c r="B145" s="6" t="s">
        <v>6</v>
      </c>
      <c r="C145" s="7">
        <v>44531</v>
      </c>
      <c r="D145" s="8" t="s">
        <v>134</v>
      </c>
      <c r="E145" s="8" t="s">
        <v>15</v>
      </c>
      <c r="F145" s="9">
        <v>31</v>
      </c>
      <c r="G145" s="10">
        <v>72</v>
      </c>
      <c r="H145" s="46"/>
      <c r="I145" s="46"/>
      <c r="M145" s="6" t="s">
        <v>6</v>
      </c>
      <c r="N145" s="43" t="str">
        <f>IF(COUNTIF($M$2:M145,$M$2:$M$1501)=1,M145,"")</f>
        <v/>
      </c>
      <c r="O145" s="43" t="str">
        <f t="array" ref="O145">IFERROR(INDEX($M$2:$M$1501,MATCH(0,INDEX(COUNTIFS($O$1:O144,$M$2:$M$1501),0),0)),"")</f>
        <v/>
      </c>
      <c r="T145" s="8" t="s">
        <v>134</v>
      </c>
      <c r="U145" s="51"/>
      <c r="W145" s="43" t="str">
        <f>IFERROR(INDEX($T$2:$T$1501,MATCH(0,INDEX(COUNTIFS($W$1:W144,$T$2:$T$1501),0),0)),"")</f>
        <v>1c815881-88c1-415a-b2a3-8c5b95cf40a8</v>
      </c>
      <c r="X145" s="43">
        <f t="shared" si="10"/>
        <v>6</v>
      </c>
      <c r="Z145" s="6" t="s">
        <v>6</v>
      </c>
      <c r="AA145" s="43" t="str">
        <f>IFERROR(INDEX($T$2:$T$1501,MATCH(0,INDEX(COUNTIFS($W$1:AA144,$T$2:$T$1501),0),0)),"")</f>
        <v>1c815881-88c1-415a-b2a3-8c5b95cf40a8</v>
      </c>
    </row>
    <row r="146" spans="1:27" ht="12.75">
      <c r="A146" s="36" t="str">
        <f t="shared" si="9"/>
        <v>GGN-Sector66|Dairy, Bread &amp; Batter</v>
      </c>
      <c r="B146" s="6" t="s">
        <v>6</v>
      </c>
      <c r="C146" s="7">
        <v>44531</v>
      </c>
      <c r="D146" s="8" t="s">
        <v>135</v>
      </c>
      <c r="E146" s="8" t="s">
        <v>41</v>
      </c>
      <c r="F146" s="9">
        <v>0</v>
      </c>
      <c r="G146" s="10">
        <v>39</v>
      </c>
      <c r="H146" s="46"/>
      <c r="I146" s="46"/>
      <c r="M146" s="6" t="s">
        <v>6</v>
      </c>
      <c r="N146" s="43" t="str">
        <f>IF(COUNTIF($M$2:M146,$M$2:$M$1501)=1,M146,"")</f>
        <v/>
      </c>
      <c r="O146" s="43" t="str">
        <f t="array" ref="O146">IFERROR(INDEX($M$2:$M$1501,MATCH(0,INDEX(COUNTIFS($O$1:O145,$M$2:$M$1501),0),0)),"")</f>
        <v/>
      </c>
      <c r="T146" s="8" t="s">
        <v>135</v>
      </c>
      <c r="U146" s="51"/>
      <c r="W146" s="43" t="str">
        <f>IFERROR(INDEX($T$2:$T$1501,MATCH(0,INDEX(COUNTIFS($W$1:W145,$T$2:$T$1501),0),0)),"")</f>
        <v>4a69cb43-785c-4264-85aa-214a8f2d2a46</v>
      </c>
      <c r="X146" s="43">
        <f t="shared" si="10"/>
        <v>1</v>
      </c>
      <c r="Z146" s="6" t="s">
        <v>6</v>
      </c>
      <c r="AA146" s="43" t="str">
        <f>IFERROR(INDEX($T$2:$T$1501,MATCH(0,INDEX(COUNTIFS($W$1:AA145,$T$2:$T$1501),0),0)),"")</f>
        <v>4a69cb43-785c-4264-85aa-214a8f2d2a46</v>
      </c>
    </row>
    <row r="147" spans="1:27" ht="12.75">
      <c r="A147" s="36" t="str">
        <f t="shared" si="9"/>
        <v>GGN - Sector 27|Cooking Essentials</v>
      </c>
      <c r="B147" s="6" t="s">
        <v>9</v>
      </c>
      <c r="C147" s="7">
        <v>44531</v>
      </c>
      <c r="D147" s="8" t="s">
        <v>136</v>
      </c>
      <c r="E147" s="8" t="s">
        <v>30</v>
      </c>
      <c r="F147" s="9">
        <v>17</v>
      </c>
      <c r="G147" s="10">
        <v>170</v>
      </c>
      <c r="H147" s="46"/>
      <c r="I147" s="46"/>
      <c r="M147" s="6" t="s">
        <v>9</v>
      </c>
      <c r="N147" s="43" t="str">
        <f>IF(COUNTIF($M$2:M147,$M$2:$M$1501)=1,M147,"")</f>
        <v/>
      </c>
      <c r="O147" s="43" t="str">
        <f t="array" ref="O147">IFERROR(INDEX($M$2:$M$1501,MATCH(0,INDEX(COUNTIFS($O$1:O146,$M$2:$M$1501),0),0)),"")</f>
        <v/>
      </c>
      <c r="T147" s="8" t="s">
        <v>136</v>
      </c>
      <c r="U147" s="51"/>
      <c r="W147" s="43" t="str">
        <f>IFERROR(INDEX($T$2:$T$1501,MATCH(0,INDEX(COUNTIFS($W$1:W146,$T$2:$T$1501),0),0)),"")</f>
        <v>5aa74eeb-42e9-4109-a589-fae11ab15108</v>
      </c>
      <c r="X147" s="43">
        <f t="shared" si="10"/>
        <v>1</v>
      </c>
      <c r="Z147" s="6" t="s">
        <v>9</v>
      </c>
      <c r="AA147" s="43" t="str">
        <f>IFERROR(INDEX($T$2:$T$1501,MATCH(0,INDEX(COUNTIFS($W$1:AA146,$T$2:$T$1501),0),0)),"")</f>
        <v>5aa74eeb-42e9-4109-a589-fae11ab15108</v>
      </c>
    </row>
    <row r="148" spans="1:27" ht="12.75">
      <c r="A148" s="36" t="str">
        <f t="shared" si="9"/>
        <v>GGN-Ardee City|Dairy, Bread &amp; Batter</v>
      </c>
      <c r="B148" s="6" t="s">
        <v>20</v>
      </c>
      <c r="C148" s="7">
        <v>44531</v>
      </c>
      <c r="D148" s="8" t="s">
        <v>137</v>
      </c>
      <c r="E148" s="8" t="s">
        <v>41</v>
      </c>
      <c r="F148" s="9">
        <v>4</v>
      </c>
      <c r="G148" s="10">
        <v>249</v>
      </c>
      <c r="H148" s="46"/>
      <c r="I148" s="46"/>
      <c r="M148" s="6" t="s">
        <v>20</v>
      </c>
      <c r="N148" s="43" t="str">
        <f>IF(COUNTIF($M$2:M148,$M$2:$M$1501)=1,M148,"")</f>
        <v/>
      </c>
      <c r="O148" s="43" t="str">
        <f t="array" ref="O148">IFERROR(INDEX($M$2:$M$1501,MATCH(0,INDEX(COUNTIFS($O$1:O147,$M$2:$M$1501),0),0)),"")</f>
        <v/>
      </c>
      <c r="T148" s="8" t="s">
        <v>137</v>
      </c>
      <c r="U148" s="51"/>
      <c r="W148" s="43" t="str">
        <f>IFERROR(INDEX($T$2:$T$1501,MATCH(0,INDEX(COUNTIFS($W$1:W147,$T$2:$T$1501),0),0)),"")</f>
        <v>0e0c8fd5-54c2-42c9-bfd2-2a7d488e80a3</v>
      </c>
      <c r="X148" s="43">
        <f t="shared" si="10"/>
        <v>2</v>
      </c>
      <c r="Z148" s="6" t="s">
        <v>20</v>
      </c>
      <c r="AA148" s="43" t="str">
        <f>IFERROR(INDEX($T$2:$T$1501,MATCH(0,INDEX(COUNTIFS($W$1:AA147,$T$2:$T$1501),0),0)),"")</f>
        <v>0e0c8fd5-54c2-42c9-bfd2-2a7d488e80a3</v>
      </c>
    </row>
    <row r="149" spans="1:27" ht="12.75">
      <c r="A149" s="36" t="str">
        <f t="shared" si="9"/>
        <v>GGN - Sector 27|Cooking Essentials</v>
      </c>
      <c r="B149" s="6" t="s">
        <v>9</v>
      </c>
      <c r="C149" s="7">
        <v>44531</v>
      </c>
      <c r="D149" s="8" t="s">
        <v>138</v>
      </c>
      <c r="E149" s="8" t="s">
        <v>30</v>
      </c>
      <c r="F149" s="9">
        <v>5</v>
      </c>
      <c r="G149" s="10">
        <v>114</v>
      </c>
      <c r="H149" s="46"/>
      <c r="I149" s="46"/>
      <c r="M149" s="6" t="s">
        <v>9</v>
      </c>
      <c r="N149" s="43" t="str">
        <f>IF(COUNTIF($M$2:M149,$M$2:$M$1501)=1,M149,"")</f>
        <v/>
      </c>
      <c r="O149" s="43" t="str">
        <f t="array" ref="O149">IFERROR(INDEX($M$2:$M$1501,MATCH(0,INDEX(COUNTIFS($O$1:O148,$M$2:$M$1501),0),0)),"")</f>
        <v/>
      </c>
      <c r="T149" s="8" t="s">
        <v>138</v>
      </c>
      <c r="U149" s="51"/>
      <c r="W149" s="43" t="str">
        <f>IFERROR(INDEX($T$2:$T$1501,MATCH(0,INDEX(COUNTIFS($W$1:W148,$T$2:$T$1501),0),0)),"")</f>
        <v>7809c74d-5d4b-4e1b-a29f-621c17765d09</v>
      </c>
      <c r="X149" s="43">
        <f t="shared" si="10"/>
        <v>4</v>
      </c>
      <c r="Z149" s="6" t="s">
        <v>9</v>
      </c>
      <c r="AA149" s="43" t="str">
        <f>IFERROR(INDEX($T$2:$T$1501,MATCH(0,INDEX(COUNTIFS($W$1:AA148,$T$2:$T$1501),0),0)),"")</f>
        <v>7809c74d-5d4b-4e1b-a29f-621c17765d09</v>
      </c>
    </row>
    <row r="150" spans="1:27" ht="12.75">
      <c r="A150" s="36" t="str">
        <f t="shared" si="9"/>
        <v>GGN-Ardee City|Dairy, Bread &amp; Batter</v>
      </c>
      <c r="B150" s="6" t="s">
        <v>20</v>
      </c>
      <c r="C150" s="7">
        <v>44531</v>
      </c>
      <c r="D150" s="8" t="s">
        <v>139</v>
      </c>
      <c r="E150" s="8" t="s">
        <v>41</v>
      </c>
      <c r="F150" s="9">
        <v>26</v>
      </c>
      <c r="G150" s="10">
        <v>62</v>
      </c>
      <c r="H150" s="46"/>
      <c r="I150" s="46"/>
      <c r="M150" s="6" t="s">
        <v>20</v>
      </c>
      <c r="N150" s="43" t="str">
        <f>IF(COUNTIF($M$2:M150,$M$2:$M$1501)=1,M150,"")</f>
        <v/>
      </c>
      <c r="O150" s="43" t="str">
        <f t="array" ref="O150">IFERROR(INDEX($M$2:$M$1501,MATCH(0,INDEX(COUNTIFS($O$1:O149,$M$2:$M$1501),0),0)),"")</f>
        <v/>
      </c>
      <c r="T150" s="8" t="s">
        <v>139</v>
      </c>
      <c r="U150" s="51"/>
      <c r="W150" s="43" t="str">
        <f>IFERROR(INDEX($T$2:$T$1501,MATCH(0,INDEX(COUNTIFS($W$1:W149,$T$2:$T$1501),0),0)),"")</f>
        <v>3378b65f-1eb4-4ef9-821d-b448d84785a6</v>
      </c>
      <c r="X150" s="43">
        <f t="shared" si="10"/>
        <v>1</v>
      </c>
      <c r="Z150" s="6" t="s">
        <v>20</v>
      </c>
      <c r="AA150" s="43" t="str">
        <f>IFERROR(INDEX($T$2:$T$1501,MATCH(0,INDEX(COUNTIFS($W$1:AA149,$T$2:$T$1501),0),0)),"")</f>
        <v>3378b65f-1eb4-4ef9-821d-b448d84785a6</v>
      </c>
    </row>
    <row r="151" spans="1:27" ht="12.75">
      <c r="A151" s="36" t="str">
        <f t="shared" si="9"/>
        <v>GGN - Sector 27|Packaged Food</v>
      </c>
      <c r="B151" s="6" t="s">
        <v>9</v>
      </c>
      <c r="C151" s="7">
        <v>44531</v>
      </c>
      <c r="D151" s="8" t="s">
        <v>140</v>
      </c>
      <c r="E151" s="8" t="s">
        <v>15</v>
      </c>
      <c r="F151" s="9">
        <v>18</v>
      </c>
      <c r="G151" s="10">
        <v>102</v>
      </c>
      <c r="H151" s="46"/>
      <c r="I151" s="46"/>
      <c r="M151" s="6" t="s">
        <v>9</v>
      </c>
      <c r="N151" s="43" t="str">
        <f>IF(COUNTIF($M$2:M151,$M$2:$M$1501)=1,M151,"")</f>
        <v/>
      </c>
      <c r="O151" s="43" t="str">
        <f t="array" ref="O151">IFERROR(INDEX($M$2:$M$1501,MATCH(0,INDEX(COUNTIFS($O$1:O150,$M$2:$M$1501),0),0)),"")</f>
        <v/>
      </c>
      <c r="T151" s="8" t="s">
        <v>140</v>
      </c>
      <c r="U151" s="51"/>
      <c r="W151" s="43" t="str">
        <f>IFERROR(INDEX($T$2:$T$1501,MATCH(0,INDEX(COUNTIFS($W$1:W150,$T$2:$T$1501),0),0)),"")</f>
        <v>f6ba26eb-aadb-42de-94a7-c492ecd75397</v>
      </c>
      <c r="X151" s="43">
        <f t="shared" si="10"/>
        <v>4</v>
      </c>
      <c r="Z151" s="6" t="s">
        <v>9</v>
      </c>
      <c r="AA151" s="43" t="str">
        <f>IFERROR(INDEX($T$2:$T$1501,MATCH(0,INDEX(COUNTIFS($W$1:AA150,$T$2:$T$1501),0),0)),"")</f>
        <v>f6ba26eb-aadb-42de-94a7-c492ecd75397</v>
      </c>
    </row>
    <row r="152" spans="1:27" ht="12.75">
      <c r="A152" s="36" t="str">
        <f t="shared" si="9"/>
        <v>GGN-Sector66|Cooking Essentials</v>
      </c>
      <c r="B152" s="6" t="s">
        <v>6</v>
      </c>
      <c r="C152" s="7">
        <v>44531</v>
      </c>
      <c r="D152" s="8" t="s">
        <v>141</v>
      </c>
      <c r="E152" s="8" t="s">
        <v>30</v>
      </c>
      <c r="F152" s="9">
        <v>13</v>
      </c>
      <c r="G152" s="10">
        <v>78</v>
      </c>
      <c r="H152" s="46"/>
      <c r="I152" s="46"/>
      <c r="M152" s="6" t="s">
        <v>6</v>
      </c>
      <c r="N152" s="43" t="str">
        <f>IF(COUNTIF($M$2:M152,$M$2:$M$1501)=1,M152,"")</f>
        <v/>
      </c>
      <c r="O152" s="43" t="str">
        <f t="array" ref="O152">IFERROR(INDEX($M$2:$M$1501,MATCH(0,INDEX(COUNTIFS($O$1:O151,$M$2:$M$1501),0),0)),"")</f>
        <v/>
      </c>
      <c r="T152" s="8" t="s">
        <v>141</v>
      </c>
      <c r="U152" s="51"/>
      <c r="W152" s="43" t="str">
        <f>IFERROR(INDEX($T$2:$T$1501,MATCH(0,INDEX(COUNTIFS($W$1:W151,$T$2:$T$1501),0),0)),"")</f>
        <v>532e4bf7-a3c7-4abb-9b84-bddfac29bc98</v>
      </c>
      <c r="X152" s="43">
        <f t="shared" si="10"/>
        <v>1</v>
      </c>
      <c r="Z152" s="6" t="s">
        <v>6</v>
      </c>
      <c r="AA152" s="43" t="str">
        <f>IFERROR(INDEX($T$2:$T$1501,MATCH(0,INDEX(COUNTIFS($W$1:AA151,$T$2:$T$1501),0),0)),"")</f>
        <v>532e4bf7-a3c7-4abb-9b84-bddfac29bc98</v>
      </c>
    </row>
    <row r="153" spans="1:27" ht="12.75">
      <c r="A153" s="36" t="str">
        <f t="shared" si="9"/>
        <v>GGN - Sector 27|Cooking Essentials</v>
      </c>
      <c r="B153" s="6" t="s">
        <v>9</v>
      </c>
      <c r="C153" s="7">
        <v>44531</v>
      </c>
      <c r="D153" s="8" t="s">
        <v>142</v>
      </c>
      <c r="E153" s="8" t="s">
        <v>30</v>
      </c>
      <c r="F153" s="9">
        <v>10</v>
      </c>
      <c r="G153" s="10">
        <v>82</v>
      </c>
      <c r="H153" s="46"/>
      <c r="I153" s="46"/>
      <c r="M153" s="6" t="s">
        <v>9</v>
      </c>
      <c r="N153" s="43" t="str">
        <f>IF(COUNTIF($M$2:M153,$M$2:$M$1501)=1,M153,"")</f>
        <v/>
      </c>
      <c r="O153" s="43" t="str">
        <f t="array" ref="O153">IFERROR(INDEX($M$2:$M$1501,MATCH(0,INDEX(COUNTIFS($O$1:O152,$M$2:$M$1501),0),0)),"")</f>
        <v/>
      </c>
      <c r="T153" s="8" t="s">
        <v>142</v>
      </c>
      <c r="U153" s="51"/>
      <c r="W153" s="43" t="str">
        <f>IFERROR(INDEX($T$2:$T$1501,MATCH(0,INDEX(COUNTIFS($W$1:W152,$T$2:$T$1501),0),0)),"")</f>
        <v>1e28f2c0-fbc5-4366-9efb-a65bd12428cb</v>
      </c>
      <c r="X153" s="43">
        <f t="shared" si="10"/>
        <v>6</v>
      </c>
      <c r="Z153" s="6" t="s">
        <v>9</v>
      </c>
      <c r="AA153" s="43" t="str">
        <f>IFERROR(INDEX($T$2:$T$1501,MATCH(0,INDEX(COUNTIFS($W$1:AA152,$T$2:$T$1501),0),0)),"")</f>
        <v>1e28f2c0-fbc5-4366-9efb-a65bd12428cb</v>
      </c>
    </row>
    <row r="154" spans="1:27" ht="12.75">
      <c r="A154" s="36" t="str">
        <f t="shared" si="9"/>
        <v>GGN-Ardee City|Cooking Essentials</v>
      </c>
      <c r="B154" s="6" t="s">
        <v>20</v>
      </c>
      <c r="C154" s="7">
        <v>44531</v>
      </c>
      <c r="D154" s="8" t="s">
        <v>143</v>
      </c>
      <c r="E154" s="8" t="s">
        <v>30</v>
      </c>
      <c r="F154" s="9">
        <v>1</v>
      </c>
      <c r="G154" s="10">
        <v>36</v>
      </c>
      <c r="H154" s="46"/>
      <c r="I154" s="46"/>
      <c r="M154" s="6" t="s">
        <v>20</v>
      </c>
      <c r="N154" s="43" t="str">
        <f>IF(COUNTIF($M$2:M154,$M$2:$M$1501)=1,M154,"")</f>
        <v/>
      </c>
      <c r="O154" s="43" t="str">
        <f t="array" ref="O154">IFERROR(INDEX($M$2:$M$1501,MATCH(0,INDEX(COUNTIFS($O$1:O153,$M$2:$M$1501),0),0)),"")</f>
        <v/>
      </c>
      <c r="T154" s="8" t="s">
        <v>143</v>
      </c>
      <c r="U154" s="51"/>
      <c r="W154" s="43" t="str">
        <f>IFERROR(INDEX($T$2:$T$1501,MATCH(0,INDEX(COUNTIFS($W$1:W153,$T$2:$T$1501),0),0)),"")</f>
        <v>3a9771c5-3299-402c-a37d-76b5a0d24a4a</v>
      </c>
      <c r="X154" s="43">
        <f t="shared" si="10"/>
        <v>2</v>
      </c>
      <c r="Z154" s="6" t="s">
        <v>20</v>
      </c>
      <c r="AA154" s="43" t="str">
        <f>IFERROR(INDEX($T$2:$T$1501,MATCH(0,INDEX(COUNTIFS($W$1:AA153,$T$2:$T$1501),0),0)),"")</f>
        <v>3a9771c5-3299-402c-a37d-76b5a0d24a4a</v>
      </c>
    </row>
    <row r="155" spans="1:27" ht="12.75">
      <c r="A155" s="36" t="str">
        <f t="shared" si="9"/>
        <v>GGN - Sector 27|Fruits &amp; Vegetables</v>
      </c>
      <c r="B155" s="6" t="s">
        <v>9</v>
      </c>
      <c r="C155" s="7">
        <v>44531</v>
      </c>
      <c r="D155" s="8" t="s">
        <v>91</v>
      </c>
      <c r="E155" s="8" t="s">
        <v>11</v>
      </c>
      <c r="F155" s="9">
        <v>3</v>
      </c>
      <c r="G155" s="10">
        <v>113</v>
      </c>
      <c r="H155" s="46"/>
      <c r="I155" s="46"/>
      <c r="M155" s="6" t="s">
        <v>9</v>
      </c>
      <c r="N155" s="43" t="str">
        <f>IF(COUNTIF($M$2:M155,$M$2:$M$1501)=1,M155,"")</f>
        <v/>
      </c>
      <c r="O155" s="43" t="str">
        <f t="array" ref="O155">IFERROR(INDEX($M$2:$M$1501,MATCH(0,INDEX(COUNTIFS($O$1:O154,$M$2:$M$1501),0),0)),"")</f>
        <v/>
      </c>
      <c r="T155" s="8" t="s">
        <v>91</v>
      </c>
      <c r="U155" s="51"/>
      <c r="W155" s="43" t="str">
        <f>IFERROR(INDEX($T$2:$T$1501,MATCH(0,INDEX(COUNTIFS($W$1:W154,$T$2:$T$1501),0),0)),"")</f>
        <v>345d603a-a6b5-4ba1-9d19-614079650c94</v>
      </c>
      <c r="X155" s="43">
        <f t="shared" si="10"/>
        <v>3</v>
      </c>
      <c r="Z155" s="6" t="s">
        <v>9</v>
      </c>
      <c r="AA155" s="43" t="str">
        <f>IFERROR(INDEX($T$2:$T$1501,MATCH(0,INDEX(COUNTIFS($W$1:AA154,$T$2:$T$1501),0),0)),"")</f>
        <v>345d603a-a6b5-4ba1-9d19-614079650c94</v>
      </c>
    </row>
    <row r="156" spans="1:27" ht="12.75">
      <c r="A156" s="36" t="str">
        <f t="shared" si="9"/>
        <v>GGN - Sector 27|Fruits &amp; Vegetables</v>
      </c>
      <c r="B156" s="6" t="s">
        <v>9</v>
      </c>
      <c r="C156" s="7">
        <v>44531</v>
      </c>
      <c r="D156" s="8" t="s">
        <v>91</v>
      </c>
      <c r="E156" s="8" t="s">
        <v>11</v>
      </c>
      <c r="F156" s="9">
        <v>3</v>
      </c>
      <c r="G156" s="10">
        <v>105</v>
      </c>
      <c r="H156" s="46"/>
      <c r="I156" s="46"/>
      <c r="M156" s="6" t="s">
        <v>9</v>
      </c>
      <c r="N156" s="43" t="str">
        <f>IF(COUNTIF($M$2:M156,$M$2:$M$1501)=1,M156,"")</f>
        <v/>
      </c>
      <c r="O156" s="43" t="str">
        <f t="array" ref="O156">IFERROR(INDEX($M$2:$M$1501,MATCH(0,INDEX(COUNTIFS($O$1:O155,$M$2:$M$1501),0),0)),"")</f>
        <v/>
      </c>
      <c r="T156" s="8" t="s">
        <v>91</v>
      </c>
      <c r="U156" s="51"/>
      <c r="W156" s="43" t="str">
        <f>IFERROR(INDEX($T$2:$T$1501,MATCH(0,INDEX(COUNTIFS($W$1:W155,$T$2:$T$1501),0),0)),"")</f>
        <v>73b64977-0421-45ef-9346-69092fc6f2b0</v>
      </c>
      <c r="X156" s="43">
        <f t="shared" si="10"/>
        <v>1</v>
      </c>
      <c r="Z156" s="6" t="s">
        <v>9</v>
      </c>
      <c r="AA156" s="43" t="str">
        <f>IFERROR(INDEX($T$2:$T$1501,MATCH(0,INDEX(COUNTIFS($W$1:AA155,$T$2:$T$1501),0),0)),"")</f>
        <v>73b64977-0421-45ef-9346-69092fc6f2b0</v>
      </c>
    </row>
    <row r="157" spans="1:27" ht="12.75">
      <c r="A157" s="36" t="str">
        <f t="shared" si="9"/>
        <v>GGN - Sector 27|Cooking Essentials</v>
      </c>
      <c r="B157" s="6" t="s">
        <v>9</v>
      </c>
      <c r="C157" s="7">
        <v>44531</v>
      </c>
      <c r="D157" s="8" t="s">
        <v>144</v>
      </c>
      <c r="E157" s="8" t="s">
        <v>30</v>
      </c>
      <c r="F157" s="9">
        <v>2</v>
      </c>
      <c r="G157" s="10">
        <v>90</v>
      </c>
      <c r="H157" s="46"/>
      <c r="I157" s="46"/>
      <c r="M157" s="6" t="s">
        <v>9</v>
      </c>
      <c r="N157" s="43" t="str">
        <f>IF(COUNTIF($M$2:M157,$M$2:$M$1501)=1,M157,"")</f>
        <v/>
      </c>
      <c r="O157" s="43" t="str">
        <f t="array" ref="O157">IFERROR(INDEX($M$2:$M$1501,MATCH(0,INDEX(COUNTIFS($O$1:O156,$M$2:$M$1501),0),0)),"")</f>
        <v/>
      </c>
      <c r="T157" s="8" t="s">
        <v>144</v>
      </c>
      <c r="U157" s="51"/>
      <c r="W157" s="43" t="str">
        <f>IFERROR(INDEX($T$2:$T$1501,MATCH(0,INDEX(COUNTIFS($W$1:W156,$T$2:$T$1501),0),0)),"")</f>
        <v>12cdefc2-c4c6-4a74-8b63-cefd3e293a3c</v>
      </c>
      <c r="X157" s="43">
        <f t="shared" si="10"/>
        <v>1</v>
      </c>
      <c r="Z157" s="6" t="s">
        <v>9</v>
      </c>
      <c r="AA157" s="43" t="str">
        <f>IFERROR(INDEX($T$2:$T$1501,MATCH(0,INDEX(COUNTIFS($W$1:AA156,$T$2:$T$1501),0),0)),"")</f>
        <v>12cdefc2-c4c6-4a74-8b63-cefd3e293a3c</v>
      </c>
    </row>
    <row r="158" spans="1:27" ht="12.75">
      <c r="A158" s="36" t="str">
        <f t="shared" si="9"/>
        <v>GGN - Sector 27|Fruits &amp; Vegetables</v>
      </c>
      <c r="B158" s="6" t="s">
        <v>9</v>
      </c>
      <c r="C158" s="7">
        <v>44531</v>
      </c>
      <c r="D158" s="8" t="s">
        <v>145</v>
      </c>
      <c r="E158" s="8" t="s">
        <v>11</v>
      </c>
      <c r="F158" s="9">
        <v>3</v>
      </c>
      <c r="G158" s="10">
        <v>156</v>
      </c>
      <c r="H158" s="46"/>
      <c r="I158" s="46"/>
      <c r="M158" s="6" t="s">
        <v>9</v>
      </c>
      <c r="N158" s="43" t="str">
        <f>IF(COUNTIF($M$2:M158,$M$2:$M$1501)=1,M158,"")</f>
        <v/>
      </c>
      <c r="O158" s="43" t="str">
        <f t="array" ref="O158">IFERROR(INDEX($M$2:$M$1501,MATCH(0,INDEX(COUNTIFS($O$1:O157,$M$2:$M$1501),0),0)),"")</f>
        <v/>
      </c>
      <c r="T158" s="8" t="s">
        <v>145</v>
      </c>
      <c r="U158" s="51"/>
      <c r="W158" s="43" t="str">
        <f>IFERROR(INDEX($T$2:$T$1501,MATCH(0,INDEX(COUNTIFS($W$1:W157,$T$2:$T$1501),0),0)),"")</f>
        <v>bcea47eb-9716-4b81-8b09-9c5ee6599195</v>
      </c>
      <c r="X158" s="43">
        <f t="shared" si="10"/>
        <v>2</v>
      </c>
      <c r="Z158" s="6" t="s">
        <v>9</v>
      </c>
      <c r="AA158" s="43" t="str">
        <f>IFERROR(INDEX($T$2:$T$1501,MATCH(0,INDEX(COUNTIFS($W$1:AA157,$T$2:$T$1501),0),0)),"")</f>
        <v>bcea47eb-9716-4b81-8b09-9c5ee6599195</v>
      </c>
    </row>
    <row r="159" spans="1:27" ht="12.75">
      <c r="A159" s="36" t="str">
        <f t="shared" si="9"/>
        <v>GGN - Sector 27|Health &amp; Hygiene</v>
      </c>
      <c r="B159" s="6" t="s">
        <v>9</v>
      </c>
      <c r="C159" s="7">
        <v>44531</v>
      </c>
      <c r="D159" s="8" t="s">
        <v>146</v>
      </c>
      <c r="E159" s="8" t="s">
        <v>132</v>
      </c>
      <c r="F159" s="9">
        <v>9</v>
      </c>
      <c r="G159" s="10">
        <v>177</v>
      </c>
      <c r="H159" s="46"/>
      <c r="I159" s="46"/>
      <c r="M159" s="6" t="s">
        <v>9</v>
      </c>
      <c r="N159" s="43" t="str">
        <f>IF(COUNTIF($M$2:M159,$M$2:$M$1501)=1,M159,"")</f>
        <v/>
      </c>
      <c r="O159" s="43" t="str">
        <f t="array" ref="O159">IFERROR(INDEX($M$2:$M$1501,MATCH(0,INDEX(COUNTIFS($O$1:O158,$M$2:$M$1501),0),0)),"")</f>
        <v/>
      </c>
      <c r="T159" s="8" t="s">
        <v>146</v>
      </c>
      <c r="U159" s="51"/>
      <c r="W159" s="43" t="str">
        <f>IFERROR(INDEX($T$2:$T$1501,MATCH(0,INDEX(COUNTIFS($W$1:W158,$T$2:$T$1501),0),0)),"")</f>
        <v>f82e900c-6702-49c4-bee5-2d665cd8e0e1</v>
      </c>
      <c r="X159" s="43">
        <f t="shared" si="10"/>
        <v>3</v>
      </c>
      <c r="Z159" s="6" t="s">
        <v>9</v>
      </c>
      <c r="AA159" s="43" t="str">
        <f>IFERROR(INDEX($T$2:$T$1501,MATCH(0,INDEX(COUNTIFS($W$1:AA158,$T$2:$T$1501),0),0)),"")</f>
        <v>f82e900c-6702-49c4-bee5-2d665cd8e0e1</v>
      </c>
    </row>
    <row r="160" spans="1:27" ht="12.75">
      <c r="A160" s="36" t="str">
        <f t="shared" si="9"/>
        <v>GGN - Sector 27|Fruits &amp; Vegetables</v>
      </c>
      <c r="B160" s="6" t="s">
        <v>9</v>
      </c>
      <c r="C160" s="7">
        <v>44531</v>
      </c>
      <c r="D160" s="8" t="s">
        <v>147</v>
      </c>
      <c r="E160" s="8" t="s">
        <v>11</v>
      </c>
      <c r="F160" s="9">
        <v>8</v>
      </c>
      <c r="G160" s="10">
        <v>92</v>
      </c>
      <c r="H160" s="46"/>
      <c r="I160" s="46"/>
      <c r="M160" s="6" t="s">
        <v>9</v>
      </c>
      <c r="N160" s="43" t="str">
        <f>IF(COUNTIF($M$2:M160,$M$2:$M$1501)=1,M160,"")</f>
        <v/>
      </c>
      <c r="O160" s="43" t="str">
        <f t="array" ref="O160">IFERROR(INDEX($M$2:$M$1501,MATCH(0,INDEX(COUNTIFS($O$1:O159,$M$2:$M$1501),0),0)),"")</f>
        <v/>
      </c>
      <c r="T160" s="8" t="s">
        <v>147</v>
      </c>
      <c r="U160" s="51"/>
      <c r="W160" s="43" t="str">
        <f>IFERROR(INDEX($T$2:$T$1501,MATCH(0,INDEX(COUNTIFS($W$1:W159,$T$2:$T$1501),0),0)),"")</f>
        <v>e2eeab46-1109-41ae-b90b-a9c3a429e62e</v>
      </c>
      <c r="X160" s="43">
        <f t="shared" si="10"/>
        <v>2</v>
      </c>
      <c r="Z160" s="6" t="s">
        <v>9</v>
      </c>
      <c r="AA160" s="43" t="str">
        <f>IFERROR(INDEX($T$2:$T$1501,MATCH(0,INDEX(COUNTIFS($W$1:AA159,$T$2:$T$1501),0),0)),"")</f>
        <v>e2eeab46-1109-41ae-b90b-a9c3a429e62e</v>
      </c>
    </row>
    <row r="161" spans="1:27" ht="12.75">
      <c r="A161" s="36" t="str">
        <f t="shared" si="9"/>
        <v>GGN - Sector 27|Fruits &amp; Vegetables</v>
      </c>
      <c r="B161" s="6" t="s">
        <v>9</v>
      </c>
      <c r="C161" s="7">
        <v>44531</v>
      </c>
      <c r="D161" s="8" t="s">
        <v>18</v>
      </c>
      <c r="E161" s="8" t="s">
        <v>11</v>
      </c>
      <c r="F161" s="9">
        <v>18</v>
      </c>
      <c r="G161" s="10">
        <v>70</v>
      </c>
      <c r="H161" s="46"/>
      <c r="I161" s="46"/>
      <c r="M161" s="6" t="s">
        <v>9</v>
      </c>
      <c r="N161" s="43" t="str">
        <f>IF(COUNTIF($M$2:M161,$M$2:$M$1501)=1,M161,"")</f>
        <v/>
      </c>
      <c r="O161" s="43" t="str">
        <f t="array" ref="O161">IFERROR(INDEX($M$2:$M$1501,MATCH(0,INDEX(COUNTIFS($O$1:O160,$M$2:$M$1501),0),0)),"")</f>
        <v/>
      </c>
      <c r="T161" s="8" t="s">
        <v>18</v>
      </c>
      <c r="U161" s="51"/>
      <c r="W161" s="43" t="str">
        <f>IFERROR(INDEX($T$2:$T$1501,MATCH(0,INDEX(COUNTIFS($W$1:W160,$T$2:$T$1501),0),0)),"")</f>
        <v>b78b491c-f20a-4890-9ecf-f3a7192127c1</v>
      </c>
      <c r="X161" s="43">
        <f t="shared" si="10"/>
        <v>3</v>
      </c>
      <c r="Z161" s="6" t="s">
        <v>9</v>
      </c>
      <c r="AA161" s="43" t="str">
        <f>IFERROR(INDEX($T$2:$T$1501,MATCH(0,INDEX(COUNTIFS($W$1:AA160,$T$2:$T$1501),0),0)),"")</f>
        <v>b78b491c-f20a-4890-9ecf-f3a7192127c1</v>
      </c>
    </row>
    <row r="162" spans="1:27" ht="12.75">
      <c r="A162" s="36" t="str">
        <f t="shared" si="9"/>
        <v>GGN - Sector 27|Fruits &amp; Vegetables</v>
      </c>
      <c r="B162" s="6" t="s">
        <v>9</v>
      </c>
      <c r="C162" s="7">
        <v>44531</v>
      </c>
      <c r="D162" s="8" t="s">
        <v>125</v>
      </c>
      <c r="E162" s="8" t="s">
        <v>11</v>
      </c>
      <c r="F162" s="9">
        <v>16</v>
      </c>
      <c r="G162" s="10">
        <v>27</v>
      </c>
      <c r="H162" s="46"/>
      <c r="I162" s="46"/>
      <c r="M162" s="6" t="s">
        <v>9</v>
      </c>
      <c r="N162" s="43" t="str">
        <f>IF(COUNTIF($M$2:M162,$M$2:$M$1501)=1,M162,"")</f>
        <v/>
      </c>
      <c r="O162" s="43" t="str">
        <f t="array" ref="O162">IFERROR(INDEX($M$2:$M$1501,MATCH(0,INDEX(COUNTIFS($O$1:O161,$M$2:$M$1501),0),0)),"")</f>
        <v/>
      </c>
      <c r="T162" s="8" t="s">
        <v>125</v>
      </c>
      <c r="U162" s="51"/>
      <c r="W162" s="43" t="str">
        <f>IFERROR(INDEX($T$2:$T$1501,MATCH(0,INDEX(COUNTIFS($W$1:W161,$T$2:$T$1501),0),0)),"")</f>
        <v>bce71dac-e404-496c-989e-d3149395ec85</v>
      </c>
      <c r="X162" s="43">
        <f t="shared" si="10"/>
        <v>2</v>
      </c>
      <c r="Z162" s="6" t="s">
        <v>9</v>
      </c>
      <c r="AA162" s="43" t="str">
        <f>IFERROR(INDEX($T$2:$T$1501,MATCH(0,INDEX(COUNTIFS($W$1:AA161,$T$2:$T$1501),0),0)),"")</f>
        <v>bce71dac-e404-496c-989e-d3149395ec85</v>
      </c>
    </row>
    <row r="163" spans="1:27" ht="12.75">
      <c r="A163" s="36" t="str">
        <f t="shared" si="9"/>
        <v>GGN - Sector 27|Fruits &amp; Vegetables</v>
      </c>
      <c r="B163" s="6" t="s">
        <v>9</v>
      </c>
      <c r="C163" s="7">
        <v>44531</v>
      </c>
      <c r="D163" s="8" t="s">
        <v>148</v>
      </c>
      <c r="E163" s="8" t="s">
        <v>11</v>
      </c>
      <c r="F163" s="9">
        <v>0</v>
      </c>
      <c r="G163" s="10">
        <v>42</v>
      </c>
      <c r="H163" s="46"/>
      <c r="I163" s="46"/>
      <c r="M163" s="6" t="s">
        <v>9</v>
      </c>
      <c r="N163" s="43" t="str">
        <f>IF(COUNTIF($M$2:M163,$M$2:$M$1501)=1,M163,"")</f>
        <v/>
      </c>
      <c r="O163" s="43" t="str">
        <f t="array" ref="O163">IFERROR(INDEX($M$2:$M$1501,MATCH(0,INDEX(COUNTIFS($O$1:O162,$M$2:$M$1501),0),0)),"")</f>
        <v/>
      </c>
      <c r="T163" s="8" t="s">
        <v>148</v>
      </c>
      <c r="U163" s="51"/>
      <c r="W163" s="43" t="str">
        <f>IFERROR(INDEX($T$2:$T$1501,MATCH(0,INDEX(COUNTIFS($W$1:W162,$T$2:$T$1501),0),0)),"")</f>
        <v>fc31e27b-fa9b-4f4a-adff-dceaf6818ce5</v>
      </c>
      <c r="X163" s="43">
        <f t="shared" si="10"/>
        <v>1</v>
      </c>
      <c r="Z163" s="6" t="s">
        <v>9</v>
      </c>
      <c r="AA163" s="43" t="str">
        <f>IFERROR(INDEX($T$2:$T$1501,MATCH(0,INDEX(COUNTIFS($W$1:AA162,$T$2:$T$1501),0),0)),"")</f>
        <v>fc31e27b-fa9b-4f4a-adff-dceaf6818ce5</v>
      </c>
    </row>
    <row r="164" spans="1:27" ht="12.75">
      <c r="A164" s="36" t="str">
        <f t="shared" si="9"/>
        <v>GGN - Sector 27|Fruits &amp; Vegetables</v>
      </c>
      <c r="B164" s="6" t="s">
        <v>9</v>
      </c>
      <c r="C164" s="7">
        <v>44531</v>
      </c>
      <c r="D164" s="8" t="s">
        <v>149</v>
      </c>
      <c r="E164" s="8" t="s">
        <v>11</v>
      </c>
      <c r="F164" s="9">
        <v>4</v>
      </c>
      <c r="G164" s="10">
        <v>43</v>
      </c>
      <c r="H164" s="46"/>
      <c r="I164" s="46"/>
      <c r="M164" s="6" t="s">
        <v>9</v>
      </c>
      <c r="N164" s="43" t="str">
        <f>IF(COUNTIF($M$2:M164,$M$2:$M$1501)=1,M164,"")</f>
        <v/>
      </c>
      <c r="O164" s="43" t="str">
        <f t="array" ref="O164">IFERROR(INDEX($M$2:$M$1501,MATCH(0,INDEX(COUNTIFS($O$1:O163,$M$2:$M$1501),0),0)),"")</f>
        <v/>
      </c>
      <c r="T164" s="8" t="s">
        <v>149</v>
      </c>
      <c r="U164" s="51"/>
      <c r="W164" s="43" t="str">
        <f>IFERROR(INDEX($T$2:$T$1501,MATCH(0,INDEX(COUNTIFS($W$1:W163,$T$2:$T$1501),0),0)),"")</f>
        <v>66921c96-8e7f-4e68-a3ae-c7348fb59af4</v>
      </c>
      <c r="X164" s="43">
        <f t="shared" si="10"/>
        <v>3</v>
      </c>
      <c r="Z164" s="6" t="s">
        <v>9</v>
      </c>
      <c r="AA164" s="43" t="str">
        <f>IFERROR(INDEX($T$2:$T$1501,MATCH(0,INDEX(COUNTIFS($W$1:AA163,$T$2:$T$1501),0),0)),"")</f>
        <v>66921c96-8e7f-4e68-a3ae-c7348fb59af4</v>
      </c>
    </row>
    <row r="165" spans="1:27" ht="12.75">
      <c r="A165" s="36" t="str">
        <f t="shared" si="9"/>
        <v>GGN - Sector 27|Dairy, Bread &amp; Batter</v>
      </c>
      <c r="B165" s="6" t="s">
        <v>9</v>
      </c>
      <c r="C165" s="7">
        <v>44531</v>
      </c>
      <c r="D165" s="8" t="s">
        <v>150</v>
      </c>
      <c r="E165" s="8" t="s">
        <v>41</v>
      </c>
      <c r="F165" s="9">
        <v>0</v>
      </c>
      <c r="G165" s="10">
        <v>65</v>
      </c>
      <c r="H165" s="46"/>
      <c r="I165" s="46"/>
      <c r="M165" s="6" t="s">
        <v>9</v>
      </c>
      <c r="N165" s="43" t="str">
        <f>IF(COUNTIF($M$2:M165,$M$2:$M$1501)=1,M165,"")</f>
        <v/>
      </c>
      <c r="O165" s="43" t="str">
        <f t="array" ref="O165">IFERROR(INDEX($M$2:$M$1501,MATCH(0,INDEX(COUNTIFS($O$1:O164,$M$2:$M$1501),0),0)),"")</f>
        <v/>
      </c>
      <c r="T165" s="8" t="s">
        <v>150</v>
      </c>
      <c r="U165" s="51"/>
      <c r="W165" s="43" t="str">
        <f>IFERROR(INDEX($T$2:$T$1501,MATCH(0,INDEX(COUNTIFS($W$1:W164,$T$2:$T$1501),0),0)),"")</f>
        <v>7cd59a43-badb-433e-a5cd-c3f1f3bc2d50</v>
      </c>
      <c r="X165" s="43">
        <f t="shared" si="10"/>
        <v>2</v>
      </c>
      <c r="Z165" s="6" t="s">
        <v>9</v>
      </c>
      <c r="AA165" s="43" t="str">
        <f>IFERROR(INDEX($T$2:$T$1501,MATCH(0,INDEX(COUNTIFS($W$1:AA164,$T$2:$T$1501),0),0)),"")</f>
        <v>7cd59a43-badb-433e-a5cd-c3f1f3bc2d50</v>
      </c>
    </row>
    <row r="166" spans="1:27" ht="12.75">
      <c r="A166" s="36" t="str">
        <f t="shared" si="9"/>
        <v>GGN - Sector 27|Fruits &amp; Vegetables</v>
      </c>
      <c r="B166" s="6" t="s">
        <v>9</v>
      </c>
      <c r="C166" s="7">
        <v>44531</v>
      </c>
      <c r="D166" s="8" t="s">
        <v>151</v>
      </c>
      <c r="E166" s="8" t="s">
        <v>11</v>
      </c>
      <c r="F166" s="9">
        <v>25</v>
      </c>
      <c r="G166" s="10">
        <v>53</v>
      </c>
      <c r="H166" s="46"/>
      <c r="I166" s="46"/>
      <c r="M166" s="6" t="s">
        <v>9</v>
      </c>
      <c r="N166" s="43" t="str">
        <f>IF(COUNTIF($M$2:M166,$M$2:$M$1501)=1,M166,"")</f>
        <v/>
      </c>
      <c r="O166" s="43" t="str">
        <f t="array" ref="O166">IFERROR(INDEX($M$2:$M$1501,MATCH(0,INDEX(COUNTIFS($O$1:O165,$M$2:$M$1501),0),0)),"")</f>
        <v/>
      </c>
      <c r="T166" s="8" t="s">
        <v>151</v>
      </c>
      <c r="U166" s="51"/>
      <c r="W166" s="43" t="str">
        <f>IFERROR(INDEX($T$2:$T$1501,MATCH(0,INDEX(COUNTIFS($W$1:W165,$T$2:$T$1501),0),0)),"")</f>
        <v>f3d4a3f0-53df-40ec-a23a-9cefdf9d52af</v>
      </c>
      <c r="X166" s="43">
        <f t="shared" si="10"/>
        <v>4</v>
      </c>
      <c r="Z166" s="6" t="s">
        <v>9</v>
      </c>
      <c r="AA166" s="43" t="str">
        <f>IFERROR(INDEX($T$2:$T$1501,MATCH(0,INDEX(COUNTIFS($W$1:AA165,$T$2:$T$1501),0),0)),"")</f>
        <v>f3d4a3f0-53df-40ec-a23a-9cefdf9d52af</v>
      </c>
    </row>
    <row r="167" spans="1:27" ht="12.75">
      <c r="A167" s="36" t="str">
        <f t="shared" si="9"/>
        <v>GGN - Sector 27|Cooking Essentials</v>
      </c>
      <c r="B167" s="6" t="s">
        <v>9</v>
      </c>
      <c r="C167" s="7">
        <v>44531</v>
      </c>
      <c r="D167" s="8" t="s">
        <v>152</v>
      </c>
      <c r="E167" s="8" t="s">
        <v>30</v>
      </c>
      <c r="F167" s="9">
        <v>0</v>
      </c>
      <c r="G167" s="10">
        <v>64</v>
      </c>
      <c r="H167" s="46"/>
      <c r="I167" s="46"/>
      <c r="M167" s="6" t="s">
        <v>9</v>
      </c>
      <c r="N167" s="43" t="str">
        <f>IF(COUNTIF($M$2:M167,$M$2:$M$1501)=1,M167,"")</f>
        <v/>
      </c>
      <c r="O167" s="43" t="str">
        <f t="array" ref="O167">IFERROR(INDEX($M$2:$M$1501,MATCH(0,INDEX(COUNTIFS($O$1:O166,$M$2:$M$1501),0),0)),"")</f>
        <v/>
      </c>
      <c r="T167" s="8" t="s">
        <v>152</v>
      </c>
      <c r="U167" s="51"/>
      <c r="W167" s="43" t="str">
        <f>IFERROR(INDEX($T$2:$T$1501,MATCH(0,INDEX(COUNTIFS($W$1:W166,$T$2:$T$1501),0),0)),"")</f>
        <v>ca8e4bdc-50e0-4ff1-9b6e-a6afe8519ec7</v>
      </c>
      <c r="X167" s="43">
        <f t="shared" si="10"/>
        <v>2</v>
      </c>
      <c r="Z167" s="6" t="s">
        <v>9</v>
      </c>
      <c r="AA167" s="43" t="str">
        <f>IFERROR(INDEX($T$2:$T$1501,MATCH(0,INDEX(COUNTIFS($W$1:AA166,$T$2:$T$1501),0),0)),"")</f>
        <v>ca8e4bdc-50e0-4ff1-9b6e-a6afe8519ec7</v>
      </c>
    </row>
    <row r="168" spans="1:27" ht="12.75">
      <c r="A168" s="36" t="str">
        <f t="shared" si="9"/>
        <v>GGN - Sector 27|Fruits &amp; Vegetables</v>
      </c>
      <c r="B168" s="6" t="s">
        <v>9</v>
      </c>
      <c r="C168" s="7">
        <v>44531</v>
      </c>
      <c r="D168" s="8" t="s">
        <v>153</v>
      </c>
      <c r="E168" s="8" t="s">
        <v>11</v>
      </c>
      <c r="F168" s="9">
        <v>0</v>
      </c>
      <c r="G168" s="10">
        <v>188</v>
      </c>
      <c r="H168" s="46"/>
      <c r="I168" s="46"/>
      <c r="M168" s="6" t="s">
        <v>9</v>
      </c>
      <c r="N168" s="43" t="str">
        <f>IF(COUNTIF($M$2:M168,$M$2:$M$1501)=1,M168,"")</f>
        <v/>
      </c>
      <c r="O168" s="43" t="str">
        <f t="array" ref="O168">IFERROR(INDEX($M$2:$M$1501,MATCH(0,INDEX(COUNTIFS($O$1:O167,$M$2:$M$1501),0),0)),"")</f>
        <v/>
      </c>
      <c r="T168" s="8" t="s">
        <v>153</v>
      </c>
      <c r="U168" s="51"/>
      <c r="W168" s="43" t="str">
        <f>IFERROR(INDEX($T$2:$T$1501,MATCH(0,INDEX(COUNTIFS($W$1:W167,$T$2:$T$1501),0),0)),"")</f>
        <v>21ba077d-681a-4b2b-bdb2-638f82c00b86</v>
      </c>
      <c r="X168" s="43">
        <f t="shared" si="10"/>
        <v>1</v>
      </c>
      <c r="Z168" s="6" t="s">
        <v>9</v>
      </c>
      <c r="AA168" s="43" t="str">
        <f>IFERROR(INDEX($T$2:$T$1501,MATCH(0,INDEX(COUNTIFS($W$1:AA167,$T$2:$T$1501),0),0)),"")</f>
        <v>21ba077d-681a-4b2b-bdb2-638f82c00b86</v>
      </c>
    </row>
    <row r="169" spans="1:27" ht="12.75">
      <c r="A169" s="36" t="str">
        <f t="shared" si="9"/>
        <v>GGN - Sector 27|Fruits &amp; Vegetables</v>
      </c>
      <c r="B169" s="6" t="s">
        <v>9</v>
      </c>
      <c r="C169" s="7">
        <v>44531</v>
      </c>
      <c r="D169" s="8" t="s">
        <v>69</v>
      </c>
      <c r="E169" s="8" t="s">
        <v>11</v>
      </c>
      <c r="F169" s="9">
        <v>11</v>
      </c>
      <c r="G169" s="10">
        <v>178</v>
      </c>
      <c r="H169" s="46"/>
      <c r="I169" s="46"/>
      <c r="M169" s="6" t="s">
        <v>9</v>
      </c>
      <c r="N169" s="43" t="str">
        <f>IF(COUNTIF($M$2:M169,$M$2:$M$1501)=1,M169,"")</f>
        <v/>
      </c>
      <c r="O169" s="43" t="str">
        <f t="array" ref="O169">IFERROR(INDEX($M$2:$M$1501,MATCH(0,INDEX(COUNTIFS($O$1:O168,$M$2:$M$1501),0),0)),"")</f>
        <v/>
      </c>
      <c r="T169" s="8" t="s">
        <v>69</v>
      </c>
      <c r="U169" s="51"/>
      <c r="W169" s="43" t="str">
        <f>IFERROR(INDEX($T$2:$T$1501,MATCH(0,INDEX(COUNTIFS($W$1:W168,$T$2:$T$1501),0),0)),"")</f>
        <v>7762eade-a8c1-42f8-8939-ed64967925ec</v>
      </c>
      <c r="X169" s="43">
        <f t="shared" si="10"/>
        <v>3</v>
      </c>
      <c r="Z169" s="6" t="s">
        <v>9</v>
      </c>
      <c r="AA169" s="43" t="str">
        <f>IFERROR(INDEX($T$2:$T$1501,MATCH(0,INDEX(COUNTIFS($W$1:AA168,$T$2:$T$1501),0),0)),"")</f>
        <v>7762eade-a8c1-42f8-8939-ed64967925ec</v>
      </c>
    </row>
    <row r="170" spans="1:27" ht="12.75">
      <c r="A170" s="36" t="str">
        <f t="shared" si="9"/>
        <v>GGN - Sector 27|Dairy, Bread &amp; Batter</v>
      </c>
      <c r="B170" s="6" t="s">
        <v>9</v>
      </c>
      <c r="C170" s="7">
        <v>44531</v>
      </c>
      <c r="D170" s="8" t="s">
        <v>154</v>
      </c>
      <c r="E170" s="8" t="s">
        <v>41</v>
      </c>
      <c r="F170" s="9">
        <v>3</v>
      </c>
      <c r="G170" s="10">
        <v>23</v>
      </c>
      <c r="H170" s="46"/>
      <c r="I170" s="46"/>
      <c r="M170" s="6" t="s">
        <v>9</v>
      </c>
      <c r="N170" s="43" t="str">
        <f>IF(COUNTIF($M$2:M170,$M$2:$M$1501)=1,M170,"")</f>
        <v/>
      </c>
      <c r="O170" s="43" t="str">
        <f t="array" ref="O170">IFERROR(INDEX($M$2:$M$1501,MATCH(0,INDEX(COUNTIFS($O$1:O169,$M$2:$M$1501),0),0)),"")</f>
        <v/>
      </c>
      <c r="T170" s="8" t="s">
        <v>154</v>
      </c>
      <c r="U170" s="51"/>
      <c r="W170" s="43" t="str">
        <f>IFERROR(INDEX($T$2:$T$1501,MATCH(0,INDEX(COUNTIFS($W$1:W169,$T$2:$T$1501),0),0)),"")</f>
        <v>e1f5d8b0-ac7a-42d3-b4fa-17a5f8a99904</v>
      </c>
      <c r="X170" s="43">
        <f t="shared" si="10"/>
        <v>1</v>
      </c>
      <c r="Z170" s="6" t="s">
        <v>9</v>
      </c>
      <c r="AA170" s="43" t="str">
        <f>IFERROR(INDEX($T$2:$T$1501,MATCH(0,INDEX(COUNTIFS($W$1:AA169,$T$2:$T$1501),0),0)),"")</f>
        <v>e1f5d8b0-ac7a-42d3-b4fa-17a5f8a99904</v>
      </c>
    </row>
    <row r="171" spans="1:27" ht="12.75">
      <c r="A171" s="36" t="str">
        <f t="shared" si="9"/>
        <v>GGN - Sector 27|Biscuits</v>
      </c>
      <c r="B171" s="6" t="s">
        <v>9</v>
      </c>
      <c r="C171" s="7">
        <v>44531</v>
      </c>
      <c r="D171" s="8" t="s">
        <v>71</v>
      </c>
      <c r="E171" s="8" t="s">
        <v>39</v>
      </c>
      <c r="F171" s="9">
        <v>24</v>
      </c>
      <c r="G171" s="10">
        <v>3</v>
      </c>
      <c r="H171" s="46"/>
      <c r="I171" s="46"/>
      <c r="M171" s="6" t="s">
        <v>9</v>
      </c>
      <c r="N171" s="43" t="str">
        <f>IF(COUNTIF($M$2:M171,$M$2:$M$1501)=1,M171,"")</f>
        <v/>
      </c>
      <c r="O171" s="43" t="str">
        <f t="array" ref="O171">IFERROR(INDEX($M$2:$M$1501,MATCH(0,INDEX(COUNTIFS($O$1:O170,$M$2:$M$1501),0),0)),"")</f>
        <v/>
      </c>
      <c r="T171" s="8" t="s">
        <v>71</v>
      </c>
      <c r="U171" s="51"/>
      <c r="W171" s="43" t="str">
        <f>IFERROR(INDEX($T$2:$T$1501,MATCH(0,INDEX(COUNTIFS($W$1:W170,$T$2:$T$1501),0),0)),"")</f>
        <v>80c00d69-d2b9-45f6-aac9-2771dc94683f</v>
      </c>
      <c r="X171" s="43">
        <f t="shared" si="10"/>
        <v>2</v>
      </c>
      <c r="Z171" s="6" t="s">
        <v>9</v>
      </c>
      <c r="AA171" s="43" t="str">
        <f>IFERROR(INDEX($T$2:$T$1501,MATCH(0,INDEX(COUNTIFS($W$1:AA170,$T$2:$T$1501),0),0)),"")</f>
        <v>80c00d69-d2b9-45f6-aac9-2771dc94683f</v>
      </c>
    </row>
    <row r="172" spans="1:27" ht="12.75">
      <c r="A172" s="36" t="str">
        <f t="shared" si="9"/>
        <v>GGN - Sector 27|Fruits &amp; Vegetables</v>
      </c>
      <c r="B172" s="6" t="s">
        <v>9</v>
      </c>
      <c r="C172" s="7">
        <v>44531</v>
      </c>
      <c r="D172" s="8" t="s">
        <v>55</v>
      </c>
      <c r="E172" s="8" t="s">
        <v>11</v>
      </c>
      <c r="F172" s="9">
        <v>40</v>
      </c>
      <c r="G172" s="10">
        <v>132</v>
      </c>
      <c r="H172" s="46"/>
      <c r="I172" s="46"/>
      <c r="M172" s="6" t="s">
        <v>9</v>
      </c>
      <c r="N172" s="43" t="str">
        <f>IF(COUNTIF($M$2:M172,$M$2:$M$1501)=1,M172,"")</f>
        <v/>
      </c>
      <c r="O172" s="43" t="str">
        <f t="array" ref="O172">IFERROR(INDEX($M$2:$M$1501,MATCH(0,INDEX(COUNTIFS($O$1:O171,$M$2:$M$1501),0),0)),"")</f>
        <v/>
      </c>
      <c r="T172" s="8" t="s">
        <v>55</v>
      </c>
      <c r="U172" s="51"/>
      <c r="W172" s="43" t="str">
        <f>IFERROR(INDEX($T$2:$T$1501,MATCH(0,INDEX(COUNTIFS($W$1:W171,$T$2:$T$1501),0),0)),"")</f>
        <v>e9b50a7e-02e5-48f6-9b73-6648af839e9e</v>
      </c>
      <c r="X172" s="43">
        <f t="shared" si="10"/>
        <v>2</v>
      </c>
      <c r="Z172" s="6" t="s">
        <v>9</v>
      </c>
      <c r="AA172" s="43" t="str">
        <f>IFERROR(INDEX($T$2:$T$1501,MATCH(0,INDEX(COUNTIFS($W$1:AA171,$T$2:$T$1501),0),0)),"")</f>
        <v>e9b50a7e-02e5-48f6-9b73-6648af839e9e</v>
      </c>
    </row>
    <row r="173" spans="1:27" ht="12.75">
      <c r="A173" s="36" t="str">
        <f t="shared" si="9"/>
        <v>GGN-Ardee City|Fruits &amp; Vegetables</v>
      </c>
      <c r="B173" s="6" t="s">
        <v>20</v>
      </c>
      <c r="C173" s="7">
        <v>44531</v>
      </c>
      <c r="D173" s="8" t="s">
        <v>155</v>
      </c>
      <c r="E173" s="8" t="s">
        <v>11</v>
      </c>
      <c r="F173" s="9">
        <v>0</v>
      </c>
      <c r="G173" s="10">
        <v>29</v>
      </c>
      <c r="H173" s="46"/>
      <c r="I173" s="46"/>
      <c r="M173" s="6" t="s">
        <v>20</v>
      </c>
      <c r="N173" s="43" t="str">
        <f>IF(COUNTIF($M$2:M173,$M$2:$M$1501)=1,M173,"")</f>
        <v/>
      </c>
      <c r="O173" s="43" t="str">
        <f t="array" ref="O173">IFERROR(INDEX($M$2:$M$1501,MATCH(0,INDEX(COUNTIFS($O$1:O172,$M$2:$M$1501),0),0)),"")</f>
        <v/>
      </c>
      <c r="T173" s="8" t="s">
        <v>155</v>
      </c>
      <c r="U173" s="51"/>
      <c r="W173" s="43" t="str">
        <f>IFERROR(INDEX($T$2:$T$1501,MATCH(0,INDEX(COUNTIFS($W$1:W172,$T$2:$T$1501),0),0)),"")</f>
        <v>4c38f125-d0f4-4038-89e2-c9a82502cb09</v>
      </c>
      <c r="X173" s="43">
        <f t="shared" si="10"/>
        <v>2</v>
      </c>
      <c r="Z173" s="6" t="s">
        <v>20</v>
      </c>
      <c r="AA173" s="43" t="str">
        <f>IFERROR(INDEX($T$2:$T$1501,MATCH(0,INDEX(COUNTIFS($W$1:AA172,$T$2:$T$1501),0),0)),"")</f>
        <v>4c38f125-d0f4-4038-89e2-c9a82502cb09</v>
      </c>
    </row>
    <row r="174" spans="1:27" ht="12.75">
      <c r="A174" s="36" t="str">
        <f t="shared" si="9"/>
        <v>GGN - Sector 27|Fruits &amp; Vegetables</v>
      </c>
      <c r="B174" s="6" t="s">
        <v>9</v>
      </c>
      <c r="C174" s="7">
        <v>44531</v>
      </c>
      <c r="D174" s="8" t="s">
        <v>156</v>
      </c>
      <c r="E174" s="8" t="s">
        <v>11</v>
      </c>
      <c r="F174" s="9">
        <v>7</v>
      </c>
      <c r="G174" s="10">
        <v>95</v>
      </c>
      <c r="H174" s="46"/>
      <c r="I174" s="46"/>
      <c r="M174" s="6" t="s">
        <v>9</v>
      </c>
      <c r="N174" s="43" t="str">
        <f>IF(COUNTIF($M$2:M174,$M$2:$M$1501)=1,M174,"")</f>
        <v/>
      </c>
      <c r="O174" s="43" t="str">
        <f t="array" ref="O174">IFERROR(INDEX($M$2:$M$1501,MATCH(0,INDEX(COUNTIFS($O$1:O173,$M$2:$M$1501),0),0)),"")</f>
        <v/>
      </c>
      <c r="T174" s="8" t="s">
        <v>156</v>
      </c>
      <c r="U174" s="51"/>
      <c r="W174" s="43" t="str">
        <f>IFERROR(INDEX($T$2:$T$1501,MATCH(0,INDEX(COUNTIFS($W$1:W173,$T$2:$T$1501),0),0)),"")</f>
        <v>f0e4d8c2-b053-4475-8812-34fd0d47292b</v>
      </c>
      <c r="X174" s="43">
        <f t="shared" si="10"/>
        <v>3</v>
      </c>
      <c r="Z174" s="6" t="s">
        <v>9</v>
      </c>
      <c r="AA174" s="43" t="str">
        <f>IFERROR(INDEX($T$2:$T$1501,MATCH(0,INDEX(COUNTIFS($W$1:AA173,$T$2:$T$1501),0),0)),"")</f>
        <v>f0e4d8c2-b053-4475-8812-34fd0d47292b</v>
      </c>
    </row>
    <row r="175" spans="1:27" ht="12.75">
      <c r="A175" s="36" t="str">
        <f t="shared" si="9"/>
        <v>GGN-Ardee City|Fruits &amp; Vegetables</v>
      </c>
      <c r="B175" s="6" t="s">
        <v>20</v>
      </c>
      <c r="C175" s="7">
        <v>44531</v>
      </c>
      <c r="D175" s="8" t="s">
        <v>60</v>
      </c>
      <c r="E175" s="8" t="s">
        <v>11</v>
      </c>
      <c r="F175" s="9">
        <v>15</v>
      </c>
      <c r="G175" s="10">
        <v>33</v>
      </c>
      <c r="H175" s="46"/>
      <c r="I175" s="46"/>
      <c r="M175" s="6" t="s">
        <v>20</v>
      </c>
      <c r="N175" s="43" t="str">
        <f>IF(COUNTIF($M$2:M175,$M$2:$M$1501)=1,M175,"")</f>
        <v/>
      </c>
      <c r="O175" s="43" t="str">
        <f t="array" ref="O175">IFERROR(INDEX($M$2:$M$1501,MATCH(0,INDEX(COUNTIFS($O$1:O174,$M$2:$M$1501),0),0)),"")</f>
        <v/>
      </c>
      <c r="T175" s="8" t="s">
        <v>60</v>
      </c>
      <c r="U175" s="51"/>
      <c r="W175" s="43" t="str">
        <f>IFERROR(INDEX($T$2:$T$1501,MATCH(0,INDEX(COUNTIFS($W$1:W174,$T$2:$T$1501),0),0)),"")</f>
        <v>28239b4b-a028-4ccb-b8dd-62de1006b208</v>
      </c>
      <c r="X175" s="43">
        <f t="shared" si="10"/>
        <v>5</v>
      </c>
      <c r="Z175" s="6" t="s">
        <v>20</v>
      </c>
      <c r="AA175" s="43" t="str">
        <f>IFERROR(INDEX($T$2:$T$1501,MATCH(0,INDEX(COUNTIFS($W$1:AA174,$T$2:$T$1501),0),0)),"")</f>
        <v>28239b4b-a028-4ccb-b8dd-62de1006b208</v>
      </c>
    </row>
    <row r="176" spans="1:27" ht="12.75">
      <c r="A176" s="36" t="str">
        <f t="shared" si="9"/>
        <v>GGN-Sector66|Biscuits</v>
      </c>
      <c r="B176" s="6" t="s">
        <v>6</v>
      </c>
      <c r="C176" s="7">
        <v>44531</v>
      </c>
      <c r="D176" s="8" t="s">
        <v>88</v>
      </c>
      <c r="E176" s="8" t="s">
        <v>39</v>
      </c>
      <c r="F176" s="9">
        <v>2</v>
      </c>
      <c r="G176" s="10">
        <v>60</v>
      </c>
      <c r="H176" s="46"/>
      <c r="I176" s="46"/>
      <c r="M176" s="6" t="s">
        <v>6</v>
      </c>
      <c r="N176" s="43" t="str">
        <f>IF(COUNTIF($M$2:M176,$M$2:$M$1501)=1,M176,"")</f>
        <v/>
      </c>
      <c r="O176" s="43" t="str">
        <f t="array" ref="O176">IFERROR(INDEX($M$2:$M$1501,MATCH(0,INDEX(COUNTIFS($O$1:O175,$M$2:$M$1501),0),0)),"")</f>
        <v/>
      </c>
      <c r="T176" s="8" t="s">
        <v>88</v>
      </c>
      <c r="U176" s="51"/>
      <c r="W176" s="43" t="str">
        <f>IFERROR(INDEX($T$2:$T$1501,MATCH(0,INDEX(COUNTIFS($W$1:W175,$T$2:$T$1501),0),0)),"")</f>
        <v>3fa8b7b8-08bf-4373-908e-db30639c12d0</v>
      </c>
      <c r="X176" s="43">
        <f t="shared" si="10"/>
        <v>1</v>
      </c>
      <c r="Z176" s="6" t="s">
        <v>6</v>
      </c>
      <c r="AA176" s="43" t="str">
        <f>IFERROR(INDEX($T$2:$T$1501,MATCH(0,INDEX(COUNTIFS($W$1:AA175,$T$2:$T$1501),0),0)),"")</f>
        <v>3fa8b7b8-08bf-4373-908e-db30639c12d0</v>
      </c>
    </row>
    <row r="177" spans="1:27" ht="12.75">
      <c r="A177" s="36" t="str">
        <f t="shared" si="9"/>
        <v>GGN-Sector66|Home &amp; Cleaning</v>
      </c>
      <c r="B177" s="6" t="s">
        <v>6</v>
      </c>
      <c r="C177" s="7">
        <v>44531</v>
      </c>
      <c r="D177" s="8" t="s">
        <v>157</v>
      </c>
      <c r="E177" s="8" t="s">
        <v>67</v>
      </c>
      <c r="F177" s="9">
        <v>3</v>
      </c>
      <c r="G177" s="10">
        <v>236</v>
      </c>
      <c r="H177" s="46"/>
      <c r="I177" s="46"/>
      <c r="M177" s="6" t="s">
        <v>6</v>
      </c>
      <c r="N177" s="43" t="str">
        <f>IF(COUNTIF($M$2:M177,$M$2:$M$1501)=1,M177,"")</f>
        <v/>
      </c>
      <c r="O177" s="43" t="str">
        <f t="array" ref="O177">IFERROR(INDEX($M$2:$M$1501,MATCH(0,INDEX(COUNTIFS($O$1:O176,$M$2:$M$1501),0),0)),"")</f>
        <v/>
      </c>
      <c r="T177" s="8" t="s">
        <v>157</v>
      </c>
      <c r="U177" s="51"/>
      <c r="W177" s="43" t="str">
        <f>IFERROR(INDEX($T$2:$T$1501,MATCH(0,INDEX(COUNTIFS($W$1:W176,$T$2:$T$1501),0),0)),"")</f>
        <v>f586520f-750a-4593-998f-6cbf0ba8a9a2</v>
      </c>
      <c r="X177" s="43">
        <f t="shared" si="10"/>
        <v>3</v>
      </c>
      <c r="Z177" s="6" t="s">
        <v>6</v>
      </c>
      <c r="AA177" s="43" t="str">
        <f>IFERROR(INDEX($T$2:$T$1501,MATCH(0,INDEX(COUNTIFS($W$1:AA176,$T$2:$T$1501),0),0)),"")</f>
        <v>f586520f-750a-4593-998f-6cbf0ba8a9a2</v>
      </c>
    </row>
    <row r="178" spans="1:27" ht="12.75">
      <c r="A178" s="36" t="str">
        <f t="shared" si="9"/>
        <v>GGN - Sector 27|Fruits &amp; Vegetables</v>
      </c>
      <c r="B178" s="6" t="s">
        <v>9</v>
      </c>
      <c r="C178" s="7">
        <v>44531</v>
      </c>
      <c r="D178" s="8" t="s">
        <v>22</v>
      </c>
      <c r="E178" s="8" t="s">
        <v>11</v>
      </c>
      <c r="F178" s="9">
        <v>0</v>
      </c>
      <c r="G178" s="10">
        <v>43</v>
      </c>
      <c r="H178" s="46"/>
      <c r="I178" s="46"/>
      <c r="M178" s="6" t="s">
        <v>9</v>
      </c>
      <c r="N178" s="43" t="str">
        <f>IF(COUNTIF($M$2:M178,$M$2:$M$1501)=1,M178,"")</f>
        <v/>
      </c>
      <c r="O178" s="43" t="str">
        <f t="array" ref="O178">IFERROR(INDEX($M$2:$M$1501,MATCH(0,INDEX(COUNTIFS($O$1:O177,$M$2:$M$1501),0),0)),"")</f>
        <v/>
      </c>
      <c r="T178" s="8" t="s">
        <v>22</v>
      </c>
      <c r="U178" s="51"/>
      <c r="W178" s="43" t="str">
        <f>IFERROR(INDEX($T$2:$T$1501,MATCH(0,INDEX(COUNTIFS($W$1:W177,$T$2:$T$1501),0),0)),"")</f>
        <v>f35addf4-3c62-4f1f-9af7-81ada1fdebf0</v>
      </c>
      <c r="X178" s="43">
        <f t="shared" si="10"/>
        <v>3</v>
      </c>
      <c r="Z178" s="6" t="s">
        <v>9</v>
      </c>
      <c r="AA178" s="43" t="str">
        <f>IFERROR(INDEX($T$2:$T$1501,MATCH(0,INDEX(COUNTIFS($W$1:AA177,$T$2:$T$1501),0),0)),"")</f>
        <v>f35addf4-3c62-4f1f-9af7-81ada1fdebf0</v>
      </c>
    </row>
    <row r="179" spans="1:27" ht="12.75">
      <c r="A179" s="36" t="str">
        <f t="shared" si="9"/>
        <v>GGN - Sector 27|Beverages</v>
      </c>
      <c r="B179" s="6" t="s">
        <v>9</v>
      </c>
      <c r="C179" s="7">
        <v>44531</v>
      </c>
      <c r="D179" s="8" t="s">
        <v>158</v>
      </c>
      <c r="E179" s="8" t="s">
        <v>74</v>
      </c>
      <c r="F179" s="9">
        <v>14</v>
      </c>
      <c r="G179" s="10">
        <v>411</v>
      </c>
      <c r="H179" s="46"/>
      <c r="I179" s="46"/>
      <c r="M179" s="6" t="s">
        <v>9</v>
      </c>
      <c r="N179" s="43" t="str">
        <f>IF(COUNTIF($M$2:M179,$M$2:$M$1501)=1,M179,"")</f>
        <v/>
      </c>
      <c r="O179" s="43" t="str">
        <f t="array" ref="O179">IFERROR(INDEX($M$2:$M$1501,MATCH(0,INDEX(COUNTIFS($O$1:O178,$M$2:$M$1501),0),0)),"")</f>
        <v/>
      </c>
      <c r="T179" s="8" t="s">
        <v>158</v>
      </c>
      <c r="U179" s="51"/>
      <c r="W179" s="43" t="str">
        <f>IFERROR(INDEX($T$2:$T$1501,MATCH(0,INDEX(COUNTIFS($W$1:W178,$T$2:$T$1501),0),0)),"")</f>
        <v>2e1f7fe5-2d09-4282-81c7-b4eaf6b1d86d</v>
      </c>
      <c r="X179" s="43">
        <f t="shared" si="10"/>
        <v>1</v>
      </c>
      <c r="Z179" s="6" t="s">
        <v>9</v>
      </c>
      <c r="AA179" s="43" t="str">
        <f>IFERROR(INDEX($T$2:$T$1501,MATCH(0,INDEX(COUNTIFS($W$1:AA178,$T$2:$T$1501),0),0)),"")</f>
        <v>2e1f7fe5-2d09-4282-81c7-b4eaf6b1d86d</v>
      </c>
    </row>
    <row r="180" spans="1:27" ht="12.75">
      <c r="A180" s="36" t="str">
        <f t="shared" si="9"/>
        <v>GGN - Sector 27|Fruits &amp; Vegetables</v>
      </c>
      <c r="B180" s="6" t="s">
        <v>9</v>
      </c>
      <c r="C180" s="7">
        <v>44531</v>
      </c>
      <c r="D180" s="8" t="s">
        <v>159</v>
      </c>
      <c r="E180" s="8" t="s">
        <v>11</v>
      </c>
      <c r="F180" s="9">
        <v>22</v>
      </c>
      <c r="G180" s="10">
        <v>95</v>
      </c>
      <c r="H180" s="46"/>
      <c r="I180" s="46"/>
      <c r="M180" s="6" t="s">
        <v>9</v>
      </c>
      <c r="N180" s="43" t="str">
        <f>IF(COUNTIF($M$2:M180,$M$2:$M$1501)=1,M180,"")</f>
        <v/>
      </c>
      <c r="O180" s="43" t="str">
        <f t="array" ref="O180">IFERROR(INDEX($M$2:$M$1501,MATCH(0,INDEX(COUNTIFS($O$1:O179,$M$2:$M$1501),0),0)),"")</f>
        <v/>
      </c>
      <c r="T180" s="8" t="s">
        <v>159</v>
      </c>
      <c r="U180" s="51"/>
      <c r="W180" s="43" t="str">
        <f>IFERROR(INDEX($T$2:$T$1501,MATCH(0,INDEX(COUNTIFS($W$1:W179,$T$2:$T$1501),0),0)),"")</f>
        <v>8ca67e50-d6d6-4ae1-b03e-1a2235a15d38</v>
      </c>
      <c r="X180" s="43">
        <f t="shared" si="10"/>
        <v>1</v>
      </c>
      <c r="Z180" s="6" t="s">
        <v>9</v>
      </c>
      <c r="AA180" s="43" t="str">
        <f>IFERROR(INDEX($T$2:$T$1501,MATCH(0,INDEX(COUNTIFS($W$1:AA179,$T$2:$T$1501),0),0)),"")</f>
        <v>8ca67e50-d6d6-4ae1-b03e-1a2235a15d38</v>
      </c>
    </row>
    <row r="181" spans="1:27" ht="12.75">
      <c r="A181" s="36" t="str">
        <f t="shared" si="9"/>
        <v>GGN-Sector66|Health &amp; Hygiene</v>
      </c>
      <c r="B181" s="6" t="s">
        <v>6</v>
      </c>
      <c r="C181" s="7">
        <v>44531</v>
      </c>
      <c r="D181" s="8" t="s">
        <v>160</v>
      </c>
      <c r="E181" s="8" t="s">
        <v>132</v>
      </c>
      <c r="F181" s="9">
        <v>0</v>
      </c>
      <c r="G181" s="10">
        <v>310</v>
      </c>
      <c r="H181" s="46"/>
      <c r="I181" s="46"/>
      <c r="M181" s="6" t="s">
        <v>6</v>
      </c>
      <c r="N181" s="43" t="str">
        <f>IF(COUNTIF($M$2:M181,$M$2:$M$1501)=1,M181,"")</f>
        <v/>
      </c>
      <c r="O181" s="43" t="str">
        <f t="array" ref="O181">IFERROR(INDEX($M$2:$M$1501,MATCH(0,INDEX(COUNTIFS($O$1:O180,$M$2:$M$1501),0),0)),"")</f>
        <v/>
      </c>
      <c r="T181" s="8" t="s">
        <v>160</v>
      </c>
      <c r="U181" s="51"/>
      <c r="W181" s="43" t="str">
        <f>IFERROR(INDEX($T$2:$T$1501,MATCH(0,INDEX(COUNTIFS($W$1:W180,$T$2:$T$1501),0),0)),"")</f>
        <v>c53b86da-7fb1-48a9-8625-26b2b3baaab1</v>
      </c>
      <c r="X181" s="43">
        <f t="shared" si="10"/>
        <v>2</v>
      </c>
      <c r="Z181" s="6" t="s">
        <v>6</v>
      </c>
      <c r="AA181" s="43" t="str">
        <f>IFERROR(INDEX($T$2:$T$1501,MATCH(0,INDEX(COUNTIFS($W$1:AA180,$T$2:$T$1501),0),0)),"")</f>
        <v>c53b86da-7fb1-48a9-8625-26b2b3baaab1</v>
      </c>
    </row>
    <row r="182" spans="1:27" ht="12.75">
      <c r="A182" s="36" t="str">
        <f t="shared" si="9"/>
        <v>GGN-Sector66|Fruits &amp; Vegetables</v>
      </c>
      <c r="B182" s="6" t="s">
        <v>6</v>
      </c>
      <c r="C182" s="7">
        <v>44531</v>
      </c>
      <c r="D182" s="8" t="s">
        <v>161</v>
      </c>
      <c r="E182" s="8" t="s">
        <v>11</v>
      </c>
      <c r="F182" s="9">
        <v>0</v>
      </c>
      <c r="G182" s="10">
        <v>19</v>
      </c>
      <c r="H182" s="46"/>
      <c r="I182" s="46"/>
      <c r="M182" s="6" t="s">
        <v>6</v>
      </c>
      <c r="N182" s="43" t="str">
        <f>IF(COUNTIF($M$2:M182,$M$2:$M$1501)=1,M182,"")</f>
        <v/>
      </c>
      <c r="O182" s="43" t="str">
        <f t="array" ref="O182">IFERROR(INDEX($M$2:$M$1501,MATCH(0,INDEX(COUNTIFS($O$1:O181,$M$2:$M$1501),0),0)),"")</f>
        <v/>
      </c>
      <c r="T182" s="8" t="s">
        <v>161</v>
      </c>
      <c r="U182" s="51"/>
      <c r="W182" s="43" t="str">
        <f>IFERROR(INDEX($T$2:$T$1501,MATCH(0,INDEX(COUNTIFS($W$1:W181,$T$2:$T$1501),0),0)),"")</f>
        <v>ce557b77-2163-4bd4-ae1e-994b70358df9</v>
      </c>
      <c r="X182" s="43">
        <f t="shared" si="10"/>
        <v>3</v>
      </c>
      <c r="Z182" s="6" t="s">
        <v>6</v>
      </c>
      <c r="AA182" s="43" t="str">
        <f>IFERROR(INDEX($T$2:$T$1501,MATCH(0,INDEX(COUNTIFS($W$1:AA181,$T$2:$T$1501),0),0)),"")</f>
        <v>ce557b77-2163-4bd4-ae1e-994b70358df9</v>
      </c>
    </row>
    <row r="183" spans="1:27" ht="12.75">
      <c r="A183" s="36" t="str">
        <f t="shared" si="9"/>
        <v>GGN - Sector 27|Beverages</v>
      </c>
      <c r="B183" s="6" t="s">
        <v>9</v>
      </c>
      <c r="C183" s="7">
        <v>44531</v>
      </c>
      <c r="D183" s="8" t="s">
        <v>162</v>
      </c>
      <c r="E183" s="8" t="s">
        <v>74</v>
      </c>
      <c r="F183" s="9">
        <v>11</v>
      </c>
      <c r="G183" s="10">
        <v>15</v>
      </c>
      <c r="H183" s="46"/>
      <c r="I183" s="46"/>
      <c r="M183" s="6" t="s">
        <v>9</v>
      </c>
      <c r="N183" s="43" t="str">
        <f>IF(COUNTIF($M$2:M183,$M$2:$M$1501)=1,M183,"")</f>
        <v/>
      </c>
      <c r="O183" s="43" t="str">
        <f t="array" ref="O183">IFERROR(INDEX($M$2:$M$1501,MATCH(0,INDEX(COUNTIFS($O$1:O182,$M$2:$M$1501),0),0)),"")</f>
        <v/>
      </c>
      <c r="T183" s="8" t="s">
        <v>162</v>
      </c>
      <c r="U183" s="51"/>
      <c r="W183" s="43" t="str">
        <f>IFERROR(INDEX($T$2:$T$1501,MATCH(0,INDEX(COUNTIFS($W$1:W182,$T$2:$T$1501),0),0)),"")</f>
        <v>1ba852b9-15b7-4178-ba58-c11222f9ea14</v>
      </c>
      <c r="X183" s="43">
        <f t="shared" si="10"/>
        <v>2</v>
      </c>
      <c r="Z183" s="6" t="s">
        <v>9</v>
      </c>
      <c r="AA183" s="43" t="str">
        <f>IFERROR(INDEX($T$2:$T$1501,MATCH(0,INDEX(COUNTIFS($W$1:AA182,$T$2:$T$1501),0),0)),"")</f>
        <v>1ba852b9-15b7-4178-ba58-c11222f9ea14</v>
      </c>
    </row>
    <row r="184" spans="1:27" ht="12.75">
      <c r="A184" s="36" t="str">
        <f t="shared" si="9"/>
        <v>GGN-Sector66|Fruits &amp; Vegetables</v>
      </c>
      <c r="B184" s="6" t="s">
        <v>6</v>
      </c>
      <c r="C184" s="7">
        <v>44531</v>
      </c>
      <c r="D184" s="8" t="s">
        <v>163</v>
      </c>
      <c r="E184" s="8" t="s">
        <v>11</v>
      </c>
      <c r="F184" s="9">
        <v>2</v>
      </c>
      <c r="G184" s="10">
        <v>53</v>
      </c>
      <c r="H184" s="46"/>
      <c r="I184" s="46"/>
      <c r="M184" s="6" t="s">
        <v>6</v>
      </c>
      <c r="N184" s="43" t="str">
        <f>IF(COUNTIF($M$2:M184,$M$2:$M$1501)=1,M184,"")</f>
        <v/>
      </c>
      <c r="O184" s="43" t="str">
        <f t="array" ref="O184">IFERROR(INDEX($M$2:$M$1501,MATCH(0,INDEX(COUNTIFS($O$1:O183,$M$2:$M$1501),0),0)),"")</f>
        <v/>
      </c>
      <c r="T184" s="8" t="s">
        <v>163</v>
      </c>
      <c r="U184" s="51"/>
      <c r="W184" s="43" t="str">
        <f>IFERROR(INDEX($T$2:$T$1501,MATCH(0,INDEX(COUNTIFS($W$1:W183,$T$2:$T$1501),0),0)),"")</f>
        <v>39e61863-755e-4060-9f53-ae152a19f6ca</v>
      </c>
      <c r="X184" s="43">
        <f t="shared" si="10"/>
        <v>2</v>
      </c>
      <c r="Z184" s="6" t="s">
        <v>6</v>
      </c>
      <c r="AA184" s="43" t="str">
        <f>IFERROR(INDEX($T$2:$T$1501,MATCH(0,INDEX(COUNTIFS($W$1:AA183,$T$2:$T$1501),0),0)),"")</f>
        <v>39e61863-755e-4060-9f53-ae152a19f6ca</v>
      </c>
    </row>
    <row r="185" spans="1:27" ht="12.75">
      <c r="A185" s="36" t="str">
        <f t="shared" si="9"/>
        <v>GGN-Sector66|Munchies</v>
      </c>
      <c r="B185" s="6" t="s">
        <v>6</v>
      </c>
      <c r="C185" s="7">
        <v>44531</v>
      </c>
      <c r="D185" s="8" t="s">
        <v>89</v>
      </c>
      <c r="E185" s="8" t="s">
        <v>8</v>
      </c>
      <c r="F185" s="9">
        <v>0</v>
      </c>
      <c r="G185" s="10">
        <v>7</v>
      </c>
      <c r="H185" s="46"/>
      <c r="I185" s="46"/>
      <c r="M185" s="6" t="s">
        <v>6</v>
      </c>
      <c r="N185" s="43" t="str">
        <f>IF(COUNTIF($M$2:M185,$M$2:$M$1501)=1,M185,"")</f>
        <v/>
      </c>
      <c r="O185" s="43" t="str">
        <f t="array" ref="O185">IFERROR(INDEX($M$2:$M$1501,MATCH(0,INDEX(COUNTIFS($O$1:O184,$M$2:$M$1501),0),0)),"")</f>
        <v/>
      </c>
      <c r="T185" s="8" t="s">
        <v>89</v>
      </c>
      <c r="U185" s="51"/>
      <c r="W185" s="43" t="str">
        <f>IFERROR(INDEX($T$2:$T$1501,MATCH(0,INDEX(COUNTIFS($W$1:W184,$T$2:$T$1501),0),0)),"")</f>
        <v>40addb3b-677d-4d51-b922-fe3c3870b119</v>
      </c>
      <c r="X185" s="43">
        <f t="shared" si="10"/>
        <v>1</v>
      </c>
      <c r="Z185" s="6" t="s">
        <v>6</v>
      </c>
      <c r="AA185" s="43" t="str">
        <f>IFERROR(INDEX($T$2:$T$1501,MATCH(0,INDEX(COUNTIFS($W$1:AA184,$T$2:$T$1501),0),0)),"")</f>
        <v>40addb3b-677d-4d51-b922-fe3c3870b119</v>
      </c>
    </row>
    <row r="186" spans="1:27" ht="12.75">
      <c r="A186" s="36" t="str">
        <f t="shared" si="9"/>
        <v>GGN-Sector66|Fruits &amp; Vegetables</v>
      </c>
      <c r="B186" s="6" t="s">
        <v>6</v>
      </c>
      <c r="C186" s="7">
        <v>44531</v>
      </c>
      <c r="D186" s="8" t="s">
        <v>164</v>
      </c>
      <c r="E186" s="8" t="s">
        <v>11</v>
      </c>
      <c r="F186" s="9">
        <v>0</v>
      </c>
      <c r="G186" s="10">
        <v>13</v>
      </c>
      <c r="H186" s="46"/>
      <c r="I186" s="46"/>
      <c r="M186" s="6" t="s">
        <v>6</v>
      </c>
      <c r="N186" s="43" t="str">
        <f>IF(COUNTIF($M$2:M186,$M$2:$M$1501)=1,M186,"")</f>
        <v/>
      </c>
      <c r="O186" s="43" t="str">
        <f t="array" ref="O186">IFERROR(INDEX($M$2:$M$1501,MATCH(0,INDEX(COUNTIFS($O$1:O185,$M$2:$M$1501),0),0)),"")</f>
        <v/>
      </c>
      <c r="T186" s="8" t="s">
        <v>164</v>
      </c>
      <c r="U186" s="51"/>
      <c r="W186" s="43" t="str">
        <f>IFERROR(INDEX($T$2:$T$1501,MATCH(0,INDEX(COUNTIFS($W$1:W185,$T$2:$T$1501),0),0)),"")</f>
        <v>5f09a0ff-f74b-447d-beb2-2eb7e5b12a75</v>
      </c>
      <c r="X186" s="43">
        <f t="shared" si="10"/>
        <v>3</v>
      </c>
      <c r="Z186" s="6" t="s">
        <v>6</v>
      </c>
      <c r="AA186" s="43" t="str">
        <f>IFERROR(INDEX($T$2:$T$1501,MATCH(0,INDEX(COUNTIFS($W$1:AA185,$T$2:$T$1501),0),0)),"")</f>
        <v>5f09a0ff-f74b-447d-beb2-2eb7e5b12a75</v>
      </c>
    </row>
    <row r="187" spans="1:27" ht="12.75">
      <c r="A187" s="36" t="str">
        <f t="shared" si="9"/>
        <v>GGN-Sector66|Cooking Essentials</v>
      </c>
      <c r="B187" s="6" t="s">
        <v>6</v>
      </c>
      <c r="C187" s="7">
        <v>44531</v>
      </c>
      <c r="D187" s="8" t="s">
        <v>76</v>
      </c>
      <c r="E187" s="8" t="s">
        <v>30</v>
      </c>
      <c r="F187" s="9">
        <v>0</v>
      </c>
      <c r="G187" s="10">
        <v>155</v>
      </c>
      <c r="H187" s="46"/>
      <c r="I187" s="46"/>
      <c r="M187" s="6" t="s">
        <v>6</v>
      </c>
      <c r="N187" s="43" t="str">
        <f>IF(COUNTIF($M$2:M187,$M$2:$M$1501)=1,M187,"")</f>
        <v/>
      </c>
      <c r="O187" s="43" t="str">
        <f t="array" ref="O187">IFERROR(INDEX($M$2:$M$1501,MATCH(0,INDEX(COUNTIFS($O$1:O186,$M$2:$M$1501),0),0)),"")</f>
        <v/>
      </c>
      <c r="T187" s="8" t="s">
        <v>76</v>
      </c>
      <c r="U187" s="51"/>
      <c r="W187" s="43" t="str">
        <f>IFERROR(INDEX($T$2:$T$1501,MATCH(0,INDEX(COUNTIFS($W$1:W186,$T$2:$T$1501),0),0)),"")</f>
        <v>6260f4b6-bf22-443d-b380-97384afd532a</v>
      </c>
      <c r="X187" s="43">
        <f t="shared" si="10"/>
        <v>2</v>
      </c>
      <c r="Z187" s="6" t="s">
        <v>6</v>
      </c>
      <c r="AA187" s="43" t="str">
        <f>IFERROR(INDEX($T$2:$T$1501,MATCH(0,INDEX(COUNTIFS($W$1:AA186,$T$2:$T$1501),0),0)),"")</f>
        <v>6260f4b6-bf22-443d-b380-97384afd532a</v>
      </c>
    </row>
    <row r="188" spans="1:27" ht="12.75">
      <c r="A188" s="36" t="str">
        <f t="shared" si="9"/>
        <v>GGN-Sector66|Fruits &amp; Vegetables</v>
      </c>
      <c r="B188" s="6" t="s">
        <v>6</v>
      </c>
      <c r="C188" s="7">
        <v>44531</v>
      </c>
      <c r="D188" s="8" t="s">
        <v>165</v>
      </c>
      <c r="E188" s="8" t="s">
        <v>11</v>
      </c>
      <c r="F188" s="9">
        <v>0</v>
      </c>
      <c r="G188" s="10">
        <v>16</v>
      </c>
      <c r="H188" s="46"/>
      <c r="I188" s="46"/>
      <c r="M188" s="6" t="s">
        <v>6</v>
      </c>
      <c r="N188" s="43" t="str">
        <f>IF(COUNTIF($M$2:M188,$M$2:$M$1501)=1,M188,"")</f>
        <v/>
      </c>
      <c r="O188" s="43" t="str">
        <f t="array" ref="O188">IFERROR(INDEX($M$2:$M$1501,MATCH(0,INDEX(COUNTIFS($O$1:O187,$M$2:$M$1501),0),0)),"")</f>
        <v/>
      </c>
      <c r="T188" s="8" t="s">
        <v>165</v>
      </c>
      <c r="U188" s="51"/>
      <c r="W188" s="43" t="str">
        <f>IFERROR(INDEX($T$2:$T$1501,MATCH(0,INDEX(COUNTIFS($W$1:W187,$T$2:$T$1501),0),0)),"")</f>
        <v>35d2904a-c0e2-4136-a023-773a6ac234b9</v>
      </c>
      <c r="X188" s="43">
        <f t="shared" si="10"/>
        <v>1</v>
      </c>
      <c r="Z188" s="6" t="s">
        <v>6</v>
      </c>
      <c r="AA188" s="43" t="str">
        <f>IFERROR(INDEX($T$2:$T$1501,MATCH(0,INDEX(COUNTIFS($W$1:AA187,$T$2:$T$1501),0),0)),"")</f>
        <v>35d2904a-c0e2-4136-a023-773a6ac234b9</v>
      </c>
    </row>
    <row r="189" spans="1:27" ht="12.75">
      <c r="A189" s="36" t="str">
        <f t="shared" si="9"/>
        <v>GGN - Sector 27|Fruits &amp; Vegetables</v>
      </c>
      <c r="B189" s="6" t="s">
        <v>9</v>
      </c>
      <c r="C189" s="7">
        <v>44531</v>
      </c>
      <c r="D189" s="8" t="s">
        <v>63</v>
      </c>
      <c r="E189" s="8" t="s">
        <v>11</v>
      </c>
      <c r="F189" s="9">
        <v>267</v>
      </c>
      <c r="G189" s="10">
        <v>52</v>
      </c>
      <c r="H189" s="46"/>
      <c r="I189" s="46"/>
      <c r="M189" s="6" t="s">
        <v>9</v>
      </c>
      <c r="N189" s="43" t="str">
        <f>IF(COUNTIF($M$2:M189,$M$2:$M$1501)=1,M189,"")</f>
        <v/>
      </c>
      <c r="O189" s="43" t="str">
        <f t="array" ref="O189">IFERROR(INDEX($M$2:$M$1501,MATCH(0,INDEX(COUNTIFS($O$1:O188,$M$2:$M$1501),0),0)),"")</f>
        <v/>
      </c>
      <c r="T189" s="8" t="s">
        <v>63</v>
      </c>
      <c r="U189" s="51"/>
      <c r="W189" s="43" t="str">
        <f>IFERROR(INDEX($T$2:$T$1501,MATCH(0,INDEX(COUNTIFS($W$1:W188,$T$2:$T$1501),0),0)),"")</f>
        <v>06a5ca3a-7c7c-4519-aa5e-3ba7fb051794</v>
      </c>
      <c r="X189" s="43">
        <f t="shared" si="10"/>
        <v>1</v>
      </c>
      <c r="Z189" s="6" t="s">
        <v>9</v>
      </c>
      <c r="AA189" s="43" t="str">
        <f>IFERROR(INDEX($T$2:$T$1501,MATCH(0,INDEX(COUNTIFS($W$1:AA188,$T$2:$T$1501),0),0)),"")</f>
        <v>06a5ca3a-7c7c-4519-aa5e-3ba7fb051794</v>
      </c>
    </row>
    <row r="190" spans="1:27" ht="12.75">
      <c r="A190" s="36" t="str">
        <f t="shared" si="9"/>
        <v>GGN - Sector 27|Fruits &amp; Vegetables</v>
      </c>
      <c r="B190" s="6" t="s">
        <v>9</v>
      </c>
      <c r="C190" s="7">
        <v>44531</v>
      </c>
      <c r="D190" s="8" t="s">
        <v>55</v>
      </c>
      <c r="E190" s="8" t="s">
        <v>11</v>
      </c>
      <c r="F190" s="9">
        <v>40</v>
      </c>
      <c r="G190" s="10">
        <v>105</v>
      </c>
      <c r="H190" s="46"/>
      <c r="I190" s="46"/>
      <c r="M190" s="6" t="s">
        <v>9</v>
      </c>
      <c r="N190" s="43" t="str">
        <f>IF(COUNTIF($M$2:M190,$M$2:$M$1501)=1,M190,"")</f>
        <v/>
      </c>
      <c r="O190" s="43" t="str">
        <f t="array" ref="O190">IFERROR(INDEX($M$2:$M$1501,MATCH(0,INDEX(COUNTIFS($O$1:O189,$M$2:$M$1501),0),0)),"")</f>
        <v/>
      </c>
      <c r="T190" s="8" t="s">
        <v>55</v>
      </c>
      <c r="U190" s="51"/>
      <c r="W190" s="43" t="str">
        <f>IFERROR(INDEX($T$2:$T$1501,MATCH(0,INDEX(COUNTIFS($W$1:W189,$T$2:$T$1501),0),0)),"")</f>
        <v>89d47721-2016-4c06-be9c-03a024f045d5</v>
      </c>
      <c r="X190" s="43">
        <f t="shared" si="10"/>
        <v>4</v>
      </c>
      <c r="Z190" s="6" t="s">
        <v>9</v>
      </c>
      <c r="AA190" s="43" t="str">
        <f>IFERROR(INDEX($T$2:$T$1501,MATCH(0,INDEX(COUNTIFS($W$1:AA189,$T$2:$T$1501),0),0)),"")</f>
        <v>89d47721-2016-4c06-be9c-03a024f045d5</v>
      </c>
    </row>
    <row r="191" spans="1:27" ht="12.75">
      <c r="A191" s="36" t="str">
        <f t="shared" si="9"/>
        <v>GGN - Sector 27|Munchies</v>
      </c>
      <c r="B191" s="6" t="s">
        <v>9</v>
      </c>
      <c r="C191" s="7">
        <v>44531</v>
      </c>
      <c r="D191" s="8" t="s">
        <v>166</v>
      </c>
      <c r="E191" s="8" t="s">
        <v>8</v>
      </c>
      <c r="F191" s="9">
        <v>15</v>
      </c>
      <c r="G191" s="10">
        <v>36</v>
      </c>
      <c r="H191" s="46"/>
      <c r="I191" s="46"/>
      <c r="M191" s="6" t="s">
        <v>9</v>
      </c>
      <c r="N191" s="43" t="str">
        <f>IF(COUNTIF($M$2:M191,$M$2:$M$1501)=1,M191,"")</f>
        <v/>
      </c>
      <c r="O191" s="43" t="str">
        <f t="array" ref="O191">IFERROR(INDEX($M$2:$M$1501,MATCH(0,INDEX(COUNTIFS($O$1:O190,$M$2:$M$1501),0),0)),"")</f>
        <v/>
      </c>
      <c r="T191" s="8" t="s">
        <v>166</v>
      </c>
      <c r="U191" s="51"/>
      <c r="W191" s="43" t="str">
        <f>IFERROR(INDEX($T$2:$T$1501,MATCH(0,INDEX(COUNTIFS($W$1:W190,$T$2:$T$1501),0),0)),"")</f>
        <v>379c4a07-88c6-43db-936b-b53f6039c5e0</v>
      </c>
      <c r="X191" s="43">
        <f t="shared" si="10"/>
        <v>1</v>
      </c>
      <c r="Z191" s="6" t="s">
        <v>9</v>
      </c>
      <c r="AA191" s="43" t="str">
        <f>IFERROR(INDEX($T$2:$T$1501,MATCH(0,INDEX(COUNTIFS($W$1:AA190,$T$2:$T$1501),0),0)),"")</f>
        <v>379c4a07-88c6-43db-936b-b53f6039c5e0</v>
      </c>
    </row>
    <row r="192" spans="1:27" ht="12.75">
      <c r="A192" s="36" t="str">
        <f t="shared" si="9"/>
        <v>GGN-Sector66|Biscuits</v>
      </c>
      <c r="B192" s="6" t="s">
        <v>6</v>
      </c>
      <c r="C192" s="7">
        <v>44531</v>
      </c>
      <c r="D192" s="8" t="s">
        <v>38</v>
      </c>
      <c r="E192" s="8" t="s">
        <v>39</v>
      </c>
      <c r="F192" s="9">
        <v>31</v>
      </c>
      <c r="G192" s="10">
        <v>7</v>
      </c>
      <c r="H192" s="46"/>
      <c r="I192" s="46"/>
      <c r="M192" s="6" t="s">
        <v>6</v>
      </c>
      <c r="N192" s="43" t="str">
        <f>IF(COUNTIF($M$2:M192,$M$2:$M$1501)=1,M192,"")</f>
        <v/>
      </c>
      <c r="O192" s="43" t="str">
        <f t="array" ref="O192">IFERROR(INDEX($M$2:$M$1501,MATCH(0,INDEX(COUNTIFS($O$1:O191,$M$2:$M$1501),0),0)),"")</f>
        <v/>
      </c>
      <c r="T192" s="8" t="s">
        <v>38</v>
      </c>
      <c r="U192" s="51"/>
      <c r="W192" s="43" t="str">
        <f>IFERROR(INDEX($T$2:$T$1501,MATCH(0,INDEX(COUNTIFS($W$1:W191,$T$2:$T$1501),0),0)),"")</f>
        <v>5d141fbb-58d2-4349-ae11-1f819277e9c0</v>
      </c>
      <c r="X192" s="43">
        <f t="shared" si="10"/>
        <v>1</v>
      </c>
      <c r="Z192" s="6" t="s">
        <v>6</v>
      </c>
      <c r="AA192" s="43" t="str">
        <f>IFERROR(INDEX($T$2:$T$1501,MATCH(0,INDEX(COUNTIFS($W$1:AA191,$T$2:$T$1501),0),0)),"")</f>
        <v>5d141fbb-58d2-4349-ae11-1f819277e9c0</v>
      </c>
    </row>
    <row r="193" spans="1:27" ht="12.75">
      <c r="A193" s="36" t="str">
        <f t="shared" si="9"/>
        <v>GGN-Sector66|Beverages</v>
      </c>
      <c r="B193" s="6" t="s">
        <v>6</v>
      </c>
      <c r="C193" s="7">
        <v>44531</v>
      </c>
      <c r="D193" s="8" t="s">
        <v>167</v>
      </c>
      <c r="E193" s="8" t="s">
        <v>74</v>
      </c>
      <c r="F193" s="9">
        <v>15</v>
      </c>
      <c r="G193" s="10">
        <v>20</v>
      </c>
      <c r="H193" s="46"/>
      <c r="I193" s="46"/>
      <c r="M193" s="6" t="s">
        <v>6</v>
      </c>
      <c r="N193" s="43" t="str">
        <f>IF(COUNTIF($M$2:M193,$M$2:$M$1501)=1,M193,"")</f>
        <v/>
      </c>
      <c r="O193" s="43" t="str">
        <f t="array" ref="O193">IFERROR(INDEX($M$2:$M$1501,MATCH(0,INDEX(COUNTIFS($O$1:O192,$M$2:$M$1501),0),0)),"")</f>
        <v/>
      </c>
      <c r="T193" s="8" t="s">
        <v>167</v>
      </c>
      <c r="U193" s="51"/>
      <c r="W193" s="43" t="str">
        <f>IFERROR(INDEX($T$2:$T$1501,MATCH(0,INDEX(COUNTIFS($W$1:W192,$T$2:$T$1501),0),0)),"")</f>
        <v>c1755a7b-553f-40f9-96c3-b5017eb9d9c9</v>
      </c>
      <c r="X193" s="43">
        <f t="shared" si="10"/>
        <v>1</v>
      </c>
      <c r="Z193" s="6" t="s">
        <v>6</v>
      </c>
      <c r="AA193" s="43" t="str">
        <f>IFERROR(INDEX($T$2:$T$1501,MATCH(0,INDEX(COUNTIFS($W$1:AA192,$T$2:$T$1501),0),0)),"")</f>
        <v>c1755a7b-553f-40f9-96c3-b5017eb9d9c9</v>
      </c>
    </row>
    <row r="194" spans="1:27" ht="12.75">
      <c r="A194" s="36" t="str">
        <f t="shared" si="9"/>
        <v>GGN-Sector66|Fruits &amp; Vegetables</v>
      </c>
      <c r="B194" s="6" t="s">
        <v>6</v>
      </c>
      <c r="C194" s="7">
        <v>44531</v>
      </c>
      <c r="D194" s="8" t="s">
        <v>60</v>
      </c>
      <c r="E194" s="8" t="s">
        <v>11</v>
      </c>
      <c r="F194" s="9">
        <v>23</v>
      </c>
      <c r="G194" s="10">
        <v>23</v>
      </c>
      <c r="H194" s="46"/>
      <c r="I194" s="46"/>
      <c r="M194" s="6" t="s">
        <v>6</v>
      </c>
      <c r="N194" s="43" t="str">
        <f>IF(COUNTIF($M$2:M194,$M$2:$M$1501)=1,M194,"")</f>
        <v/>
      </c>
      <c r="O194" s="43" t="str">
        <f t="array" ref="O194">IFERROR(INDEX($M$2:$M$1501,MATCH(0,INDEX(COUNTIFS($O$1:O193,$M$2:$M$1501),0),0)),"")</f>
        <v/>
      </c>
      <c r="T194" s="8" t="s">
        <v>60</v>
      </c>
      <c r="U194" s="51"/>
      <c r="W194" s="43" t="str">
        <f>IFERROR(INDEX($T$2:$T$1501,MATCH(0,INDEX(COUNTIFS($W$1:W193,$T$2:$T$1501),0),0)),"")</f>
        <v>5e104658-cd17-4cfd-aba2-2726345536b3</v>
      </c>
      <c r="X194" s="43">
        <f t="shared" si="10"/>
        <v>2</v>
      </c>
      <c r="Z194" s="6" t="s">
        <v>6</v>
      </c>
      <c r="AA194" s="43" t="str">
        <f>IFERROR(INDEX($T$2:$T$1501,MATCH(0,INDEX(COUNTIFS($W$1:AA193,$T$2:$T$1501),0),0)),"")</f>
        <v>5e104658-cd17-4cfd-aba2-2726345536b3</v>
      </c>
    </row>
    <row r="195" spans="1:27" ht="12.75">
      <c r="A195" s="36" t="str">
        <f t="shared" ref="A195:A258" si="11">B195&amp;"|"&amp;E195</f>
        <v>GGN - Sector 27|Biscuits</v>
      </c>
      <c r="B195" s="6" t="s">
        <v>9</v>
      </c>
      <c r="C195" s="7">
        <v>44531</v>
      </c>
      <c r="D195" s="8" t="s">
        <v>168</v>
      </c>
      <c r="E195" s="8" t="s">
        <v>39</v>
      </c>
      <c r="F195" s="9">
        <v>12</v>
      </c>
      <c r="G195" s="10">
        <v>46</v>
      </c>
      <c r="H195" s="46"/>
      <c r="I195" s="46"/>
      <c r="M195" s="6" t="s">
        <v>9</v>
      </c>
      <c r="N195" s="43" t="str">
        <f>IF(COUNTIF($M$2:M195,$M$2:$M$1501)=1,M195,"")</f>
        <v/>
      </c>
      <c r="O195" s="43" t="str">
        <f t="array" ref="O195">IFERROR(INDEX($M$2:$M$1501,MATCH(0,INDEX(COUNTIFS($O$1:O194,$M$2:$M$1501),0),0)),"")</f>
        <v/>
      </c>
      <c r="T195" s="8" t="s">
        <v>168</v>
      </c>
      <c r="U195" s="51"/>
      <c r="W195" s="43" t="str">
        <f>IFERROR(INDEX($T$2:$T$1501,MATCH(0,INDEX(COUNTIFS($W$1:W194,$T$2:$T$1501),0),0)),"")</f>
        <v>abf1867f-59b9-4c20-871c-ad6eacb0a9f9</v>
      </c>
      <c r="X195" s="43">
        <f t="shared" ref="X195:X258" si="12">COUNTIF($T$2:$T$1501,W195)</f>
        <v>1</v>
      </c>
      <c r="Z195" s="6" t="s">
        <v>9</v>
      </c>
      <c r="AA195" s="43" t="str">
        <f>IFERROR(INDEX($T$2:$T$1501,MATCH(0,INDEX(COUNTIFS($W$1:AA194,$T$2:$T$1501),0),0)),"")</f>
        <v>abf1867f-59b9-4c20-871c-ad6eacb0a9f9</v>
      </c>
    </row>
    <row r="196" spans="1:27" ht="12.75">
      <c r="A196" s="36" t="str">
        <f t="shared" si="11"/>
        <v>GGN - Sector 27|Biscuits</v>
      </c>
      <c r="B196" s="6" t="s">
        <v>9</v>
      </c>
      <c r="C196" s="7">
        <v>44531</v>
      </c>
      <c r="D196" s="8" t="s">
        <v>71</v>
      </c>
      <c r="E196" s="8" t="s">
        <v>39</v>
      </c>
      <c r="F196" s="9">
        <v>24</v>
      </c>
      <c r="G196" s="10">
        <v>10</v>
      </c>
      <c r="H196" s="46"/>
      <c r="I196" s="46"/>
      <c r="M196" s="6" t="s">
        <v>9</v>
      </c>
      <c r="N196" s="43" t="str">
        <f>IF(COUNTIF($M$2:M196,$M$2:$M$1501)=1,M196,"")</f>
        <v/>
      </c>
      <c r="O196" s="43" t="str">
        <f t="array" ref="O196">IFERROR(INDEX($M$2:$M$1501,MATCH(0,INDEX(COUNTIFS($O$1:O195,$M$2:$M$1501),0),0)),"")</f>
        <v/>
      </c>
      <c r="T196" s="8" t="s">
        <v>71</v>
      </c>
      <c r="U196" s="51"/>
      <c r="W196" s="43" t="str">
        <f>IFERROR(INDEX($T$2:$T$1501,MATCH(0,INDEX(COUNTIFS($W$1:W195,$T$2:$T$1501),0),0)),"")</f>
        <v>3801665c-f302-4921-9b31-b9d4a51338d7</v>
      </c>
      <c r="X196" s="43">
        <f t="shared" si="12"/>
        <v>2</v>
      </c>
      <c r="Z196" s="6" t="s">
        <v>9</v>
      </c>
      <c r="AA196" s="43" t="str">
        <f>IFERROR(INDEX($T$2:$T$1501,MATCH(0,INDEX(COUNTIFS($W$1:AA195,$T$2:$T$1501),0),0)),"")</f>
        <v>3801665c-f302-4921-9b31-b9d4a51338d7</v>
      </c>
    </row>
    <row r="197" spans="1:27" ht="12.75">
      <c r="A197" s="36" t="str">
        <f t="shared" si="11"/>
        <v>GGN - Sector 27|Beverages</v>
      </c>
      <c r="B197" s="6" t="s">
        <v>9</v>
      </c>
      <c r="C197" s="7">
        <v>44531</v>
      </c>
      <c r="D197" s="8" t="s">
        <v>169</v>
      </c>
      <c r="E197" s="8" t="s">
        <v>74</v>
      </c>
      <c r="F197" s="9">
        <v>4</v>
      </c>
      <c r="G197" s="10">
        <v>28</v>
      </c>
      <c r="H197" s="46"/>
      <c r="I197" s="46"/>
      <c r="M197" s="6" t="s">
        <v>9</v>
      </c>
      <c r="N197" s="43" t="str">
        <f>IF(COUNTIF($M$2:M197,$M$2:$M$1501)=1,M197,"")</f>
        <v/>
      </c>
      <c r="O197" s="43" t="str">
        <f t="array" ref="O197">IFERROR(INDEX($M$2:$M$1501,MATCH(0,INDEX(COUNTIFS($O$1:O196,$M$2:$M$1501),0),0)),"")</f>
        <v/>
      </c>
      <c r="T197" s="8" t="s">
        <v>169</v>
      </c>
      <c r="U197" s="51"/>
      <c r="W197" s="43" t="str">
        <f>IFERROR(INDEX($T$2:$T$1501,MATCH(0,INDEX(COUNTIFS($W$1:W196,$T$2:$T$1501),0),0)),"")</f>
        <v>58cb1f2f-ecf4-4fe1-90d7-a5b8da122732</v>
      </c>
      <c r="X197" s="43">
        <f t="shared" si="12"/>
        <v>3</v>
      </c>
      <c r="Z197" s="6" t="s">
        <v>9</v>
      </c>
      <c r="AA197" s="43" t="str">
        <f>IFERROR(INDEX($T$2:$T$1501,MATCH(0,INDEX(COUNTIFS($W$1:AA196,$T$2:$T$1501),0),0)),"")</f>
        <v>58cb1f2f-ecf4-4fe1-90d7-a5b8da122732</v>
      </c>
    </row>
    <row r="198" spans="1:27" ht="12.75">
      <c r="A198" s="36" t="str">
        <f t="shared" si="11"/>
        <v>GGN-Sector66|Fruits &amp; Vegetables</v>
      </c>
      <c r="B198" s="6" t="s">
        <v>6</v>
      </c>
      <c r="C198" s="7">
        <v>44531</v>
      </c>
      <c r="D198" s="8" t="s">
        <v>25</v>
      </c>
      <c r="E198" s="8" t="s">
        <v>11</v>
      </c>
      <c r="F198" s="9">
        <v>0</v>
      </c>
      <c r="G198" s="10">
        <v>9</v>
      </c>
      <c r="H198" s="46"/>
      <c r="I198" s="46"/>
      <c r="M198" s="6" t="s">
        <v>6</v>
      </c>
      <c r="N198" s="43" t="str">
        <f>IF(COUNTIF($M$2:M198,$M$2:$M$1501)=1,M198,"")</f>
        <v/>
      </c>
      <c r="O198" s="43" t="str">
        <f t="array" ref="O198">IFERROR(INDEX($M$2:$M$1501,MATCH(0,INDEX(COUNTIFS($O$1:O197,$M$2:$M$1501),0),0)),"")</f>
        <v/>
      </c>
      <c r="T198" s="8" t="s">
        <v>25</v>
      </c>
      <c r="U198" s="51"/>
      <c r="W198" s="43" t="str">
        <f>IFERROR(INDEX($T$2:$T$1501,MATCH(0,INDEX(COUNTIFS($W$1:W197,$T$2:$T$1501),0),0)),"")</f>
        <v>48151455-ffab-49fd-b23e-7fb33b193f92</v>
      </c>
      <c r="X198" s="43">
        <f t="shared" si="12"/>
        <v>2</v>
      </c>
      <c r="Z198" s="6" t="s">
        <v>6</v>
      </c>
      <c r="AA198" s="43" t="str">
        <f>IFERROR(INDEX($T$2:$T$1501,MATCH(0,INDEX(COUNTIFS($W$1:AA197,$T$2:$T$1501),0),0)),"")</f>
        <v>48151455-ffab-49fd-b23e-7fb33b193f92</v>
      </c>
    </row>
    <row r="199" spans="1:27" ht="12.75">
      <c r="A199" s="36" t="str">
        <f t="shared" si="11"/>
        <v>GGN - Sector 27|Beverages</v>
      </c>
      <c r="B199" s="6" t="s">
        <v>9</v>
      </c>
      <c r="C199" s="7">
        <v>44531</v>
      </c>
      <c r="D199" s="8" t="s">
        <v>169</v>
      </c>
      <c r="E199" s="8" t="s">
        <v>74</v>
      </c>
      <c r="F199" s="9">
        <v>4</v>
      </c>
      <c r="G199" s="10">
        <v>28</v>
      </c>
      <c r="H199" s="46"/>
      <c r="I199" s="46"/>
      <c r="M199" s="6" t="s">
        <v>9</v>
      </c>
      <c r="N199" s="43" t="str">
        <f>IF(COUNTIF($M$2:M199,$M$2:$M$1501)=1,M199,"")</f>
        <v/>
      </c>
      <c r="O199" s="43" t="str">
        <f t="array" ref="O199">IFERROR(INDEX($M$2:$M$1501,MATCH(0,INDEX(COUNTIFS($O$1:O198,$M$2:$M$1501),0),0)),"")</f>
        <v/>
      </c>
      <c r="T199" s="8" t="s">
        <v>169</v>
      </c>
      <c r="U199" s="51"/>
      <c r="W199" s="43" t="str">
        <f>IFERROR(INDEX($T$2:$T$1501,MATCH(0,INDEX(COUNTIFS($W$1:W198,$T$2:$T$1501),0),0)),"")</f>
        <v>065707f5-d5fc-4c08-a13a-caba8e89a63c</v>
      </c>
      <c r="X199" s="43">
        <f t="shared" si="12"/>
        <v>2</v>
      </c>
      <c r="Z199" s="6" t="s">
        <v>9</v>
      </c>
      <c r="AA199" s="43" t="str">
        <f>IFERROR(INDEX($T$2:$T$1501,MATCH(0,INDEX(COUNTIFS($W$1:AA198,$T$2:$T$1501),0),0)),"")</f>
        <v>065707f5-d5fc-4c08-a13a-caba8e89a63c</v>
      </c>
    </row>
    <row r="200" spans="1:27" ht="12.75">
      <c r="A200" s="36" t="str">
        <f t="shared" si="11"/>
        <v>GGN - Sector 27|Dairy, Bread &amp; Batter</v>
      </c>
      <c r="B200" s="6" t="s">
        <v>9</v>
      </c>
      <c r="C200" s="7">
        <v>44531</v>
      </c>
      <c r="D200" s="8" t="s">
        <v>170</v>
      </c>
      <c r="E200" s="8" t="s">
        <v>41</v>
      </c>
      <c r="F200" s="9">
        <v>3</v>
      </c>
      <c r="G200" s="10">
        <v>35</v>
      </c>
      <c r="H200" s="46"/>
      <c r="I200" s="46"/>
      <c r="M200" s="6" t="s">
        <v>9</v>
      </c>
      <c r="N200" s="43" t="str">
        <f>IF(COUNTIF($M$2:M200,$M$2:$M$1501)=1,M200,"")</f>
        <v/>
      </c>
      <c r="O200" s="43" t="str">
        <f t="array" ref="O200">IFERROR(INDEX($M$2:$M$1501,MATCH(0,INDEX(COUNTIFS($O$1:O199,$M$2:$M$1501),0),0)),"")</f>
        <v/>
      </c>
      <c r="T200" s="8" t="s">
        <v>170</v>
      </c>
      <c r="U200" s="51"/>
      <c r="W200" s="43" t="str">
        <f>IFERROR(INDEX($T$2:$T$1501,MATCH(0,INDEX(COUNTIFS($W$1:W199,$T$2:$T$1501),0),0)),"")</f>
        <v>fcca9d33-9e0f-4a2e-827d-d3ca953054ae</v>
      </c>
      <c r="X200" s="43">
        <f t="shared" si="12"/>
        <v>1</v>
      </c>
      <c r="Z200" s="6" t="s">
        <v>9</v>
      </c>
      <c r="AA200" s="43" t="str">
        <f>IFERROR(INDEX($T$2:$T$1501,MATCH(0,INDEX(COUNTIFS($W$1:AA199,$T$2:$T$1501),0),0)),"")</f>
        <v>fcca9d33-9e0f-4a2e-827d-d3ca953054ae</v>
      </c>
    </row>
    <row r="201" spans="1:27" ht="12.75">
      <c r="A201" s="36" t="str">
        <f t="shared" si="11"/>
        <v>GGN-Sector66|Dairy, Bread &amp; Batter</v>
      </c>
      <c r="B201" s="6" t="s">
        <v>6</v>
      </c>
      <c r="C201" s="7">
        <v>44531</v>
      </c>
      <c r="D201" s="8" t="s">
        <v>46</v>
      </c>
      <c r="E201" s="8" t="s">
        <v>41</v>
      </c>
      <c r="F201" s="9">
        <v>0</v>
      </c>
      <c r="G201" s="10">
        <v>47</v>
      </c>
      <c r="H201" s="46"/>
      <c r="I201" s="46"/>
      <c r="M201" s="6" t="s">
        <v>6</v>
      </c>
      <c r="N201" s="43" t="str">
        <f>IF(COUNTIF($M$2:M201,$M$2:$M$1501)=1,M201,"")</f>
        <v/>
      </c>
      <c r="O201" s="43" t="str">
        <f t="array" ref="O201">IFERROR(INDEX($M$2:$M$1501,MATCH(0,INDEX(COUNTIFS($O$1:O200,$M$2:$M$1501),0),0)),"")</f>
        <v/>
      </c>
      <c r="T201" s="8" t="s">
        <v>46</v>
      </c>
      <c r="U201" s="51"/>
      <c r="W201" s="43" t="str">
        <f>IFERROR(INDEX($T$2:$T$1501,MATCH(0,INDEX(COUNTIFS($W$1:W200,$T$2:$T$1501),0),0)),"")</f>
        <v>1be7be1b-c414-49b7-bc20-9c1463b30dc7</v>
      </c>
      <c r="X201" s="43">
        <f t="shared" si="12"/>
        <v>1</v>
      </c>
      <c r="Z201" s="6" t="s">
        <v>6</v>
      </c>
      <c r="AA201" s="43" t="str">
        <f>IFERROR(INDEX($T$2:$T$1501,MATCH(0,INDEX(COUNTIFS($W$1:AA200,$T$2:$T$1501),0),0)),"")</f>
        <v>1be7be1b-c414-49b7-bc20-9c1463b30dc7</v>
      </c>
    </row>
    <row r="202" spans="1:27" ht="12.75">
      <c r="A202" s="36" t="str">
        <f t="shared" si="11"/>
        <v>GGN-Sector66|Personal Care</v>
      </c>
      <c r="B202" s="6" t="s">
        <v>6</v>
      </c>
      <c r="C202" s="7">
        <v>44531</v>
      </c>
      <c r="D202" s="8" t="s">
        <v>171</v>
      </c>
      <c r="E202" s="8" t="s">
        <v>34</v>
      </c>
      <c r="F202" s="9">
        <v>9</v>
      </c>
      <c r="G202" s="10">
        <v>169</v>
      </c>
      <c r="H202" s="46"/>
      <c r="I202" s="46"/>
      <c r="M202" s="6" t="s">
        <v>6</v>
      </c>
      <c r="N202" s="43" t="str">
        <f>IF(COUNTIF($M$2:M202,$M$2:$M$1501)=1,M202,"")</f>
        <v/>
      </c>
      <c r="O202" s="43" t="str">
        <f t="array" ref="O202">IFERROR(INDEX($M$2:$M$1501,MATCH(0,INDEX(COUNTIFS($O$1:O201,$M$2:$M$1501),0),0)),"")</f>
        <v/>
      </c>
      <c r="T202" s="8" t="s">
        <v>171</v>
      </c>
      <c r="U202" s="51"/>
      <c r="W202" s="43" t="str">
        <f>IFERROR(INDEX($T$2:$T$1501,MATCH(0,INDEX(COUNTIFS($W$1:W201,$T$2:$T$1501),0),0)),"")</f>
        <v>5d89ef2a-940f-4ce1-a670-94b3f2661244</v>
      </c>
      <c r="X202" s="43">
        <f t="shared" si="12"/>
        <v>1</v>
      </c>
      <c r="Z202" s="6" t="s">
        <v>6</v>
      </c>
      <c r="AA202" s="43" t="str">
        <f>IFERROR(INDEX($T$2:$T$1501,MATCH(0,INDEX(COUNTIFS($W$1:AA201,$T$2:$T$1501),0),0)),"")</f>
        <v>5d89ef2a-940f-4ce1-a670-94b3f2661244</v>
      </c>
    </row>
    <row r="203" spans="1:27" ht="12.75">
      <c r="A203" s="36" t="str">
        <f t="shared" si="11"/>
        <v>GGN-Ardee City|Munchies</v>
      </c>
      <c r="B203" s="6" t="s">
        <v>20</v>
      </c>
      <c r="C203" s="7">
        <v>44531</v>
      </c>
      <c r="D203" s="8" t="s">
        <v>172</v>
      </c>
      <c r="E203" s="8" t="s">
        <v>8</v>
      </c>
      <c r="F203" s="9">
        <v>11</v>
      </c>
      <c r="G203" s="10">
        <v>44</v>
      </c>
      <c r="H203" s="46"/>
      <c r="I203" s="46"/>
      <c r="M203" s="6" t="s">
        <v>20</v>
      </c>
      <c r="N203" s="43" t="str">
        <f>IF(COUNTIF($M$2:M203,$M$2:$M$1501)=1,M203,"")</f>
        <v/>
      </c>
      <c r="O203" s="43" t="str">
        <f t="array" ref="O203">IFERROR(INDEX($M$2:$M$1501,MATCH(0,INDEX(COUNTIFS($O$1:O202,$M$2:$M$1501),0),0)),"")</f>
        <v/>
      </c>
      <c r="T203" s="8" t="s">
        <v>172</v>
      </c>
      <c r="U203" s="51"/>
      <c r="W203" s="43" t="str">
        <f>IFERROR(INDEX($T$2:$T$1501,MATCH(0,INDEX(COUNTIFS($W$1:W202,$T$2:$T$1501),0),0)),"")</f>
        <v>18c3a3c1-e782-4c03-aa52-38bb88f04fee</v>
      </c>
      <c r="X203" s="43">
        <f t="shared" si="12"/>
        <v>3</v>
      </c>
      <c r="Z203" s="6" t="s">
        <v>20</v>
      </c>
      <c r="AA203" s="43" t="str">
        <f>IFERROR(INDEX($T$2:$T$1501,MATCH(0,INDEX(COUNTIFS($W$1:AA202,$T$2:$T$1501),0),0)),"")</f>
        <v>18c3a3c1-e782-4c03-aa52-38bb88f04fee</v>
      </c>
    </row>
    <row r="204" spans="1:27" ht="12.75">
      <c r="A204" s="36" t="str">
        <f t="shared" si="11"/>
        <v>GGN-Sector66|Fruits &amp; Vegetables</v>
      </c>
      <c r="B204" s="6" t="s">
        <v>6</v>
      </c>
      <c r="C204" s="7">
        <v>44531</v>
      </c>
      <c r="D204" s="8" t="s">
        <v>63</v>
      </c>
      <c r="E204" s="8" t="s">
        <v>11</v>
      </c>
      <c r="F204" s="9">
        <v>43</v>
      </c>
      <c r="G204" s="10">
        <v>73</v>
      </c>
      <c r="H204" s="46"/>
      <c r="I204" s="46"/>
      <c r="M204" s="6" t="s">
        <v>6</v>
      </c>
      <c r="N204" s="43" t="str">
        <f>IF(COUNTIF($M$2:M204,$M$2:$M$1501)=1,M204,"")</f>
        <v/>
      </c>
      <c r="O204" s="43" t="str">
        <f t="array" ref="O204">IFERROR(INDEX($M$2:$M$1501,MATCH(0,INDEX(COUNTIFS($O$1:O203,$M$2:$M$1501),0),0)),"")</f>
        <v/>
      </c>
      <c r="T204" s="8" t="s">
        <v>63</v>
      </c>
      <c r="U204" s="51"/>
      <c r="W204" s="43" t="str">
        <f>IFERROR(INDEX($T$2:$T$1501,MATCH(0,INDEX(COUNTIFS($W$1:W203,$T$2:$T$1501),0),0)),"")</f>
        <v>ee25bbf2-b27b-473c-947b-a521eeb06b81</v>
      </c>
      <c r="X204" s="43">
        <f t="shared" si="12"/>
        <v>2</v>
      </c>
      <c r="Z204" s="6" t="s">
        <v>6</v>
      </c>
      <c r="AA204" s="43" t="str">
        <f>IFERROR(INDEX($T$2:$T$1501,MATCH(0,INDEX(COUNTIFS($W$1:AA203,$T$2:$T$1501),0),0)),"")</f>
        <v>ee25bbf2-b27b-473c-947b-a521eeb06b81</v>
      </c>
    </row>
    <row r="205" spans="1:27" ht="12.75">
      <c r="A205" s="36" t="str">
        <f t="shared" si="11"/>
        <v>GGN-Ardee City|Munchies</v>
      </c>
      <c r="B205" s="6" t="s">
        <v>20</v>
      </c>
      <c r="C205" s="7">
        <v>44531</v>
      </c>
      <c r="D205" s="8" t="s">
        <v>173</v>
      </c>
      <c r="E205" s="8" t="s">
        <v>8</v>
      </c>
      <c r="F205" s="9">
        <v>0</v>
      </c>
      <c r="G205" s="10">
        <v>30</v>
      </c>
      <c r="H205" s="46"/>
      <c r="I205" s="46"/>
      <c r="M205" s="6" t="s">
        <v>20</v>
      </c>
      <c r="N205" s="43" t="str">
        <f>IF(COUNTIF($M$2:M205,$M$2:$M$1501)=1,M205,"")</f>
        <v/>
      </c>
      <c r="O205" s="43" t="str">
        <f t="array" ref="O205">IFERROR(INDEX($M$2:$M$1501,MATCH(0,INDEX(COUNTIFS($O$1:O204,$M$2:$M$1501),0),0)),"")</f>
        <v/>
      </c>
      <c r="T205" s="8" t="s">
        <v>173</v>
      </c>
      <c r="U205" s="51"/>
      <c r="W205" s="43" t="str">
        <f>IFERROR(INDEX($T$2:$T$1501,MATCH(0,INDEX(COUNTIFS($W$1:W204,$T$2:$T$1501),0),0)),"")</f>
        <v>9199ec47-5f96-4314-a76a-67268c729ce1</v>
      </c>
      <c r="X205" s="43">
        <f t="shared" si="12"/>
        <v>2</v>
      </c>
      <c r="Z205" s="6" t="s">
        <v>20</v>
      </c>
      <c r="AA205" s="43" t="str">
        <f>IFERROR(INDEX($T$2:$T$1501,MATCH(0,INDEX(COUNTIFS($W$1:AA204,$T$2:$T$1501),0),0)),"")</f>
        <v>9199ec47-5f96-4314-a76a-67268c729ce1</v>
      </c>
    </row>
    <row r="206" spans="1:27" ht="12.75">
      <c r="A206" s="36" t="str">
        <f t="shared" si="11"/>
        <v>GGN-Sector66|Fruits &amp; Vegetables</v>
      </c>
      <c r="B206" s="6" t="s">
        <v>6</v>
      </c>
      <c r="C206" s="7">
        <v>44531</v>
      </c>
      <c r="D206" s="8" t="s">
        <v>63</v>
      </c>
      <c r="E206" s="8" t="s">
        <v>11</v>
      </c>
      <c r="F206" s="9">
        <v>43</v>
      </c>
      <c r="G206" s="10">
        <v>21</v>
      </c>
      <c r="H206" s="46"/>
      <c r="I206" s="46"/>
      <c r="M206" s="6" t="s">
        <v>6</v>
      </c>
      <c r="N206" s="43" t="str">
        <f>IF(COUNTIF($M$2:M206,$M$2:$M$1501)=1,M206,"")</f>
        <v/>
      </c>
      <c r="O206" s="43" t="str">
        <f t="array" ref="O206">IFERROR(INDEX($M$2:$M$1501,MATCH(0,INDEX(COUNTIFS($O$1:O205,$M$2:$M$1501),0),0)),"")</f>
        <v/>
      </c>
      <c r="T206" s="8" t="s">
        <v>63</v>
      </c>
      <c r="U206" s="51"/>
      <c r="W206" s="43" t="str">
        <f>IFERROR(INDEX($T$2:$T$1501,MATCH(0,INDEX(COUNTIFS($W$1:W205,$T$2:$T$1501),0),0)),"")</f>
        <v>0ae12067-2489-4ea9-965a-c8fe4dd522ac</v>
      </c>
      <c r="X206" s="43">
        <f t="shared" si="12"/>
        <v>2</v>
      </c>
      <c r="Z206" s="6" t="s">
        <v>6</v>
      </c>
      <c r="AA206" s="43" t="str">
        <f>IFERROR(INDEX($T$2:$T$1501,MATCH(0,INDEX(COUNTIFS($W$1:AA205,$T$2:$T$1501),0),0)),"")</f>
        <v>0ae12067-2489-4ea9-965a-c8fe4dd522ac</v>
      </c>
    </row>
    <row r="207" spans="1:27" ht="12.75">
      <c r="A207" s="36" t="str">
        <f t="shared" si="11"/>
        <v>GGN-Ardee City|Biscuits</v>
      </c>
      <c r="B207" s="6" t="s">
        <v>20</v>
      </c>
      <c r="C207" s="7">
        <v>44531</v>
      </c>
      <c r="D207" s="8" t="s">
        <v>174</v>
      </c>
      <c r="E207" s="8" t="s">
        <v>39</v>
      </c>
      <c r="F207" s="9">
        <v>6</v>
      </c>
      <c r="G207" s="10">
        <v>30</v>
      </c>
      <c r="H207" s="46"/>
      <c r="I207" s="46"/>
      <c r="M207" s="6" t="s">
        <v>20</v>
      </c>
      <c r="N207" s="43" t="str">
        <f>IF(COUNTIF($M$2:M207,$M$2:$M$1501)=1,M207,"")</f>
        <v/>
      </c>
      <c r="O207" s="43" t="str">
        <f t="array" ref="O207">IFERROR(INDEX($M$2:$M$1501,MATCH(0,INDEX(COUNTIFS($O$1:O206,$M$2:$M$1501),0),0)),"")</f>
        <v/>
      </c>
      <c r="T207" s="8" t="s">
        <v>174</v>
      </c>
      <c r="U207" s="51"/>
      <c r="W207" s="43" t="str">
        <f>IFERROR(INDEX($T$2:$T$1501,MATCH(0,INDEX(COUNTIFS($W$1:W206,$T$2:$T$1501),0),0)),"")</f>
        <v>b1cc84df-342c-4737-819d-8ad8d9bab46e</v>
      </c>
      <c r="X207" s="43">
        <f t="shared" si="12"/>
        <v>2</v>
      </c>
      <c r="Z207" s="6" t="s">
        <v>20</v>
      </c>
      <c r="AA207" s="43" t="str">
        <f>IFERROR(INDEX($T$2:$T$1501,MATCH(0,INDEX(COUNTIFS($W$1:AA206,$T$2:$T$1501),0),0)),"")</f>
        <v>b1cc84df-342c-4737-819d-8ad8d9bab46e</v>
      </c>
    </row>
    <row r="208" spans="1:27" ht="12.75">
      <c r="A208" s="36" t="str">
        <f t="shared" si="11"/>
        <v>GGN-Sector66|Fruits &amp; Vegetables</v>
      </c>
      <c r="B208" s="6" t="s">
        <v>6</v>
      </c>
      <c r="C208" s="7">
        <v>44531</v>
      </c>
      <c r="D208" s="8" t="s">
        <v>175</v>
      </c>
      <c r="E208" s="8" t="s">
        <v>11</v>
      </c>
      <c r="F208" s="9">
        <v>4</v>
      </c>
      <c r="G208" s="10">
        <v>34</v>
      </c>
      <c r="H208" s="46"/>
      <c r="I208" s="46"/>
      <c r="M208" s="6" t="s">
        <v>6</v>
      </c>
      <c r="N208" s="43" t="str">
        <f>IF(COUNTIF($M$2:M208,$M$2:$M$1501)=1,M208,"")</f>
        <v/>
      </c>
      <c r="O208" s="43" t="str">
        <f t="array" ref="O208">IFERROR(INDEX($M$2:$M$1501,MATCH(0,INDEX(COUNTIFS($O$1:O207,$M$2:$M$1501),0),0)),"")</f>
        <v/>
      </c>
      <c r="T208" s="8" t="s">
        <v>175</v>
      </c>
      <c r="U208" s="51"/>
      <c r="W208" s="43" t="str">
        <f>IFERROR(INDEX($T$2:$T$1501,MATCH(0,INDEX(COUNTIFS($W$1:W207,$T$2:$T$1501),0),0)),"")</f>
        <v>68da9c35-ab56-4ffa-b7f2-5f38b34c6a54</v>
      </c>
      <c r="X208" s="43">
        <f t="shared" si="12"/>
        <v>1</v>
      </c>
      <c r="Z208" s="6" t="s">
        <v>6</v>
      </c>
      <c r="AA208" s="43" t="str">
        <f>IFERROR(INDEX($T$2:$T$1501,MATCH(0,INDEX(COUNTIFS($W$1:AA207,$T$2:$T$1501),0),0)),"")</f>
        <v>68da9c35-ab56-4ffa-b7f2-5f38b34c6a54</v>
      </c>
    </row>
    <row r="209" spans="1:27" ht="12.75">
      <c r="A209" s="36" t="str">
        <f t="shared" si="11"/>
        <v>GGN - Sector 27|Munchies</v>
      </c>
      <c r="B209" s="6" t="s">
        <v>9</v>
      </c>
      <c r="C209" s="7">
        <v>44531</v>
      </c>
      <c r="D209" s="8" t="s">
        <v>176</v>
      </c>
      <c r="E209" s="8" t="s">
        <v>8</v>
      </c>
      <c r="F209" s="9">
        <v>45</v>
      </c>
      <c r="G209" s="10">
        <v>35</v>
      </c>
      <c r="H209" s="46"/>
      <c r="I209" s="46"/>
      <c r="M209" s="6" t="s">
        <v>9</v>
      </c>
      <c r="N209" s="43" t="str">
        <f>IF(COUNTIF($M$2:M209,$M$2:$M$1501)=1,M209,"")</f>
        <v/>
      </c>
      <c r="O209" s="43" t="str">
        <f t="array" ref="O209">IFERROR(INDEX($M$2:$M$1501,MATCH(0,INDEX(COUNTIFS($O$1:O208,$M$2:$M$1501),0),0)),"")</f>
        <v/>
      </c>
      <c r="T209" s="8" t="s">
        <v>176</v>
      </c>
      <c r="U209" s="51"/>
      <c r="W209" s="43" t="str">
        <f>IFERROR(INDEX($T$2:$T$1501,MATCH(0,INDEX(COUNTIFS($W$1:W208,$T$2:$T$1501),0),0)),"")</f>
        <v>0d59aa8b-81d1-461b-9b2b-9f95b6ddb465</v>
      </c>
      <c r="X209" s="43">
        <f t="shared" si="12"/>
        <v>1</v>
      </c>
      <c r="Z209" s="6" t="s">
        <v>9</v>
      </c>
      <c r="AA209" s="43" t="str">
        <f>IFERROR(INDEX($T$2:$T$1501,MATCH(0,INDEX(COUNTIFS($W$1:AA208,$T$2:$T$1501),0),0)),"")</f>
        <v>0d59aa8b-81d1-461b-9b2b-9f95b6ddb465</v>
      </c>
    </row>
    <row r="210" spans="1:27" ht="12.75">
      <c r="A210" s="36" t="str">
        <f t="shared" si="11"/>
        <v>GGN-Sector66|Fruits &amp; Vegetables</v>
      </c>
      <c r="B210" s="6" t="s">
        <v>6</v>
      </c>
      <c r="C210" s="7">
        <v>44531</v>
      </c>
      <c r="D210" s="8" t="s">
        <v>17</v>
      </c>
      <c r="E210" s="8" t="s">
        <v>11</v>
      </c>
      <c r="F210" s="9">
        <v>34</v>
      </c>
      <c r="G210" s="10">
        <v>53</v>
      </c>
      <c r="H210" s="46"/>
      <c r="I210" s="46"/>
      <c r="M210" s="6" t="s">
        <v>6</v>
      </c>
      <c r="N210" s="43" t="str">
        <f>IF(COUNTIF($M$2:M210,$M$2:$M$1501)=1,M210,"")</f>
        <v/>
      </c>
      <c r="O210" s="43" t="str">
        <f t="array" ref="O210">IFERROR(INDEX($M$2:$M$1501,MATCH(0,INDEX(COUNTIFS($O$1:O209,$M$2:$M$1501),0),0)),"")</f>
        <v/>
      </c>
      <c r="T210" s="8" t="s">
        <v>17</v>
      </c>
      <c r="U210" s="51"/>
      <c r="W210" s="43" t="str">
        <f>IFERROR(INDEX($T$2:$T$1501,MATCH(0,INDEX(COUNTIFS($W$1:W209,$T$2:$T$1501),0),0)),"")</f>
        <v>c32d9425-0bdb-4d31-bb21-47630f1811f9</v>
      </c>
      <c r="X210" s="43">
        <f t="shared" si="12"/>
        <v>5</v>
      </c>
      <c r="Z210" s="6" t="s">
        <v>6</v>
      </c>
      <c r="AA210" s="43" t="str">
        <f>IFERROR(INDEX($T$2:$T$1501,MATCH(0,INDEX(COUNTIFS($W$1:AA209,$T$2:$T$1501),0),0)),"")</f>
        <v>c32d9425-0bdb-4d31-bb21-47630f1811f9</v>
      </c>
    </row>
    <row r="211" spans="1:27" ht="12.75">
      <c r="A211" s="36" t="str">
        <f t="shared" si="11"/>
        <v>GGN-Ardee City|Munchies</v>
      </c>
      <c r="B211" s="6" t="s">
        <v>20</v>
      </c>
      <c r="C211" s="7">
        <v>44531</v>
      </c>
      <c r="D211" s="8" t="s">
        <v>177</v>
      </c>
      <c r="E211" s="8" t="s">
        <v>8</v>
      </c>
      <c r="F211" s="9">
        <v>0</v>
      </c>
      <c r="G211" s="10">
        <v>30</v>
      </c>
      <c r="H211" s="46"/>
      <c r="I211" s="46"/>
      <c r="M211" s="6" t="s">
        <v>20</v>
      </c>
      <c r="N211" s="43" t="str">
        <f>IF(COUNTIF($M$2:M211,$M$2:$M$1501)=1,M211,"")</f>
        <v/>
      </c>
      <c r="O211" s="43" t="str">
        <f t="array" ref="O211">IFERROR(INDEX($M$2:$M$1501,MATCH(0,INDEX(COUNTIFS($O$1:O210,$M$2:$M$1501),0),0)),"")</f>
        <v/>
      </c>
      <c r="T211" s="8" t="s">
        <v>177</v>
      </c>
      <c r="U211" s="51"/>
      <c r="W211" s="43" t="str">
        <f>IFERROR(INDEX($T$2:$T$1501,MATCH(0,INDEX(COUNTIFS($W$1:W210,$T$2:$T$1501),0),0)),"")</f>
        <v>a49dae58-5ad0-4e84-9d5d-640981bf8172</v>
      </c>
      <c r="X211" s="43">
        <f t="shared" si="12"/>
        <v>1</v>
      </c>
      <c r="Z211" s="6" t="s">
        <v>20</v>
      </c>
      <c r="AA211" s="43" t="str">
        <f>IFERROR(INDEX($T$2:$T$1501,MATCH(0,INDEX(COUNTIFS($W$1:AA210,$T$2:$T$1501),0),0)),"")</f>
        <v>a49dae58-5ad0-4e84-9d5d-640981bf8172</v>
      </c>
    </row>
    <row r="212" spans="1:27" ht="12.75">
      <c r="A212" s="36" t="str">
        <f t="shared" si="11"/>
        <v>GGN-Sector66|Home &amp; Cleaning</v>
      </c>
      <c r="B212" s="6" t="s">
        <v>6</v>
      </c>
      <c r="C212" s="7">
        <v>44531</v>
      </c>
      <c r="D212" s="8" t="s">
        <v>178</v>
      </c>
      <c r="E212" s="8" t="s">
        <v>67</v>
      </c>
      <c r="F212" s="9">
        <v>0</v>
      </c>
      <c r="G212" s="10">
        <v>35</v>
      </c>
      <c r="H212" s="46"/>
      <c r="I212" s="46"/>
      <c r="M212" s="6" t="s">
        <v>6</v>
      </c>
      <c r="N212" s="43" t="str">
        <f>IF(COUNTIF($M$2:M212,$M$2:$M$1501)=1,M212,"")</f>
        <v/>
      </c>
      <c r="O212" s="43" t="str">
        <f t="array" ref="O212">IFERROR(INDEX($M$2:$M$1501,MATCH(0,INDEX(COUNTIFS($O$1:O211,$M$2:$M$1501),0),0)),"")</f>
        <v/>
      </c>
      <c r="T212" s="8" t="s">
        <v>178</v>
      </c>
      <c r="U212" s="51"/>
      <c r="W212" s="43" t="str">
        <f>IFERROR(INDEX($T$2:$T$1501,MATCH(0,INDEX(COUNTIFS($W$1:W211,$T$2:$T$1501),0),0)),"")</f>
        <v>87f22742-77b0-4b96-9599-86f75976eebf</v>
      </c>
      <c r="X212" s="43">
        <f t="shared" si="12"/>
        <v>3</v>
      </c>
      <c r="Z212" s="6" t="s">
        <v>6</v>
      </c>
      <c r="AA212" s="43" t="str">
        <f>IFERROR(INDEX($T$2:$T$1501,MATCH(0,INDEX(COUNTIFS($W$1:AA211,$T$2:$T$1501),0),0)),"")</f>
        <v>87f22742-77b0-4b96-9599-86f75976eebf</v>
      </c>
    </row>
    <row r="213" spans="1:27" ht="12.75">
      <c r="A213" s="36" t="str">
        <f t="shared" si="11"/>
        <v>GGN-Ardee City|Biscuits</v>
      </c>
      <c r="B213" s="6" t="s">
        <v>20</v>
      </c>
      <c r="C213" s="7">
        <v>44531</v>
      </c>
      <c r="D213" s="8" t="s">
        <v>179</v>
      </c>
      <c r="E213" s="8" t="s">
        <v>39</v>
      </c>
      <c r="F213" s="9">
        <v>19</v>
      </c>
      <c r="G213" s="10">
        <v>28</v>
      </c>
      <c r="H213" s="46"/>
      <c r="I213" s="46"/>
      <c r="M213" s="6" t="s">
        <v>20</v>
      </c>
      <c r="N213" s="43" t="str">
        <f>IF(COUNTIF($M$2:M213,$M$2:$M$1501)=1,M213,"")</f>
        <v/>
      </c>
      <c r="O213" s="43" t="str">
        <f t="array" ref="O213">IFERROR(INDEX($M$2:$M$1501,MATCH(0,INDEX(COUNTIFS($O$1:O212,$M$2:$M$1501),0),0)),"")</f>
        <v/>
      </c>
      <c r="T213" s="8" t="s">
        <v>179</v>
      </c>
      <c r="U213" s="51"/>
      <c r="W213" s="43" t="str">
        <f>IFERROR(INDEX($T$2:$T$1501,MATCH(0,INDEX(COUNTIFS($W$1:W212,$T$2:$T$1501),0),0)),"")</f>
        <v>55c56ba0-015b-49f1-a7e5-564e26014762</v>
      </c>
      <c r="X213" s="43">
        <f t="shared" si="12"/>
        <v>4</v>
      </c>
      <c r="Z213" s="6" t="s">
        <v>20</v>
      </c>
      <c r="AA213" s="43" t="str">
        <f>IFERROR(INDEX($T$2:$T$1501,MATCH(0,INDEX(COUNTIFS($W$1:AA212,$T$2:$T$1501),0),0)),"")</f>
        <v>55c56ba0-015b-49f1-a7e5-564e26014762</v>
      </c>
    </row>
    <row r="214" spans="1:27" ht="12.75">
      <c r="A214" s="36" t="str">
        <f t="shared" si="11"/>
        <v>GGN-Sector66|Cooking Essentials</v>
      </c>
      <c r="B214" s="6" t="s">
        <v>6</v>
      </c>
      <c r="C214" s="7">
        <v>44531</v>
      </c>
      <c r="D214" s="8" t="s">
        <v>180</v>
      </c>
      <c r="E214" s="8" t="s">
        <v>30</v>
      </c>
      <c r="F214" s="9">
        <v>29</v>
      </c>
      <c r="G214" s="10">
        <v>215</v>
      </c>
      <c r="H214" s="46"/>
      <c r="I214" s="46"/>
      <c r="M214" s="6" t="s">
        <v>6</v>
      </c>
      <c r="N214" s="43" t="str">
        <f>IF(COUNTIF($M$2:M214,$M$2:$M$1501)=1,M214,"")</f>
        <v/>
      </c>
      <c r="O214" s="43" t="str">
        <f t="array" ref="O214">IFERROR(INDEX($M$2:$M$1501,MATCH(0,INDEX(COUNTIFS($O$1:O213,$M$2:$M$1501),0),0)),"")</f>
        <v/>
      </c>
      <c r="T214" s="8" t="s">
        <v>180</v>
      </c>
      <c r="U214" s="51"/>
      <c r="W214" s="43" t="str">
        <f>IFERROR(INDEX($T$2:$T$1501,MATCH(0,INDEX(COUNTIFS($W$1:W213,$T$2:$T$1501),0),0)),"")</f>
        <v>936e932a-c0c5-4a47-9ba8-af839874c15b</v>
      </c>
      <c r="X214" s="43">
        <f t="shared" si="12"/>
        <v>1</v>
      </c>
      <c r="Z214" s="6" t="s">
        <v>6</v>
      </c>
      <c r="AA214" s="43" t="str">
        <f>IFERROR(INDEX($T$2:$T$1501,MATCH(0,INDEX(COUNTIFS($W$1:AA213,$T$2:$T$1501),0),0)),"")</f>
        <v>936e932a-c0c5-4a47-9ba8-af839874c15b</v>
      </c>
    </row>
    <row r="215" spans="1:27" ht="12.75">
      <c r="A215" s="36" t="str">
        <f t="shared" si="11"/>
        <v>GGN - Sector 27|Home &amp; Cleaning</v>
      </c>
      <c r="B215" s="6" t="s">
        <v>9</v>
      </c>
      <c r="C215" s="7">
        <v>44531</v>
      </c>
      <c r="D215" s="8" t="s">
        <v>181</v>
      </c>
      <c r="E215" s="8" t="s">
        <v>67</v>
      </c>
      <c r="F215" s="9">
        <v>0</v>
      </c>
      <c r="G215" s="10">
        <v>126</v>
      </c>
      <c r="H215" s="46"/>
      <c r="I215" s="46"/>
      <c r="M215" s="6" t="s">
        <v>9</v>
      </c>
      <c r="N215" s="43" t="str">
        <f>IF(COUNTIF($M$2:M215,$M$2:$M$1501)=1,M215,"")</f>
        <v/>
      </c>
      <c r="O215" s="43" t="str">
        <f t="array" ref="O215">IFERROR(INDEX($M$2:$M$1501,MATCH(0,INDEX(COUNTIFS($O$1:O214,$M$2:$M$1501),0),0)),"")</f>
        <v/>
      </c>
      <c r="T215" s="8" t="s">
        <v>181</v>
      </c>
      <c r="U215" s="51"/>
      <c r="W215" s="43" t="str">
        <f>IFERROR(INDEX($T$2:$T$1501,MATCH(0,INDEX(COUNTIFS($W$1:W214,$T$2:$T$1501),0),0)),"")</f>
        <v>03c16019-e8d7-4b4f-b0f1-c53fbb901899</v>
      </c>
      <c r="X215" s="43">
        <f t="shared" si="12"/>
        <v>1</v>
      </c>
      <c r="Z215" s="6" t="s">
        <v>9</v>
      </c>
      <c r="AA215" s="43" t="str">
        <f>IFERROR(INDEX($T$2:$T$1501,MATCH(0,INDEX(COUNTIFS($W$1:AA214,$T$2:$T$1501),0),0)),"")</f>
        <v>03c16019-e8d7-4b4f-b0f1-c53fbb901899</v>
      </c>
    </row>
    <row r="216" spans="1:27" ht="12.75">
      <c r="A216" s="36" t="str">
        <f t="shared" si="11"/>
        <v>GGN - Sector 27|Home &amp; Cleaning</v>
      </c>
      <c r="B216" s="6" t="s">
        <v>9</v>
      </c>
      <c r="C216" s="7">
        <v>44531</v>
      </c>
      <c r="D216" s="8" t="s">
        <v>182</v>
      </c>
      <c r="E216" s="8" t="s">
        <v>67</v>
      </c>
      <c r="F216" s="9">
        <v>31</v>
      </c>
      <c r="G216" s="10">
        <v>36</v>
      </c>
      <c r="H216" s="46"/>
      <c r="I216" s="46"/>
      <c r="M216" s="6" t="s">
        <v>9</v>
      </c>
      <c r="N216" s="43" t="str">
        <f>IF(COUNTIF($M$2:M216,$M$2:$M$1501)=1,M216,"")</f>
        <v/>
      </c>
      <c r="O216" s="43" t="str">
        <f t="array" ref="O216">IFERROR(INDEX($M$2:$M$1501,MATCH(0,INDEX(COUNTIFS($O$1:O215,$M$2:$M$1501),0),0)),"")</f>
        <v/>
      </c>
      <c r="T216" s="8" t="s">
        <v>182</v>
      </c>
      <c r="U216" s="51"/>
      <c r="W216" s="43" t="str">
        <f>IFERROR(INDEX($T$2:$T$1501,MATCH(0,INDEX(COUNTIFS($W$1:W215,$T$2:$T$1501),0),0)),"")</f>
        <v>e01f92ee-9bb7-411a-835c-07d07f9e786b</v>
      </c>
      <c r="X216" s="43">
        <f t="shared" si="12"/>
        <v>1</v>
      </c>
      <c r="Z216" s="6" t="s">
        <v>9</v>
      </c>
      <c r="AA216" s="43" t="str">
        <f>IFERROR(INDEX($T$2:$T$1501,MATCH(0,INDEX(COUNTIFS($W$1:AA215,$T$2:$T$1501),0),0)),"")</f>
        <v>e01f92ee-9bb7-411a-835c-07d07f9e786b</v>
      </c>
    </row>
    <row r="217" spans="1:27" ht="12.75">
      <c r="A217" s="36" t="str">
        <f t="shared" si="11"/>
        <v>GGN - Sector 27|Personal Care</v>
      </c>
      <c r="B217" s="6" t="s">
        <v>9</v>
      </c>
      <c r="C217" s="7">
        <v>44531</v>
      </c>
      <c r="D217" s="8" t="s">
        <v>183</v>
      </c>
      <c r="E217" s="8" t="s">
        <v>34</v>
      </c>
      <c r="F217" s="9">
        <v>27</v>
      </c>
      <c r="G217" s="10">
        <v>69</v>
      </c>
      <c r="H217" s="46"/>
      <c r="I217" s="46"/>
      <c r="M217" s="6" t="s">
        <v>9</v>
      </c>
      <c r="N217" s="43" t="str">
        <f>IF(COUNTIF($M$2:M217,$M$2:$M$1501)=1,M217,"")</f>
        <v/>
      </c>
      <c r="O217" s="43" t="str">
        <f t="array" ref="O217">IFERROR(INDEX($M$2:$M$1501,MATCH(0,INDEX(COUNTIFS($O$1:O216,$M$2:$M$1501),0),0)),"")</f>
        <v/>
      </c>
      <c r="T217" s="8" t="s">
        <v>183</v>
      </c>
      <c r="U217" s="51"/>
      <c r="W217" s="43" t="str">
        <f>IFERROR(INDEX($T$2:$T$1501,MATCH(0,INDEX(COUNTIFS($W$1:W216,$T$2:$T$1501),0),0)),"")</f>
        <v>0f1a0f90-f832-47ea-ac97-f71acbf991d1</v>
      </c>
      <c r="X217" s="43">
        <f t="shared" si="12"/>
        <v>2</v>
      </c>
      <c r="Z217" s="6" t="s">
        <v>9</v>
      </c>
      <c r="AA217" s="43" t="str">
        <f>IFERROR(INDEX($T$2:$T$1501,MATCH(0,INDEX(COUNTIFS($W$1:AA216,$T$2:$T$1501),0),0)),"")</f>
        <v>0f1a0f90-f832-47ea-ac97-f71acbf991d1</v>
      </c>
    </row>
    <row r="218" spans="1:27" ht="12.75">
      <c r="A218" s="36" t="str">
        <f t="shared" si="11"/>
        <v>GGN - Sector 27|Dairy, Bread &amp; Batter</v>
      </c>
      <c r="B218" s="6" t="s">
        <v>9</v>
      </c>
      <c r="C218" s="7">
        <v>44531</v>
      </c>
      <c r="D218" s="8" t="s">
        <v>184</v>
      </c>
      <c r="E218" s="8" t="s">
        <v>41</v>
      </c>
      <c r="F218" s="9">
        <v>6</v>
      </c>
      <c r="G218" s="10">
        <v>195</v>
      </c>
      <c r="H218" s="46"/>
      <c r="I218" s="46"/>
      <c r="M218" s="6" t="s">
        <v>9</v>
      </c>
      <c r="N218" s="43" t="str">
        <f>IF(COUNTIF($M$2:M218,$M$2:$M$1501)=1,M218,"")</f>
        <v/>
      </c>
      <c r="O218" s="43" t="str">
        <f t="array" ref="O218">IFERROR(INDEX($M$2:$M$1501,MATCH(0,INDEX(COUNTIFS($O$1:O217,$M$2:$M$1501),0),0)),"")</f>
        <v/>
      </c>
      <c r="T218" s="8" t="s">
        <v>184</v>
      </c>
      <c r="U218" s="51"/>
      <c r="W218" s="43" t="str">
        <f>IFERROR(INDEX($T$2:$T$1501,MATCH(0,INDEX(COUNTIFS($W$1:W217,$T$2:$T$1501),0),0)),"")</f>
        <v>695697bf-a231-47e4-b430-4e174892fabd</v>
      </c>
      <c r="X218" s="43">
        <f t="shared" si="12"/>
        <v>1</v>
      </c>
      <c r="Z218" s="6" t="s">
        <v>9</v>
      </c>
      <c r="AA218" s="43" t="str">
        <f>IFERROR(INDEX($T$2:$T$1501,MATCH(0,INDEX(COUNTIFS($W$1:AA217,$T$2:$T$1501),0),0)),"")</f>
        <v>695697bf-a231-47e4-b430-4e174892fabd</v>
      </c>
    </row>
    <row r="219" spans="1:27" ht="12.75">
      <c r="A219" s="36" t="str">
        <f t="shared" si="11"/>
        <v>GGN-Sector66|Paan Corner</v>
      </c>
      <c r="B219" s="6" t="s">
        <v>6</v>
      </c>
      <c r="C219" s="7">
        <v>44531</v>
      </c>
      <c r="D219" s="8" t="s">
        <v>185</v>
      </c>
      <c r="E219" s="8" t="s">
        <v>65</v>
      </c>
      <c r="F219" s="9">
        <v>12</v>
      </c>
      <c r="G219" s="10">
        <v>330</v>
      </c>
      <c r="H219" s="46"/>
      <c r="I219" s="46"/>
      <c r="M219" s="6" t="s">
        <v>6</v>
      </c>
      <c r="N219" s="43" t="str">
        <f>IF(COUNTIF($M$2:M219,$M$2:$M$1501)=1,M219,"")</f>
        <v/>
      </c>
      <c r="O219" s="43" t="str">
        <f t="array" ref="O219">IFERROR(INDEX($M$2:$M$1501,MATCH(0,INDEX(COUNTIFS($O$1:O218,$M$2:$M$1501),0),0)),"")</f>
        <v/>
      </c>
      <c r="T219" s="8" t="s">
        <v>185</v>
      </c>
      <c r="U219" s="51"/>
      <c r="W219" s="43" t="str">
        <f>IFERROR(INDEX($T$2:$T$1501,MATCH(0,INDEX(COUNTIFS($W$1:W218,$T$2:$T$1501),0),0)),"")</f>
        <v>a6c22e94-65b6-4b16-a178-5ff970077f80</v>
      </c>
      <c r="X219" s="43">
        <f t="shared" si="12"/>
        <v>2</v>
      </c>
      <c r="Z219" s="6" t="s">
        <v>6</v>
      </c>
      <c r="AA219" s="43" t="str">
        <f>IFERROR(INDEX($T$2:$T$1501,MATCH(0,INDEX(COUNTIFS($W$1:AA218,$T$2:$T$1501),0),0)),"")</f>
        <v>a6c22e94-65b6-4b16-a178-5ff970077f80</v>
      </c>
    </row>
    <row r="220" spans="1:27" ht="12.75">
      <c r="A220" s="36" t="str">
        <f t="shared" si="11"/>
        <v>GGN - Sector 27|Dairy, Bread &amp; Batter</v>
      </c>
      <c r="B220" s="6" t="s">
        <v>9</v>
      </c>
      <c r="C220" s="7">
        <v>44531</v>
      </c>
      <c r="D220" s="8" t="s">
        <v>186</v>
      </c>
      <c r="E220" s="8" t="s">
        <v>41</v>
      </c>
      <c r="F220" s="9">
        <v>4</v>
      </c>
      <c r="G220" s="10">
        <v>45</v>
      </c>
      <c r="H220" s="46"/>
      <c r="I220" s="46"/>
      <c r="M220" s="6" t="s">
        <v>9</v>
      </c>
      <c r="N220" s="43" t="str">
        <f>IF(COUNTIF($M$2:M220,$M$2:$M$1501)=1,M220,"")</f>
        <v/>
      </c>
      <c r="O220" s="43" t="str">
        <f t="array" ref="O220">IFERROR(INDEX($M$2:$M$1501,MATCH(0,INDEX(COUNTIFS($O$1:O219,$M$2:$M$1501),0),0)),"")</f>
        <v/>
      </c>
      <c r="T220" s="8" t="s">
        <v>186</v>
      </c>
      <c r="U220" s="51"/>
      <c r="W220" s="43" t="str">
        <f>IFERROR(INDEX($T$2:$T$1501,MATCH(0,INDEX(COUNTIFS($W$1:W219,$T$2:$T$1501),0),0)),"")</f>
        <v>6562211e-8f84-425b-a0d6-eddb165f92f9</v>
      </c>
      <c r="X220" s="43">
        <f t="shared" si="12"/>
        <v>5</v>
      </c>
      <c r="Z220" s="6" t="s">
        <v>9</v>
      </c>
      <c r="AA220" s="43" t="str">
        <f>IFERROR(INDEX($T$2:$T$1501,MATCH(0,INDEX(COUNTIFS($W$1:AA219,$T$2:$T$1501),0),0)),"")</f>
        <v>6562211e-8f84-425b-a0d6-eddb165f92f9</v>
      </c>
    </row>
    <row r="221" spans="1:27" ht="12.75">
      <c r="A221" s="36" t="str">
        <f t="shared" si="11"/>
        <v>GGN - Sector 27|Fruits &amp; Vegetables</v>
      </c>
      <c r="B221" s="6" t="s">
        <v>9</v>
      </c>
      <c r="C221" s="7">
        <v>44531</v>
      </c>
      <c r="D221" s="8" t="s">
        <v>17</v>
      </c>
      <c r="E221" s="8" t="s">
        <v>11</v>
      </c>
      <c r="F221" s="9">
        <v>66</v>
      </c>
      <c r="G221" s="10">
        <v>26</v>
      </c>
      <c r="H221" s="46"/>
      <c r="I221" s="46"/>
      <c r="M221" s="6" t="s">
        <v>9</v>
      </c>
      <c r="N221" s="43" t="str">
        <f>IF(COUNTIF($M$2:M221,$M$2:$M$1501)=1,M221,"")</f>
        <v/>
      </c>
      <c r="O221" s="43" t="str">
        <f t="array" ref="O221">IFERROR(INDEX($M$2:$M$1501,MATCH(0,INDEX(COUNTIFS($O$1:O220,$M$2:$M$1501),0),0)),"")</f>
        <v/>
      </c>
      <c r="T221" s="8" t="s">
        <v>17</v>
      </c>
      <c r="U221" s="51"/>
      <c r="W221" s="43" t="str">
        <f>IFERROR(INDEX($T$2:$T$1501,MATCH(0,INDEX(COUNTIFS($W$1:W220,$T$2:$T$1501),0),0)),"")</f>
        <v>23037033-b0ab-4109-82b6-30f3a2a2cf84</v>
      </c>
      <c r="X221" s="43">
        <f t="shared" si="12"/>
        <v>2</v>
      </c>
      <c r="Z221" s="6" t="s">
        <v>9</v>
      </c>
      <c r="AA221" s="43" t="str">
        <f>IFERROR(INDEX($T$2:$T$1501,MATCH(0,INDEX(COUNTIFS($W$1:AA220,$T$2:$T$1501),0),0)),"")</f>
        <v>23037033-b0ab-4109-82b6-30f3a2a2cf84</v>
      </c>
    </row>
    <row r="222" spans="1:27" ht="12.75">
      <c r="A222" s="36" t="str">
        <f t="shared" si="11"/>
        <v>GGN-Sector66|Fruits &amp; Vegetables</v>
      </c>
      <c r="B222" s="6" t="s">
        <v>6</v>
      </c>
      <c r="C222" s="7">
        <v>44531</v>
      </c>
      <c r="D222" s="8" t="s">
        <v>63</v>
      </c>
      <c r="E222" s="8" t="s">
        <v>11</v>
      </c>
      <c r="F222" s="9">
        <v>43</v>
      </c>
      <c r="G222" s="10">
        <v>21</v>
      </c>
      <c r="H222" s="46"/>
      <c r="I222" s="46"/>
      <c r="M222" s="6" t="s">
        <v>6</v>
      </c>
      <c r="N222" s="43" t="str">
        <f>IF(COUNTIF($M$2:M222,$M$2:$M$1501)=1,M222,"")</f>
        <v/>
      </c>
      <c r="O222" s="43" t="str">
        <f t="array" ref="O222">IFERROR(INDEX($M$2:$M$1501,MATCH(0,INDEX(COUNTIFS($O$1:O221,$M$2:$M$1501),0),0)),"")</f>
        <v/>
      </c>
      <c r="T222" s="8" t="s">
        <v>63</v>
      </c>
      <c r="U222" s="51"/>
      <c r="W222" s="43" t="str">
        <f>IFERROR(INDEX($T$2:$T$1501,MATCH(0,INDEX(COUNTIFS($W$1:W221,$T$2:$T$1501),0),0)),"")</f>
        <v>3fcae9b8-3214-4538-93ba-46ef5062a1d6</v>
      </c>
      <c r="X222" s="43">
        <f t="shared" si="12"/>
        <v>2</v>
      </c>
      <c r="Z222" s="6" t="s">
        <v>6</v>
      </c>
      <c r="AA222" s="43" t="str">
        <f>IFERROR(INDEX($T$2:$T$1501,MATCH(0,INDEX(COUNTIFS($W$1:AA221,$T$2:$T$1501),0),0)),"")</f>
        <v>3fcae9b8-3214-4538-93ba-46ef5062a1d6</v>
      </c>
    </row>
    <row r="223" spans="1:27" ht="12.75">
      <c r="A223" s="36" t="str">
        <f t="shared" si="11"/>
        <v>GGN-Sector66|Home &amp; Cleaning</v>
      </c>
      <c r="B223" s="6" t="s">
        <v>6</v>
      </c>
      <c r="C223" s="7">
        <v>44531</v>
      </c>
      <c r="D223" s="8" t="s">
        <v>75</v>
      </c>
      <c r="E223" s="8" t="s">
        <v>67</v>
      </c>
      <c r="F223" s="9">
        <v>4</v>
      </c>
      <c r="G223" s="10">
        <v>79</v>
      </c>
      <c r="H223" s="46"/>
      <c r="I223" s="46"/>
      <c r="M223" s="6" t="s">
        <v>6</v>
      </c>
      <c r="N223" s="43" t="str">
        <f>IF(COUNTIF($M$2:M223,$M$2:$M$1501)=1,M223,"")</f>
        <v/>
      </c>
      <c r="O223" s="43" t="str">
        <f t="array" ref="O223">IFERROR(INDEX($M$2:$M$1501,MATCH(0,INDEX(COUNTIFS($O$1:O222,$M$2:$M$1501),0),0)),"")</f>
        <v/>
      </c>
      <c r="T223" s="8" t="s">
        <v>75</v>
      </c>
      <c r="U223" s="51"/>
      <c r="W223" s="43" t="str">
        <f>IFERROR(INDEX($T$2:$T$1501,MATCH(0,INDEX(COUNTIFS($W$1:W222,$T$2:$T$1501),0),0)),"")</f>
        <v>0cb96ca9-97c4-4ffa-baed-063ac900b9e2</v>
      </c>
      <c r="X223" s="43">
        <f t="shared" si="12"/>
        <v>1</v>
      </c>
      <c r="Z223" s="6" t="s">
        <v>6</v>
      </c>
      <c r="AA223" s="43" t="str">
        <f>IFERROR(INDEX($T$2:$T$1501,MATCH(0,INDEX(COUNTIFS($W$1:AA222,$T$2:$T$1501),0),0)),"")</f>
        <v>0cb96ca9-97c4-4ffa-baed-063ac900b9e2</v>
      </c>
    </row>
    <row r="224" spans="1:27" ht="12.75">
      <c r="A224" s="36" t="str">
        <f t="shared" si="11"/>
        <v>GGN - Sector 27|Fruits &amp; Vegetables</v>
      </c>
      <c r="B224" s="6" t="s">
        <v>9</v>
      </c>
      <c r="C224" s="7">
        <v>44531</v>
      </c>
      <c r="D224" s="8" t="s">
        <v>12</v>
      </c>
      <c r="E224" s="8" t="s">
        <v>11</v>
      </c>
      <c r="F224" s="9">
        <v>19</v>
      </c>
      <c r="G224" s="10">
        <v>59</v>
      </c>
      <c r="H224" s="46"/>
      <c r="I224" s="46"/>
      <c r="M224" s="6" t="s">
        <v>9</v>
      </c>
      <c r="N224" s="43" t="str">
        <f>IF(COUNTIF($M$2:M224,$M$2:$M$1501)=1,M224,"")</f>
        <v/>
      </c>
      <c r="O224" s="43" t="str">
        <f t="array" ref="O224">IFERROR(INDEX($M$2:$M$1501,MATCH(0,INDEX(COUNTIFS($O$1:O223,$M$2:$M$1501),0),0)),"")</f>
        <v/>
      </c>
      <c r="T224" s="8" t="s">
        <v>12</v>
      </c>
      <c r="U224" s="51"/>
      <c r="W224" s="43" t="str">
        <f>IFERROR(INDEX($T$2:$T$1501,MATCH(0,INDEX(COUNTIFS($W$1:W223,$T$2:$T$1501),0),0)),"")</f>
        <v>fac1c218-eec1-42fd-a8de-1db579c77455</v>
      </c>
      <c r="X224" s="43">
        <f t="shared" si="12"/>
        <v>1</v>
      </c>
      <c r="Z224" s="6" t="s">
        <v>9</v>
      </c>
      <c r="AA224" s="43" t="str">
        <f>IFERROR(INDEX($T$2:$T$1501,MATCH(0,INDEX(COUNTIFS($W$1:AA223,$T$2:$T$1501),0),0)),"")</f>
        <v>fac1c218-eec1-42fd-a8de-1db579c77455</v>
      </c>
    </row>
    <row r="225" spans="1:27" ht="12.75">
      <c r="A225" s="36" t="str">
        <f t="shared" si="11"/>
        <v>GGN - Sector 27|Munchies</v>
      </c>
      <c r="B225" s="6" t="s">
        <v>9</v>
      </c>
      <c r="C225" s="7">
        <v>44531</v>
      </c>
      <c r="D225" s="8" t="s">
        <v>187</v>
      </c>
      <c r="E225" s="8" t="s">
        <v>8</v>
      </c>
      <c r="F225" s="9">
        <v>13</v>
      </c>
      <c r="G225" s="10">
        <v>73</v>
      </c>
      <c r="H225" s="46"/>
      <c r="I225" s="46"/>
      <c r="M225" s="6" t="s">
        <v>9</v>
      </c>
      <c r="N225" s="43" t="str">
        <f>IF(COUNTIF($M$2:M225,$M$2:$M$1501)=1,M225,"")</f>
        <v/>
      </c>
      <c r="O225" s="43" t="str">
        <f t="array" ref="O225">IFERROR(INDEX($M$2:$M$1501,MATCH(0,INDEX(COUNTIFS($O$1:O224,$M$2:$M$1501),0),0)),"")</f>
        <v/>
      </c>
      <c r="T225" s="8" t="s">
        <v>187</v>
      </c>
      <c r="U225" s="51"/>
      <c r="W225" s="43" t="str">
        <f>IFERROR(INDEX($T$2:$T$1501,MATCH(0,INDEX(COUNTIFS($W$1:W224,$T$2:$T$1501),0),0)),"")</f>
        <v>64cfe3fd-d3f1-431f-9655-d57c3a38e1d4</v>
      </c>
      <c r="X225" s="43">
        <f t="shared" si="12"/>
        <v>4</v>
      </c>
      <c r="Z225" s="6" t="s">
        <v>9</v>
      </c>
      <c r="AA225" s="43" t="str">
        <f>IFERROR(INDEX($T$2:$T$1501,MATCH(0,INDEX(COUNTIFS($W$1:AA224,$T$2:$T$1501),0),0)),"")</f>
        <v>64cfe3fd-d3f1-431f-9655-d57c3a38e1d4</v>
      </c>
    </row>
    <row r="226" spans="1:27" ht="12.75">
      <c r="A226" s="36" t="str">
        <f t="shared" si="11"/>
        <v>GGN-Sector66|Fruits &amp; Vegetables</v>
      </c>
      <c r="B226" s="6" t="s">
        <v>6</v>
      </c>
      <c r="C226" s="7">
        <v>44531</v>
      </c>
      <c r="D226" s="8" t="s">
        <v>55</v>
      </c>
      <c r="E226" s="8" t="s">
        <v>11</v>
      </c>
      <c r="F226" s="9">
        <v>24</v>
      </c>
      <c r="G226" s="10">
        <v>15</v>
      </c>
      <c r="H226" s="46"/>
      <c r="I226" s="46"/>
      <c r="M226" s="6" t="s">
        <v>6</v>
      </c>
      <c r="N226" s="43" t="str">
        <f>IF(COUNTIF($M$2:M226,$M$2:$M$1501)=1,M226,"")</f>
        <v/>
      </c>
      <c r="O226" s="43" t="str">
        <f t="array" ref="O226">IFERROR(INDEX($M$2:$M$1501,MATCH(0,INDEX(COUNTIFS($O$1:O225,$M$2:$M$1501),0),0)),"")</f>
        <v/>
      </c>
      <c r="T226" s="8" t="s">
        <v>55</v>
      </c>
      <c r="U226" s="51"/>
      <c r="W226" s="43" t="str">
        <f>IFERROR(INDEX($T$2:$T$1501,MATCH(0,INDEX(COUNTIFS($W$1:W225,$T$2:$T$1501),0),0)),"")</f>
        <v>6b271917-f182-4ac7-83df-72fc6c7aa9e3</v>
      </c>
      <c r="X226" s="43">
        <f t="shared" si="12"/>
        <v>5</v>
      </c>
      <c r="Z226" s="6" t="s">
        <v>6</v>
      </c>
      <c r="AA226" s="43" t="str">
        <f>IFERROR(INDEX($T$2:$T$1501,MATCH(0,INDEX(COUNTIFS($W$1:AA225,$T$2:$T$1501),0),0)),"")</f>
        <v>6b271917-f182-4ac7-83df-72fc6c7aa9e3</v>
      </c>
    </row>
    <row r="227" spans="1:27" ht="12.75">
      <c r="A227" s="36" t="str">
        <f t="shared" si="11"/>
        <v>GGN - Sector 27|Fruits &amp; Vegetables</v>
      </c>
      <c r="B227" s="6" t="s">
        <v>9</v>
      </c>
      <c r="C227" s="7">
        <v>44531</v>
      </c>
      <c r="D227" s="8" t="s">
        <v>63</v>
      </c>
      <c r="E227" s="8" t="s">
        <v>11</v>
      </c>
      <c r="F227" s="9">
        <v>267</v>
      </c>
      <c r="G227" s="10">
        <v>26</v>
      </c>
      <c r="H227" s="46"/>
      <c r="I227" s="46"/>
      <c r="M227" s="6" t="s">
        <v>9</v>
      </c>
      <c r="N227" s="43" t="str">
        <f>IF(COUNTIF($M$2:M227,$M$2:$M$1501)=1,M227,"")</f>
        <v/>
      </c>
      <c r="O227" s="43" t="str">
        <f t="array" ref="O227">IFERROR(INDEX($M$2:$M$1501,MATCH(0,INDEX(COUNTIFS($O$1:O226,$M$2:$M$1501),0),0)),"")</f>
        <v/>
      </c>
      <c r="T227" s="8" t="s">
        <v>63</v>
      </c>
      <c r="U227" s="51"/>
      <c r="W227" s="43" t="str">
        <f>IFERROR(INDEX($T$2:$T$1501,MATCH(0,INDEX(COUNTIFS($W$1:W226,$T$2:$T$1501),0),0)),"")</f>
        <v>504cd41a-36c2-434c-aba6-82aba428158c</v>
      </c>
      <c r="X227" s="43">
        <f t="shared" si="12"/>
        <v>1</v>
      </c>
      <c r="Z227" s="6" t="s">
        <v>9</v>
      </c>
      <c r="AA227" s="43" t="str">
        <f>IFERROR(INDEX($T$2:$T$1501,MATCH(0,INDEX(COUNTIFS($W$1:AA226,$T$2:$T$1501),0),0)),"")</f>
        <v>504cd41a-36c2-434c-aba6-82aba428158c</v>
      </c>
    </row>
    <row r="228" spans="1:27" ht="12.75">
      <c r="A228" s="36" t="str">
        <f t="shared" si="11"/>
        <v>GGN-Sector66|Chocolates &amp; Candies</v>
      </c>
      <c r="B228" s="6" t="s">
        <v>6</v>
      </c>
      <c r="C228" s="7">
        <v>44531</v>
      </c>
      <c r="D228" s="8" t="s">
        <v>188</v>
      </c>
      <c r="E228" s="8" t="s">
        <v>80</v>
      </c>
      <c r="F228" s="9">
        <v>18</v>
      </c>
      <c r="G228" s="10">
        <v>34</v>
      </c>
      <c r="H228" s="46"/>
      <c r="I228" s="46"/>
      <c r="M228" s="6" t="s">
        <v>6</v>
      </c>
      <c r="N228" s="43" t="str">
        <f>IF(COUNTIF($M$2:M228,$M$2:$M$1501)=1,M228,"")</f>
        <v/>
      </c>
      <c r="O228" s="43" t="str">
        <f t="array" ref="O228">IFERROR(INDEX($M$2:$M$1501,MATCH(0,INDEX(COUNTIFS($O$1:O227,$M$2:$M$1501),0),0)),"")</f>
        <v/>
      </c>
      <c r="T228" s="8" t="s">
        <v>188</v>
      </c>
      <c r="U228" s="51"/>
      <c r="W228" s="43" t="str">
        <f>IFERROR(INDEX($T$2:$T$1501,MATCH(0,INDEX(COUNTIFS($W$1:W227,$T$2:$T$1501),0),0)),"")</f>
        <v>0bb5eaa3-32d6-4040-80cb-cd37ba63aa1e</v>
      </c>
      <c r="X228" s="43">
        <f t="shared" si="12"/>
        <v>2</v>
      </c>
      <c r="Z228" s="6" t="s">
        <v>6</v>
      </c>
      <c r="AA228" s="43" t="str">
        <f>IFERROR(INDEX($T$2:$T$1501,MATCH(0,INDEX(COUNTIFS($W$1:AA227,$T$2:$T$1501),0),0)),"")</f>
        <v>0bb5eaa3-32d6-4040-80cb-cd37ba63aa1e</v>
      </c>
    </row>
    <row r="229" spans="1:27" ht="12.75">
      <c r="A229" s="36" t="str">
        <f t="shared" si="11"/>
        <v>GGN - Sector 27|Chocolates &amp; Candies</v>
      </c>
      <c r="B229" s="6" t="s">
        <v>9</v>
      </c>
      <c r="C229" s="7">
        <v>44531</v>
      </c>
      <c r="D229" s="8" t="s">
        <v>189</v>
      </c>
      <c r="E229" s="8" t="s">
        <v>80</v>
      </c>
      <c r="F229" s="9">
        <v>5</v>
      </c>
      <c r="G229" s="10">
        <v>42</v>
      </c>
      <c r="H229" s="46"/>
      <c r="I229" s="46"/>
      <c r="M229" s="6" t="s">
        <v>9</v>
      </c>
      <c r="N229" s="43" t="str">
        <f>IF(COUNTIF($M$2:M229,$M$2:$M$1501)=1,M229,"")</f>
        <v/>
      </c>
      <c r="O229" s="43" t="str">
        <f t="array" ref="O229">IFERROR(INDEX($M$2:$M$1501,MATCH(0,INDEX(COUNTIFS($O$1:O228,$M$2:$M$1501),0),0)),"")</f>
        <v/>
      </c>
      <c r="T229" s="8" t="s">
        <v>189</v>
      </c>
      <c r="U229" s="51"/>
      <c r="W229" s="43" t="str">
        <f>IFERROR(INDEX($T$2:$T$1501,MATCH(0,INDEX(COUNTIFS($W$1:W228,$T$2:$T$1501),0),0)),"")</f>
        <v>a50b84a1-9814-465f-8b26-8799e1c0d136</v>
      </c>
      <c r="X229" s="43">
        <f t="shared" si="12"/>
        <v>2</v>
      </c>
      <c r="Z229" s="6" t="s">
        <v>9</v>
      </c>
      <c r="AA229" s="43" t="str">
        <f>IFERROR(INDEX($T$2:$T$1501,MATCH(0,INDEX(COUNTIFS($W$1:AA228,$T$2:$T$1501),0),0)),"")</f>
        <v>a50b84a1-9814-465f-8b26-8799e1c0d136</v>
      </c>
    </row>
    <row r="230" spans="1:27" ht="12.75">
      <c r="A230" s="36" t="str">
        <f t="shared" si="11"/>
        <v>GGN-Sector66|Dairy, Bread &amp; Batter</v>
      </c>
      <c r="B230" s="6" t="s">
        <v>6</v>
      </c>
      <c r="C230" s="7">
        <v>44531</v>
      </c>
      <c r="D230" s="8" t="s">
        <v>190</v>
      </c>
      <c r="E230" s="8" t="s">
        <v>41</v>
      </c>
      <c r="F230" s="9">
        <v>63</v>
      </c>
      <c r="G230" s="10">
        <v>198</v>
      </c>
      <c r="H230" s="46"/>
      <c r="I230" s="46"/>
      <c r="M230" s="6" t="s">
        <v>6</v>
      </c>
      <c r="N230" s="43" t="str">
        <f>IF(COUNTIF($M$2:M230,$M$2:$M$1501)=1,M230,"")</f>
        <v/>
      </c>
      <c r="O230" s="43" t="str">
        <f t="array" ref="O230">IFERROR(INDEX($M$2:$M$1501,MATCH(0,INDEX(COUNTIFS($O$1:O229,$M$2:$M$1501),0),0)),"")</f>
        <v/>
      </c>
      <c r="T230" s="8" t="s">
        <v>190</v>
      </c>
      <c r="U230" s="51"/>
      <c r="W230" s="43" t="str">
        <f>IFERROR(INDEX($T$2:$T$1501,MATCH(0,INDEX(COUNTIFS($W$1:W229,$T$2:$T$1501),0),0)),"")</f>
        <v>208b16ef-128b-4adf-a072-3e29264e91f0</v>
      </c>
      <c r="X230" s="43">
        <f t="shared" si="12"/>
        <v>1</v>
      </c>
      <c r="Z230" s="6" t="s">
        <v>6</v>
      </c>
      <c r="AA230" s="43" t="str">
        <f>IFERROR(INDEX($T$2:$T$1501,MATCH(0,INDEX(COUNTIFS($W$1:AA229,$T$2:$T$1501),0),0)),"")</f>
        <v>208b16ef-128b-4adf-a072-3e29264e91f0</v>
      </c>
    </row>
    <row r="231" spans="1:27" ht="12.75">
      <c r="A231" s="36" t="str">
        <f t="shared" si="11"/>
        <v>GGN - Sector 27|Beverages</v>
      </c>
      <c r="B231" s="6" t="s">
        <v>9</v>
      </c>
      <c r="C231" s="7">
        <v>44531</v>
      </c>
      <c r="D231" s="8" t="s">
        <v>191</v>
      </c>
      <c r="E231" s="8" t="s">
        <v>74</v>
      </c>
      <c r="F231" s="9">
        <v>17</v>
      </c>
      <c r="G231" s="10">
        <v>66</v>
      </c>
      <c r="H231" s="46"/>
      <c r="I231" s="46"/>
      <c r="M231" s="6" t="s">
        <v>9</v>
      </c>
      <c r="N231" s="43" t="str">
        <f>IF(COUNTIF($M$2:M231,$M$2:$M$1501)=1,M231,"")</f>
        <v/>
      </c>
      <c r="O231" s="43" t="str">
        <f t="array" ref="O231">IFERROR(INDEX($M$2:$M$1501,MATCH(0,INDEX(COUNTIFS($O$1:O230,$M$2:$M$1501),0),0)),"")</f>
        <v/>
      </c>
      <c r="T231" s="8" t="s">
        <v>191</v>
      </c>
      <c r="U231" s="51"/>
      <c r="W231" s="43" t="str">
        <f>IFERROR(INDEX($T$2:$T$1501,MATCH(0,INDEX(COUNTIFS($W$1:W230,$T$2:$T$1501),0),0)),"")</f>
        <v>cada5e6a-630c-463b-87b2-f424f752c43c</v>
      </c>
      <c r="X231" s="43">
        <f t="shared" si="12"/>
        <v>1</v>
      </c>
      <c r="Z231" s="6" t="s">
        <v>9</v>
      </c>
      <c r="AA231" s="43" t="str">
        <f>IFERROR(INDEX($T$2:$T$1501,MATCH(0,INDEX(COUNTIFS($W$1:AA230,$T$2:$T$1501),0),0)),"")</f>
        <v>cada5e6a-630c-463b-87b2-f424f752c43c</v>
      </c>
    </row>
    <row r="232" spans="1:27" ht="12.75">
      <c r="A232" s="36" t="str">
        <f t="shared" si="11"/>
        <v>GGN-Sector66|Paan Corner</v>
      </c>
      <c r="B232" s="6" t="s">
        <v>6</v>
      </c>
      <c r="C232" s="7">
        <v>44531</v>
      </c>
      <c r="D232" s="8" t="s">
        <v>192</v>
      </c>
      <c r="E232" s="8" t="s">
        <v>65</v>
      </c>
      <c r="F232" s="9">
        <v>258</v>
      </c>
      <c r="G232" s="10">
        <v>4</v>
      </c>
      <c r="H232" s="46"/>
      <c r="I232" s="46"/>
      <c r="M232" s="6" t="s">
        <v>6</v>
      </c>
      <c r="N232" s="43" t="str">
        <f>IF(COUNTIF($M$2:M232,$M$2:$M$1501)=1,M232,"")</f>
        <v/>
      </c>
      <c r="O232" s="43" t="str">
        <f t="array" ref="O232">IFERROR(INDEX($M$2:$M$1501,MATCH(0,INDEX(COUNTIFS($O$1:O231,$M$2:$M$1501),0),0)),"")</f>
        <v/>
      </c>
      <c r="T232" s="8" t="s">
        <v>192</v>
      </c>
      <c r="U232" s="51"/>
      <c r="W232" s="43" t="str">
        <f>IFERROR(INDEX($T$2:$T$1501,MATCH(0,INDEX(COUNTIFS($W$1:W231,$T$2:$T$1501),0),0)),"")</f>
        <v>f1c3f0b1-bc11-4836-88db-616f203ff4fe</v>
      </c>
      <c r="X232" s="43">
        <f t="shared" si="12"/>
        <v>3</v>
      </c>
      <c r="Z232" s="6" t="s">
        <v>6</v>
      </c>
      <c r="AA232" s="43" t="str">
        <f>IFERROR(INDEX($T$2:$T$1501,MATCH(0,INDEX(COUNTIFS($W$1:AA231,$T$2:$T$1501),0),0)),"")</f>
        <v>f1c3f0b1-bc11-4836-88db-616f203ff4fe</v>
      </c>
    </row>
    <row r="233" spans="1:27" ht="12.75">
      <c r="A233" s="36" t="str">
        <f t="shared" si="11"/>
        <v>GGN - Sector 27|Personal Care</v>
      </c>
      <c r="B233" s="6" t="s">
        <v>9</v>
      </c>
      <c r="C233" s="7">
        <v>44531</v>
      </c>
      <c r="D233" s="8" t="s">
        <v>193</v>
      </c>
      <c r="E233" s="8" t="s">
        <v>34</v>
      </c>
      <c r="F233" s="9">
        <v>8</v>
      </c>
      <c r="G233" s="10">
        <v>77</v>
      </c>
      <c r="H233" s="46"/>
      <c r="I233" s="46"/>
      <c r="M233" s="6" t="s">
        <v>9</v>
      </c>
      <c r="N233" s="43" t="str">
        <f>IF(COUNTIF($M$2:M233,$M$2:$M$1501)=1,M233,"")</f>
        <v/>
      </c>
      <c r="O233" s="43" t="str">
        <f t="array" ref="O233">IFERROR(INDEX($M$2:$M$1501,MATCH(0,INDEX(COUNTIFS($O$1:O232,$M$2:$M$1501),0),0)),"")</f>
        <v/>
      </c>
      <c r="T233" s="8" t="s">
        <v>193</v>
      </c>
      <c r="U233" s="51"/>
      <c r="W233" s="43" t="str">
        <f>IFERROR(INDEX($T$2:$T$1501,MATCH(0,INDEX(COUNTIFS($W$1:W232,$T$2:$T$1501),0),0)),"")</f>
        <v>5c947d31-97be-47aa-9802-6b013dab723a</v>
      </c>
      <c r="X233" s="43">
        <f t="shared" si="12"/>
        <v>1</v>
      </c>
      <c r="Z233" s="6" t="s">
        <v>9</v>
      </c>
      <c r="AA233" s="43" t="str">
        <f>IFERROR(INDEX($T$2:$T$1501,MATCH(0,INDEX(COUNTIFS($W$1:AA232,$T$2:$T$1501),0),0)),"")</f>
        <v>5c947d31-97be-47aa-9802-6b013dab723a</v>
      </c>
    </row>
    <row r="234" spans="1:27" ht="12.75">
      <c r="A234" s="36" t="str">
        <f t="shared" si="11"/>
        <v>GGN - Sector 27|Biscuits</v>
      </c>
      <c r="B234" s="6" t="s">
        <v>9</v>
      </c>
      <c r="C234" s="7">
        <v>44531</v>
      </c>
      <c r="D234" s="8" t="s">
        <v>194</v>
      </c>
      <c r="E234" s="8" t="s">
        <v>39</v>
      </c>
      <c r="F234" s="9">
        <v>46</v>
      </c>
      <c r="G234" s="10">
        <v>18</v>
      </c>
      <c r="H234" s="46"/>
      <c r="I234" s="46"/>
      <c r="M234" s="6" t="s">
        <v>9</v>
      </c>
      <c r="N234" s="43" t="str">
        <f>IF(COUNTIF($M$2:M234,$M$2:$M$1501)=1,M234,"")</f>
        <v/>
      </c>
      <c r="O234" s="43" t="str">
        <f t="array" ref="O234">IFERROR(INDEX($M$2:$M$1501,MATCH(0,INDEX(COUNTIFS($O$1:O233,$M$2:$M$1501),0),0)),"")</f>
        <v/>
      </c>
      <c r="T234" s="8" t="s">
        <v>194</v>
      </c>
      <c r="U234" s="51"/>
      <c r="W234" s="43" t="str">
        <f>IFERROR(INDEX($T$2:$T$1501,MATCH(0,INDEX(COUNTIFS($W$1:W233,$T$2:$T$1501),0),0)),"")</f>
        <v>ce0f0467-e85c-47bd-913a-b36356a82964</v>
      </c>
      <c r="X234" s="43">
        <f t="shared" si="12"/>
        <v>2</v>
      </c>
      <c r="Z234" s="6" t="s">
        <v>9</v>
      </c>
      <c r="AA234" s="43" t="str">
        <f>IFERROR(INDEX($T$2:$T$1501,MATCH(0,INDEX(COUNTIFS($W$1:AA233,$T$2:$T$1501),0),0)),"")</f>
        <v>ce0f0467-e85c-47bd-913a-b36356a82964</v>
      </c>
    </row>
    <row r="235" spans="1:27" ht="12.75">
      <c r="A235" s="36" t="str">
        <f t="shared" si="11"/>
        <v>GGN-Sector66|Home &amp; Cleaning</v>
      </c>
      <c r="B235" s="6" t="s">
        <v>6</v>
      </c>
      <c r="C235" s="7">
        <v>44531</v>
      </c>
      <c r="D235" s="8" t="s">
        <v>157</v>
      </c>
      <c r="E235" s="8" t="s">
        <v>67</v>
      </c>
      <c r="F235" s="9">
        <v>3</v>
      </c>
      <c r="G235" s="10">
        <v>118</v>
      </c>
      <c r="H235" s="46"/>
      <c r="I235" s="46"/>
      <c r="M235" s="6" t="s">
        <v>6</v>
      </c>
      <c r="N235" s="43" t="str">
        <f>IF(COUNTIF($M$2:M235,$M$2:$M$1501)=1,M235,"")</f>
        <v/>
      </c>
      <c r="O235" s="43" t="str">
        <f t="array" ref="O235">IFERROR(INDEX($M$2:$M$1501,MATCH(0,INDEX(COUNTIFS($O$1:O234,$M$2:$M$1501),0),0)),"")</f>
        <v/>
      </c>
      <c r="T235" s="8" t="s">
        <v>157</v>
      </c>
      <c r="U235" s="51"/>
      <c r="W235" s="43" t="str">
        <f>IFERROR(INDEX($T$2:$T$1501,MATCH(0,INDEX(COUNTIFS($W$1:W234,$T$2:$T$1501),0),0)),"")</f>
        <v>5338b14d-3146-43a7-a69a-fbb3c350328f</v>
      </c>
      <c r="X235" s="43">
        <f t="shared" si="12"/>
        <v>1</v>
      </c>
      <c r="Z235" s="6" t="s">
        <v>6</v>
      </c>
      <c r="AA235" s="43" t="str">
        <f>IFERROR(INDEX($T$2:$T$1501,MATCH(0,INDEX(COUNTIFS($W$1:AA234,$T$2:$T$1501),0),0)),"")</f>
        <v>5338b14d-3146-43a7-a69a-fbb3c350328f</v>
      </c>
    </row>
    <row r="236" spans="1:27" ht="12.75">
      <c r="A236" s="36" t="str">
        <f t="shared" si="11"/>
        <v>GGN-Sector66|Munchies</v>
      </c>
      <c r="B236" s="6" t="s">
        <v>6</v>
      </c>
      <c r="C236" s="7">
        <v>44531</v>
      </c>
      <c r="D236" s="8" t="s">
        <v>195</v>
      </c>
      <c r="E236" s="8" t="s">
        <v>8</v>
      </c>
      <c r="F236" s="9">
        <v>8</v>
      </c>
      <c r="G236" s="10">
        <v>14</v>
      </c>
      <c r="H236" s="46"/>
      <c r="I236" s="46"/>
      <c r="M236" s="6" t="s">
        <v>6</v>
      </c>
      <c r="N236" s="43" t="str">
        <f>IF(COUNTIF($M$2:M236,$M$2:$M$1501)=1,M236,"")</f>
        <v/>
      </c>
      <c r="O236" s="43" t="str">
        <f t="array" ref="O236">IFERROR(INDEX($M$2:$M$1501,MATCH(0,INDEX(COUNTIFS($O$1:O235,$M$2:$M$1501),0),0)),"")</f>
        <v/>
      </c>
      <c r="T236" s="8" t="s">
        <v>195</v>
      </c>
      <c r="U236" s="51"/>
      <c r="W236" s="43" t="str">
        <f>IFERROR(INDEX($T$2:$T$1501,MATCH(0,INDEX(COUNTIFS($W$1:W235,$T$2:$T$1501),0),0)),"")</f>
        <v>15643198-faf4-4171-8a59-6d0c0756501a</v>
      </c>
      <c r="X236" s="43">
        <f t="shared" si="12"/>
        <v>1</v>
      </c>
      <c r="Z236" s="6" t="s">
        <v>6</v>
      </c>
      <c r="AA236" s="43" t="str">
        <f>IFERROR(INDEX($T$2:$T$1501,MATCH(0,INDEX(COUNTIFS($W$1:AA235,$T$2:$T$1501),0),0)),"")</f>
        <v>15643198-faf4-4171-8a59-6d0c0756501a</v>
      </c>
    </row>
    <row r="237" spans="1:27" ht="12.75">
      <c r="A237" s="36" t="str">
        <f t="shared" si="11"/>
        <v>GGN - Sector 27|Fruits &amp; Vegetables</v>
      </c>
      <c r="B237" s="6" t="s">
        <v>9</v>
      </c>
      <c r="C237" s="7">
        <v>44531</v>
      </c>
      <c r="D237" s="8" t="s">
        <v>52</v>
      </c>
      <c r="E237" s="8" t="s">
        <v>11</v>
      </c>
      <c r="F237" s="9">
        <v>0</v>
      </c>
      <c r="G237" s="10">
        <v>50</v>
      </c>
      <c r="H237" s="46"/>
      <c r="I237" s="46"/>
      <c r="M237" s="6" t="s">
        <v>9</v>
      </c>
      <c r="N237" s="43" t="str">
        <f>IF(COUNTIF($M$2:M237,$M$2:$M$1501)=1,M237,"")</f>
        <v/>
      </c>
      <c r="O237" s="43" t="str">
        <f t="array" ref="O237">IFERROR(INDEX($M$2:$M$1501,MATCH(0,INDEX(COUNTIFS($O$1:O236,$M$2:$M$1501),0),0)),"")</f>
        <v/>
      </c>
      <c r="T237" s="8" t="s">
        <v>52</v>
      </c>
      <c r="U237" s="51"/>
      <c r="W237" s="43" t="str">
        <f>IFERROR(INDEX($T$2:$T$1501,MATCH(0,INDEX(COUNTIFS($W$1:W236,$T$2:$T$1501),0),0)),"")</f>
        <v>d373f813-e269-4378-9069-2cfbf89eb6ee</v>
      </c>
      <c r="X237" s="43">
        <f t="shared" si="12"/>
        <v>6</v>
      </c>
      <c r="Z237" s="6" t="s">
        <v>9</v>
      </c>
      <c r="AA237" s="43" t="str">
        <f>IFERROR(INDEX($T$2:$T$1501,MATCH(0,INDEX(COUNTIFS($W$1:AA236,$T$2:$T$1501),0),0)),"")</f>
        <v>d373f813-e269-4378-9069-2cfbf89eb6ee</v>
      </c>
    </row>
    <row r="238" spans="1:27" ht="12.75">
      <c r="A238" s="36" t="str">
        <f t="shared" si="11"/>
        <v>GGN - Sector 27|Biscuits</v>
      </c>
      <c r="B238" s="6" t="s">
        <v>9</v>
      </c>
      <c r="C238" s="7">
        <v>44531</v>
      </c>
      <c r="D238" s="8" t="s">
        <v>174</v>
      </c>
      <c r="E238" s="8" t="s">
        <v>39</v>
      </c>
      <c r="F238" s="9">
        <v>0</v>
      </c>
      <c r="G238" s="10">
        <v>79</v>
      </c>
      <c r="H238" s="46"/>
      <c r="I238" s="46"/>
      <c r="M238" s="6" t="s">
        <v>9</v>
      </c>
      <c r="N238" s="43" t="str">
        <f>IF(COUNTIF($M$2:M238,$M$2:$M$1501)=1,M238,"")</f>
        <v/>
      </c>
      <c r="O238" s="43" t="str">
        <f t="array" ref="O238">IFERROR(INDEX($M$2:$M$1501,MATCH(0,INDEX(COUNTIFS($O$1:O237,$M$2:$M$1501),0),0)),"")</f>
        <v/>
      </c>
      <c r="T238" s="8" t="s">
        <v>174</v>
      </c>
      <c r="U238" s="51"/>
      <c r="W238" s="43" t="str">
        <f>IFERROR(INDEX($T$2:$T$1501,MATCH(0,INDEX(COUNTIFS($W$1:W237,$T$2:$T$1501),0),0)),"")</f>
        <v>5d8aa933-89e9-4188-8436-346fff4723e5</v>
      </c>
      <c r="X238" s="43">
        <f t="shared" si="12"/>
        <v>1</v>
      </c>
      <c r="Z238" s="6" t="s">
        <v>9</v>
      </c>
      <c r="AA238" s="43" t="str">
        <f>IFERROR(INDEX($T$2:$T$1501,MATCH(0,INDEX(COUNTIFS($W$1:AA237,$T$2:$T$1501),0),0)),"")</f>
        <v>5d8aa933-89e9-4188-8436-346fff4723e5</v>
      </c>
    </row>
    <row r="239" spans="1:27" ht="12.75">
      <c r="A239" s="36" t="str">
        <f t="shared" si="11"/>
        <v>GGN - Sector 27|Beverages</v>
      </c>
      <c r="B239" s="6" t="s">
        <v>9</v>
      </c>
      <c r="C239" s="7">
        <v>44531</v>
      </c>
      <c r="D239" s="8" t="s">
        <v>196</v>
      </c>
      <c r="E239" s="8" t="s">
        <v>74</v>
      </c>
      <c r="F239" s="9">
        <v>13</v>
      </c>
      <c r="G239" s="10">
        <v>343</v>
      </c>
      <c r="H239" s="46"/>
      <c r="I239" s="46"/>
      <c r="M239" s="6" t="s">
        <v>9</v>
      </c>
      <c r="N239" s="43" t="str">
        <f>IF(COUNTIF($M$2:M239,$M$2:$M$1501)=1,M239,"")</f>
        <v/>
      </c>
      <c r="O239" s="43" t="str">
        <f t="array" ref="O239">IFERROR(INDEX($M$2:$M$1501,MATCH(0,INDEX(COUNTIFS($O$1:O238,$M$2:$M$1501),0),0)),"")</f>
        <v/>
      </c>
      <c r="T239" s="8" t="s">
        <v>196</v>
      </c>
      <c r="U239" s="51"/>
      <c r="W239" s="43" t="str">
        <f>IFERROR(INDEX($T$2:$T$1501,MATCH(0,INDEX(COUNTIFS($W$1:W238,$T$2:$T$1501),0),0)),"")</f>
        <v>fed97af4-b3bb-44b4-9390-d2748ce7cdc1</v>
      </c>
      <c r="X239" s="43">
        <f t="shared" si="12"/>
        <v>6</v>
      </c>
      <c r="Z239" s="6" t="s">
        <v>9</v>
      </c>
      <c r="AA239" s="43" t="str">
        <f>IFERROR(INDEX($T$2:$T$1501,MATCH(0,INDEX(COUNTIFS($W$1:AA238,$T$2:$T$1501),0),0)),"")</f>
        <v>fed97af4-b3bb-44b4-9390-d2748ce7cdc1</v>
      </c>
    </row>
    <row r="240" spans="1:27" ht="12.75">
      <c r="A240" s="36" t="str">
        <f t="shared" si="11"/>
        <v>GGN - Sector 27|Biscuits</v>
      </c>
      <c r="B240" s="6" t="s">
        <v>9</v>
      </c>
      <c r="C240" s="7">
        <v>44531</v>
      </c>
      <c r="D240" s="8" t="s">
        <v>197</v>
      </c>
      <c r="E240" s="8" t="s">
        <v>39</v>
      </c>
      <c r="F240" s="9">
        <v>6</v>
      </c>
      <c r="G240" s="10">
        <v>100</v>
      </c>
      <c r="H240" s="46"/>
      <c r="I240" s="46"/>
      <c r="M240" s="6" t="s">
        <v>9</v>
      </c>
      <c r="N240" s="43" t="str">
        <f>IF(COUNTIF($M$2:M240,$M$2:$M$1501)=1,M240,"")</f>
        <v/>
      </c>
      <c r="O240" s="43" t="str">
        <f t="array" ref="O240">IFERROR(INDEX($M$2:$M$1501,MATCH(0,INDEX(COUNTIFS($O$1:O239,$M$2:$M$1501),0),0)),"")</f>
        <v/>
      </c>
      <c r="T240" s="8" t="s">
        <v>197</v>
      </c>
      <c r="U240" s="51"/>
      <c r="W240" s="43" t="str">
        <f>IFERROR(INDEX($T$2:$T$1501,MATCH(0,INDEX(COUNTIFS($W$1:W239,$T$2:$T$1501),0),0)),"")</f>
        <v>37a44f3b-312c-45d9-b09c-19111054f38e</v>
      </c>
      <c r="X240" s="43">
        <f t="shared" si="12"/>
        <v>3</v>
      </c>
      <c r="Z240" s="6" t="s">
        <v>9</v>
      </c>
      <c r="AA240" s="43" t="str">
        <f>IFERROR(INDEX($T$2:$T$1501,MATCH(0,INDEX(COUNTIFS($W$1:AA239,$T$2:$T$1501),0),0)),"")</f>
        <v>37a44f3b-312c-45d9-b09c-19111054f38e</v>
      </c>
    </row>
    <row r="241" spans="1:27" ht="12.75">
      <c r="A241" s="36" t="str">
        <f t="shared" si="11"/>
        <v>GGN - Sector 27|Fruits &amp; Vegetables</v>
      </c>
      <c r="B241" s="6" t="s">
        <v>9</v>
      </c>
      <c r="C241" s="7">
        <v>44531</v>
      </c>
      <c r="D241" s="8" t="s">
        <v>10</v>
      </c>
      <c r="E241" s="8" t="s">
        <v>11</v>
      </c>
      <c r="F241" s="9">
        <v>0</v>
      </c>
      <c r="G241" s="10">
        <v>12</v>
      </c>
      <c r="H241" s="46"/>
      <c r="I241" s="46"/>
      <c r="M241" s="6" t="s">
        <v>9</v>
      </c>
      <c r="N241" s="43" t="str">
        <f>IF(COUNTIF($M$2:M241,$M$2:$M$1501)=1,M241,"")</f>
        <v/>
      </c>
      <c r="O241" s="43" t="str">
        <f t="array" ref="O241">IFERROR(INDEX($M$2:$M$1501,MATCH(0,INDEX(COUNTIFS($O$1:O240,$M$2:$M$1501),0),0)),"")</f>
        <v/>
      </c>
      <c r="T241" s="8" t="s">
        <v>10</v>
      </c>
      <c r="U241" s="51"/>
      <c r="W241" s="43" t="str">
        <f>IFERROR(INDEX($T$2:$T$1501,MATCH(0,INDEX(COUNTIFS($W$1:W240,$T$2:$T$1501),0),0)),"")</f>
        <v>a9df8e57-de01-463e-826b-5b0d2aa2c3b9</v>
      </c>
      <c r="X241" s="43">
        <f t="shared" si="12"/>
        <v>3</v>
      </c>
      <c r="Z241" s="6" t="s">
        <v>9</v>
      </c>
      <c r="AA241" s="43" t="str">
        <f>IFERROR(INDEX($T$2:$T$1501,MATCH(0,INDEX(COUNTIFS($W$1:AA240,$T$2:$T$1501),0),0)),"")</f>
        <v>a9df8e57-de01-463e-826b-5b0d2aa2c3b9</v>
      </c>
    </row>
    <row r="242" spans="1:27" ht="12.75">
      <c r="A242" s="36" t="str">
        <f t="shared" si="11"/>
        <v>GGN-Sector66|Fruits &amp; Vegetables</v>
      </c>
      <c r="B242" s="6" t="s">
        <v>6</v>
      </c>
      <c r="C242" s="7">
        <v>44531</v>
      </c>
      <c r="D242" s="8" t="s">
        <v>17</v>
      </c>
      <c r="E242" s="8" t="s">
        <v>11</v>
      </c>
      <c r="F242" s="9">
        <v>34</v>
      </c>
      <c r="G242" s="10">
        <v>114</v>
      </c>
      <c r="H242" s="46"/>
      <c r="I242" s="46"/>
      <c r="M242" s="6" t="s">
        <v>6</v>
      </c>
      <c r="N242" s="43" t="str">
        <f>IF(COUNTIF($M$2:M242,$M$2:$M$1501)=1,M242,"")</f>
        <v/>
      </c>
      <c r="O242" s="43" t="str">
        <f t="array" ref="O242">IFERROR(INDEX($M$2:$M$1501,MATCH(0,INDEX(COUNTIFS($O$1:O241,$M$2:$M$1501),0),0)),"")</f>
        <v/>
      </c>
      <c r="T242" s="8" t="s">
        <v>17</v>
      </c>
      <c r="U242" s="51"/>
      <c r="W242" s="43" t="str">
        <f>IFERROR(INDEX($T$2:$T$1501,MATCH(0,INDEX(COUNTIFS($W$1:W241,$T$2:$T$1501),0),0)),"")</f>
        <v>a4c4ecc0-7e38-4e19-adb5-bc456d1721c8</v>
      </c>
      <c r="X242" s="43">
        <f t="shared" si="12"/>
        <v>2</v>
      </c>
      <c r="Z242" s="6" t="s">
        <v>6</v>
      </c>
      <c r="AA242" s="43" t="str">
        <f>IFERROR(INDEX($T$2:$T$1501,MATCH(0,INDEX(COUNTIFS($W$1:AA241,$T$2:$T$1501),0),0)),"")</f>
        <v>a4c4ecc0-7e38-4e19-adb5-bc456d1721c8</v>
      </c>
    </row>
    <row r="243" spans="1:27" ht="12.75">
      <c r="A243" s="36" t="str">
        <f t="shared" si="11"/>
        <v>GGN - Sector 27|Fruits &amp; Vegetables</v>
      </c>
      <c r="B243" s="6" t="s">
        <v>9</v>
      </c>
      <c r="C243" s="7">
        <v>44531</v>
      </c>
      <c r="D243" s="8" t="s">
        <v>198</v>
      </c>
      <c r="E243" s="8" t="s">
        <v>11</v>
      </c>
      <c r="F243" s="9">
        <v>0</v>
      </c>
      <c r="G243" s="10">
        <v>13</v>
      </c>
      <c r="H243" s="46"/>
      <c r="I243" s="46"/>
      <c r="M243" s="6" t="s">
        <v>9</v>
      </c>
      <c r="N243" s="43" t="str">
        <f>IF(COUNTIF($M$2:M243,$M$2:$M$1501)=1,M243,"")</f>
        <v/>
      </c>
      <c r="O243" s="43" t="str">
        <f t="array" ref="O243">IFERROR(INDEX($M$2:$M$1501,MATCH(0,INDEX(COUNTIFS($O$1:O242,$M$2:$M$1501),0),0)),"")</f>
        <v/>
      </c>
      <c r="T243" s="8" t="s">
        <v>198</v>
      </c>
      <c r="U243" s="51"/>
      <c r="W243" s="43" t="str">
        <f>IFERROR(INDEX($T$2:$T$1501,MATCH(0,INDEX(COUNTIFS($W$1:W242,$T$2:$T$1501),0),0)),"")</f>
        <v>6a5122c6-acb8-46ac-ad3e-5d4e32a414fd</v>
      </c>
      <c r="X243" s="43">
        <f t="shared" si="12"/>
        <v>1</v>
      </c>
      <c r="Z243" s="6" t="s">
        <v>9</v>
      </c>
      <c r="AA243" s="43" t="str">
        <f>IFERROR(INDEX($T$2:$T$1501,MATCH(0,INDEX(COUNTIFS($W$1:AA242,$T$2:$T$1501),0),0)),"")</f>
        <v>6a5122c6-acb8-46ac-ad3e-5d4e32a414fd</v>
      </c>
    </row>
    <row r="244" spans="1:27" ht="12.75">
      <c r="A244" s="36" t="str">
        <f t="shared" si="11"/>
        <v>GGN - Sector 27|Biscuits</v>
      </c>
      <c r="B244" s="6" t="s">
        <v>9</v>
      </c>
      <c r="C244" s="7">
        <v>44531</v>
      </c>
      <c r="D244" s="8" t="s">
        <v>93</v>
      </c>
      <c r="E244" s="8" t="s">
        <v>39</v>
      </c>
      <c r="F244" s="9">
        <v>0</v>
      </c>
      <c r="G244" s="10">
        <v>8</v>
      </c>
      <c r="H244" s="46"/>
      <c r="I244" s="46"/>
      <c r="M244" s="6" t="s">
        <v>9</v>
      </c>
      <c r="N244" s="43" t="str">
        <f>IF(COUNTIF($M$2:M244,$M$2:$M$1501)=1,M244,"")</f>
        <v/>
      </c>
      <c r="O244" s="43" t="str">
        <f t="array" ref="O244">IFERROR(INDEX($M$2:$M$1501,MATCH(0,INDEX(COUNTIFS($O$1:O243,$M$2:$M$1501),0),0)),"")</f>
        <v/>
      </c>
      <c r="T244" s="8" t="s">
        <v>93</v>
      </c>
      <c r="U244" s="51"/>
      <c r="W244" s="43" t="str">
        <f>IFERROR(INDEX($T$2:$T$1501,MATCH(0,INDEX(COUNTIFS($W$1:W243,$T$2:$T$1501),0),0)),"")</f>
        <v>943c7e65-e720-4cff-b73d-2fcc4c628339</v>
      </c>
      <c r="X244" s="43">
        <f t="shared" si="12"/>
        <v>1</v>
      </c>
      <c r="Z244" s="6" t="s">
        <v>9</v>
      </c>
      <c r="AA244" s="43" t="str">
        <f>IFERROR(INDEX($T$2:$T$1501,MATCH(0,INDEX(COUNTIFS($W$1:AA243,$T$2:$T$1501),0),0)),"")</f>
        <v>943c7e65-e720-4cff-b73d-2fcc4c628339</v>
      </c>
    </row>
    <row r="245" spans="1:27" ht="12.75">
      <c r="A245" s="36" t="str">
        <f t="shared" si="11"/>
        <v>GGN - Sector 27|Cooking Essentials</v>
      </c>
      <c r="B245" s="6" t="s">
        <v>9</v>
      </c>
      <c r="C245" s="7">
        <v>44531</v>
      </c>
      <c r="D245" s="8" t="s">
        <v>199</v>
      </c>
      <c r="E245" s="8" t="s">
        <v>30</v>
      </c>
      <c r="F245" s="9">
        <v>8</v>
      </c>
      <c r="G245" s="10">
        <v>305</v>
      </c>
      <c r="H245" s="46"/>
      <c r="I245" s="46"/>
      <c r="M245" s="6" t="s">
        <v>9</v>
      </c>
      <c r="N245" s="43" t="str">
        <f>IF(COUNTIF($M$2:M245,$M$2:$M$1501)=1,M245,"")</f>
        <v/>
      </c>
      <c r="O245" s="43" t="str">
        <f t="array" ref="O245">IFERROR(INDEX($M$2:$M$1501,MATCH(0,INDEX(COUNTIFS($O$1:O244,$M$2:$M$1501),0),0)),"")</f>
        <v/>
      </c>
      <c r="T245" s="8" t="s">
        <v>199</v>
      </c>
      <c r="U245" s="51"/>
      <c r="W245" s="43" t="str">
        <f>IFERROR(INDEX($T$2:$T$1501,MATCH(0,INDEX(COUNTIFS($W$1:W244,$T$2:$T$1501),0),0)),"")</f>
        <v>2abe937d-d856-4f4c-a103-79783576e6f2</v>
      </c>
      <c r="X245" s="43">
        <f t="shared" si="12"/>
        <v>3</v>
      </c>
      <c r="Z245" s="6" t="s">
        <v>9</v>
      </c>
      <c r="AA245" s="43" t="str">
        <f>IFERROR(INDEX($T$2:$T$1501,MATCH(0,INDEX(COUNTIFS($W$1:AA244,$T$2:$T$1501),0),0)),"")</f>
        <v>2abe937d-d856-4f4c-a103-79783576e6f2</v>
      </c>
    </row>
    <row r="246" spans="1:27" ht="12.75">
      <c r="A246" s="36" t="str">
        <f t="shared" si="11"/>
        <v>GGN - Sector 27|Munchies</v>
      </c>
      <c r="B246" s="6" t="s">
        <v>9</v>
      </c>
      <c r="C246" s="7">
        <v>44531</v>
      </c>
      <c r="D246" s="8" t="s">
        <v>200</v>
      </c>
      <c r="E246" s="8" t="s">
        <v>8</v>
      </c>
      <c r="F246" s="9">
        <v>8</v>
      </c>
      <c r="G246" s="10">
        <v>8</v>
      </c>
      <c r="H246" s="46"/>
      <c r="I246" s="46"/>
      <c r="M246" s="6" t="s">
        <v>9</v>
      </c>
      <c r="N246" s="43" t="str">
        <f>IF(COUNTIF($M$2:M246,$M$2:$M$1501)=1,M246,"")</f>
        <v/>
      </c>
      <c r="O246" s="43" t="str">
        <f t="array" ref="O246">IFERROR(INDEX($M$2:$M$1501,MATCH(0,INDEX(COUNTIFS($O$1:O245,$M$2:$M$1501),0),0)),"")</f>
        <v/>
      </c>
      <c r="T246" s="8" t="s">
        <v>200</v>
      </c>
      <c r="U246" s="51"/>
      <c r="W246" s="43" t="str">
        <f>IFERROR(INDEX($T$2:$T$1501,MATCH(0,INDEX(COUNTIFS($W$1:W245,$T$2:$T$1501),0),0)),"")</f>
        <v>4d2944bd-38ef-4482-8843-4a86e9009683</v>
      </c>
      <c r="X246" s="43">
        <f t="shared" si="12"/>
        <v>1</v>
      </c>
      <c r="Z246" s="6" t="s">
        <v>9</v>
      </c>
      <c r="AA246" s="43" t="str">
        <f>IFERROR(INDEX($T$2:$T$1501,MATCH(0,INDEX(COUNTIFS($W$1:AA245,$T$2:$T$1501),0),0)),"")</f>
        <v>4d2944bd-38ef-4482-8843-4a86e9009683</v>
      </c>
    </row>
    <row r="247" spans="1:27" ht="12.75">
      <c r="A247" s="36" t="str">
        <f t="shared" si="11"/>
        <v>GGN - Sector 27|Biscuits</v>
      </c>
      <c r="B247" s="6" t="s">
        <v>9</v>
      </c>
      <c r="C247" s="7">
        <v>44531</v>
      </c>
      <c r="D247" s="8" t="s">
        <v>201</v>
      </c>
      <c r="E247" s="8" t="s">
        <v>39</v>
      </c>
      <c r="F247" s="9">
        <v>6</v>
      </c>
      <c r="G247" s="10">
        <v>40</v>
      </c>
      <c r="H247" s="46"/>
      <c r="I247" s="46"/>
      <c r="M247" s="6" t="s">
        <v>9</v>
      </c>
      <c r="N247" s="43" t="str">
        <f>IF(COUNTIF($M$2:M247,$M$2:$M$1501)=1,M247,"")</f>
        <v/>
      </c>
      <c r="O247" s="43" t="str">
        <f t="array" ref="O247">IFERROR(INDEX($M$2:$M$1501,MATCH(0,INDEX(COUNTIFS($O$1:O246,$M$2:$M$1501),0),0)),"")</f>
        <v/>
      </c>
      <c r="T247" s="8" t="s">
        <v>201</v>
      </c>
      <c r="U247" s="51"/>
      <c r="W247" s="43" t="str">
        <f>IFERROR(INDEX($T$2:$T$1501,MATCH(0,INDEX(COUNTIFS($W$1:W246,$T$2:$T$1501),0),0)),"")</f>
        <v>f5eacb15-ae90-46ee-95cb-68da519b06a9</v>
      </c>
      <c r="X247" s="43">
        <f t="shared" si="12"/>
        <v>1</v>
      </c>
      <c r="Z247" s="6" t="s">
        <v>9</v>
      </c>
      <c r="AA247" s="43" t="str">
        <f>IFERROR(INDEX($T$2:$T$1501,MATCH(0,INDEX(COUNTIFS($W$1:AA246,$T$2:$T$1501),0),0)),"")</f>
        <v>f5eacb15-ae90-46ee-95cb-68da519b06a9</v>
      </c>
    </row>
    <row r="248" spans="1:27" ht="12.75">
      <c r="A248" s="36" t="str">
        <f t="shared" si="11"/>
        <v>GGN - Sector 27|Beverages</v>
      </c>
      <c r="B248" s="6" t="s">
        <v>9</v>
      </c>
      <c r="C248" s="7">
        <v>44531</v>
      </c>
      <c r="D248" s="8" t="s">
        <v>73</v>
      </c>
      <c r="E248" s="8" t="s">
        <v>74</v>
      </c>
      <c r="F248" s="9">
        <v>4</v>
      </c>
      <c r="G248" s="10">
        <v>332</v>
      </c>
      <c r="H248" s="46"/>
      <c r="I248" s="46"/>
      <c r="M248" s="6" t="s">
        <v>9</v>
      </c>
      <c r="N248" s="43" t="str">
        <f>IF(COUNTIF($M$2:M248,$M$2:$M$1501)=1,M248,"")</f>
        <v/>
      </c>
      <c r="O248" s="43" t="str">
        <f t="array" ref="O248">IFERROR(INDEX($M$2:$M$1501,MATCH(0,INDEX(COUNTIFS($O$1:O247,$M$2:$M$1501),0),0)),"")</f>
        <v/>
      </c>
      <c r="T248" s="8" t="s">
        <v>73</v>
      </c>
      <c r="U248" s="51"/>
      <c r="W248" s="43" t="str">
        <f>IFERROR(INDEX($T$2:$T$1501,MATCH(0,INDEX(COUNTIFS($W$1:W247,$T$2:$T$1501),0),0)),"")</f>
        <v>cb005894-5280-4a75-b128-8f1b4b9f946d</v>
      </c>
      <c r="X248" s="43">
        <f t="shared" si="12"/>
        <v>1</v>
      </c>
      <c r="Z248" s="6" t="s">
        <v>9</v>
      </c>
      <c r="AA248" s="43" t="str">
        <f>IFERROR(INDEX($T$2:$T$1501,MATCH(0,INDEX(COUNTIFS($W$1:AA247,$T$2:$T$1501),0),0)),"")</f>
        <v>cb005894-5280-4a75-b128-8f1b4b9f946d</v>
      </c>
    </row>
    <row r="249" spans="1:27" ht="12.75">
      <c r="A249" s="36" t="str">
        <f t="shared" si="11"/>
        <v>GGN - Sector 27|Biscuits</v>
      </c>
      <c r="B249" s="6" t="s">
        <v>9</v>
      </c>
      <c r="C249" s="7">
        <v>44531</v>
      </c>
      <c r="D249" s="8" t="s">
        <v>202</v>
      </c>
      <c r="E249" s="8" t="s">
        <v>39</v>
      </c>
      <c r="F249" s="9">
        <v>85</v>
      </c>
      <c r="G249" s="10">
        <v>20</v>
      </c>
      <c r="H249" s="46"/>
      <c r="I249" s="46"/>
      <c r="M249" s="6" t="s">
        <v>9</v>
      </c>
      <c r="N249" s="43" t="str">
        <f>IF(COUNTIF($M$2:M249,$M$2:$M$1501)=1,M249,"")</f>
        <v/>
      </c>
      <c r="O249" s="43" t="str">
        <f t="array" ref="O249">IFERROR(INDEX($M$2:$M$1501,MATCH(0,INDEX(COUNTIFS($O$1:O248,$M$2:$M$1501),0),0)),"")</f>
        <v/>
      </c>
      <c r="T249" s="8" t="s">
        <v>202</v>
      </c>
      <c r="U249" s="51"/>
      <c r="W249" s="43" t="str">
        <f>IFERROR(INDEX($T$2:$T$1501,MATCH(0,INDEX(COUNTIFS($W$1:W248,$T$2:$T$1501),0),0)),"")</f>
        <v>6a2c1240-7870-424e-aaf4-0b7cd8f63722</v>
      </c>
      <c r="X249" s="43">
        <f t="shared" si="12"/>
        <v>12</v>
      </c>
      <c r="Z249" s="6" t="s">
        <v>9</v>
      </c>
      <c r="AA249" s="43" t="str">
        <f>IFERROR(INDEX($T$2:$T$1501,MATCH(0,INDEX(COUNTIFS($W$1:AA248,$T$2:$T$1501),0),0)),"")</f>
        <v>6a2c1240-7870-424e-aaf4-0b7cd8f63722</v>
      </c>
    </row>
    <row r="250" spans="1:27" ht="12.75">
      <c r="A250" s="36" t="str">
        <f t="shared" si="11"/>
        <v>GGN-Sector66|Personal Care</v>
      </c>
      <c r="B250" s="6" t="s">
        <v>6</v>
      </c>
      <c r="C250" s="7">
        <v>44531</v>
      </c>
      <c r="D250" s="8" t="s">
        <v>203</v>
      </c>
      <c r="E250" s="8" t="s">
        <v>34</v>
      </c>
      <c r="F250" s="9">
        <v>6</v>
      </c>
      <c r="G250" s="10">
        <v>66</v>
      </c>
      <c r="H250" s="46"/>
      <c r="I250" s="46"/>
      <c r="M250" s="6" t="s">
        <v>6</v>
      </c>
      <c r="N250" s="43" t="str">
        <f>IF(COUNTIF($M$2:M250,$M$2:$M$1501)=1,M250,"")</f>
        <v/>
      </c>
      <c r="O250" s="43" t="str">
        <f t="array" ref="O250">IFERROR(INDEX($M$2:$M$1501,MATCH(0,INDEX(COUNTIFS($O$1:O249,$M$2:$M$1501),0),0)),"")</f>
        <v/>
      </c>
      <c r="T250" s="8" t="s">
        <v>203</v>
      </c>
      <c r="U250" s="51"/>
      <c r="W250" s="43" t="str">
        <f>IFERROR(INDEX($T$2:$T$1501,MATCH(0,INDEX(COUNTIFS($W$1:W249,$T$2:$T$1501),0),0)),"")</f>
        <v>988dde67-c163-4573-83f0-61bf61417257</v>
      </c>
      <c r="X250" s="43">
        <f t="shared" si="12"/>
        <v>1</v>
      </c>
      <c r="Z250" s="6" t="s">
        <v>6</v>
      </c>
      <c r="AA250" s="43" t="str">
        <f>IFERROR(INDEX($T$2:$T$1501,MATCH(0,INDEX(COUNTIFS($W$1:AA249,$T$2:$T$1501),0),0)),"")</f>
        <v>988dde67-c163-4573-83f0-61bf61417257</v>
      </c>
    </row>
    <row r="251" spans="1:27" ht="12.75">
      <c r="A251" s="36" t="str">
        <f t="shared" si="11"/>
        <v>GGN - Sector 27|Packaged Food</v>
      </c>
      <c r="B251" s="6" t="s">
        <v>9</v>
      </c>
      <c r="C251" s="7">
        <v>44531</v>
      </c>
      <c r="D251" s="8" t="s">
        <v>204</v>
      </c>
      <c r="E251" s="8" t="s">
        <v>15</v>
      </c>
      <c r="F251" s="9">
        <v>18</v>
      </c>
      <c r="G251" s="10">
        <v>257</v>
      </c>
      <c r="H251" s="46"/>
      <c r="I251" s="46"/>
      <c r="M251" s="6" t="s">
        <v>9</v>
      </c>
      <c r="N251" s="43" t="str">
        <f>IF(COUNTIF($M$2:M251,$M$2:$M$1501)=1,M251,"")</f>
        <v/>
      </c>
      <c r="O251" s="43" t="str">
        <f t="array" ref="O251">IFERROR(INDEX($M$2:$M$1501,MATCH(0,INDEX(COUNTIFS($O$1:O250,$M$2:$M$1501),0),0)),"")</f>
        <v/>
      </c>
      <c r="T251" s="8" t="s">
        <v>204</v>
      </c>
      <c r="U251" s="51"/>
      <c r="W251" s="43" t="str">
        <f>IFERROR(INDEX($T$2:$T$1501,MATCH(0,INDEX(COUNTIFS($W$1:W250,$T$2:$T$1501),0),0)),"")</f>
        <v>296f45c2-b67a-42fd-9fba-e574ad391497</v>
      </c>
      <c r="X251" s="43">
        <f t="shared" si="12"/>
        <v>1</v>
      </c>
      <c r="Z251" s="6" t="s">
        <v>9</v>
      </c>
      <c r="AA251" s="43" t="str">
        <f>IFERROR(INDEX($T$2:$T$1501,MATCH(0,INDEX(COUNTIFS($W$1:AA250,$T$2:$T$1501),0),0)),"")</f>
        <v>296f45c2-b67a-42fd-9fba-e574ad391497</v>
      </c>
    </row>
    <row r="252" spans="1:27" ht="12.75">
      <c r="A252" s="36" t="str">
        <f t="shared" si="11"/>
        <v>GGN - Sector 27|Personal Care</v>
      </c>
      <c r="B252" s="6" t="s">
        <v>9</v>
      </c>
      <c r="C252" s="7">
        <v>44531</v>
      </c>
      <c r="D252" s="8" t="s">
        <v>205</v>
      </c>
      <c r="E252" s="8" t="s">
        <v>34</v>
      </c>
      <c r="F252" s="9">
        <v>17</v>
      </c>
      <c r="G252" s="10">
        <v>60</v>
      </c>
      <c r="H252" s="46"/>
      <c r="I252" s="46"/>
      <c r="M252" s="6" t="s">
        <v>9</v>
      </c>
      <c r="N252" s="43" t="str">
        <f>IF(COUNTIF($M$2:M252,$M$2:$M$1501)=1,M252,"")</f>
        <v/>
      </c>
      <c r="O252" s="43" t="str">
        <f t="array" ref="O252">IFERROR(INDEX($M$2:$M$1501,MATCH(0,INDEX(COUNTIFS($O$1:O251,$M$2:$M$1501),0),0)),"")</f>
        <v/>
      </c>
      <c r="T252" s="8" t="s">
        <v>205</v>
      </c>
      <c r="U252" s="51"/>
      <c r="W252" s="43" t="str">
        <f>IFERROR(INDEX($T$2:$T$1501,MATCH(0,INDEX(COUNTIFS($W$1:W251,$T$2:$T$1501),0),0)),"")</f>
        <v>775a5cd6-d701-4e3e-88d8-602e9f5b5d84</v>
      </c>
      <c r="X252" s="43">
        <f t="shared" si="12"/>
        <v>1</v>
      </c>
      <c r="Z252" s="6" t="s">
        <v>9</v>
      </c>
      <c r="AA252" s="43" t="str">
        <f>IFERROR(INDEX($T$2:$T$1501,MATCH(0,INDEX(COUNTIFS($W$1:AA251,$T$2:$T$1501),0),0)),"")</f>
        <v>775a5cd6-d701-4e3e-88d8-602e9f5b5d84</v>
      </c>
    </row>
    <row r="253" spans="1:27" ht="12.75">
      <c r="A253" s="36" t="str">
        <f t="shared" si="11"/>
        <v>GGN-Sector66|Fruits &amp; Vegetables</v>
      </c>
      <c r="B253" s="6" t="s">
        <v>6</v>
      </c>
      <c r="C253" s="7">
        <v>44531</v>
      </c>
      <c r="D253" s="8" t="s">
        <v>17</v>
      </c>
      <c r="E253" s="8" t="s">
        <v>11</v>
      </c>
      <c r="F253" s="9">
        <v>34</v>
      </c>
      <c r="G253" s="10">
        <v>38</v>
      </c>
      <c r="H253" s="46"/>
      <c r="I253" s="46"/>
      <c r="M253" s="6" t="s">
        <v>6</v>
      </c>
      <c r="N253" s="43" t="str">
        <f>IF(COUNTIF($M$2:M253,$M$2:$M$1501)=1,M253,"")</f>
        <v/>
      </c>
      <c r="O253" s="43" t="str">
        <f t="array" ref="O253">IFERROR(INDEX($M$2:$M$1501,MATCH(0,INDEX(COUNTIFS($O$1:O252,$M$2:$M$1501),0),0)),"")</f>
        <v/>
      </c>
      <c r="T253" s="8" t="s">
        <v>17</v>
      </c>
      <c r="U253" s="51"/>
      <c r="W253" s="43" t="str">
        <f>IFERROR(INDEX($T$2:$T$1501,MATCH(0,INDEX(COUNTIFS($W$1:W252,$T$2:$T$1501),0),0)),"")</f>
        <v>dd7e17b8-0916-49ad-886b-17ac1d88bcb6</v>
      </c>
      <c r="X253" s="43">
        <f t="shared" si="12"/>
        <v>1</v>
      </c>
      <c r="Z253" s="6" t="s">
        <v>6</v>
      </c>
      <c r="AA253" s="43" t="str">
        <f>IFERROR(INDEX($T$2:$T$1501,MATCH(0,INDEX(COUNTIFS($W$1:AA252,$T$2:$T$1501),0),0)),"")</f>
        <v>dd7e17b8-0916-49ad-886b-17ac1d88bcb6</v>
      </c>
    </row>
    <row r="254" spans="1:27" ht="12.75">
      <c r="A254" s="36" t="str">
        <f t="shared" si="11"/>
        <v>GGN - Sector 27|Munchies</v>
      </c>
      <c r="B254" s="6" t="s">
        <v>9</v>
      </c>
      <c r="C254" s="7">
        <v>44531</v>
      </c>
      <c r="D254" s="8" t="s">
        <v>206</v>
      </c>
      <c r="E254" s="8" t="s">
        <v>8</v>
      </c>
      <c r="F254" s="9">
        <v>4</v>
      </c>
      <c r="G254" s="10">
        <v>122</v>
      </c>
      <c r="H254" s="46"/>
      <c r="I254" s="46"/>
      <c r="M254" s="6" t="s">
        <v>9</v>
      </c>
      <c r="N254" s="43" t="str">
        <f>IF(COUNTIF($M$2:M254,$M$2:$M$1501)=1,M254,"")</f>
        <v/>
      </c>
      <c r="O254" s="43" t="str">
        <f t="array" ref="O254">IFERROR(INDEX($M$2:$M$1501,MATCH(0,INDEX(COUNTIFS($O$1:O253,$M$2:$M$1501),0),0)),"")</f>
        <v/>
      </c>
      <c r="T254" s="8" t="s">
        <v>206</v>
      </c>
      <c r="U254" s="51"/>
      <c r="W254" s="43" t="str">
        <f>IFERROR(INDEX($T$2:$T$1501,MATCH(0,INDEX(COUNTIFS($W$1:W253,$T$2:$T$1501),0),0)),"")</f>
        <v>a4fc31a2-f678-47cd-b0b7-54b2c798fa14</v>
      </c>
      <c r="X254" s="43">
        <f t="shared" si="12"/>
        <v>1</v>
      </c>
      <c r="Z254" s="6" t="s">
        <v>9</v>
      </c>
      <c r="AA254" s="43" t="str">
        <f>IFERROR(INDEX($T$2:$T$1501,MATCH(0,INDEX(COUNTIFS($W$1:AA253,$T$2:$T$1501),0),0)),"")</f>
        <v>a4fc31a2-f678-47cd-b0b7-54b2c798fa14</v>
      </c>
    </row>
    <row r="255" spans="1:27" ht="12.75">
      <c r="A255" s="36" t="str">
        <f t="shared" si="11"/>
        <v>GGN - Sector 27|Fruits &amp; Vegetables</v>
      </c>
      <c r="B255" s="6" t="s">
        <v>9</v>
      </c>
      <c r="C255" s="7">
        <v>44531</v>
      </c>
      <c r="D255" s="8" t="s">
        <v>63</v>
      </c>
      <c r="E255" s="8" t="s">
        <v>11</v>
      </c>
      <c r="F255" s="9">
        <v>267</v>
      </c>
      <c r="G255" s="10">
        <v>54</v>
      </c>
      <c r="H255" s="46"/>
      <c r="I255" s="46"/>
      <c r="M255" s="6" t="s">
        <v>9</v>
      </c>
      <c r="N255" s="43" t="str">
        <f>IF(COUNTIF($M$2:M255,$M$2:$M$1501)=1,M255,"")</f>
        <v/>
      </c>
      <c r="O255" s="43" t="str">
        <f t="array" ref="O255">IFERROR(INDEX($M$2:$M$1501,MATCH(0,INDEX(COUNTIFS($O$1:O254,$M$2:$M$1501),0),0)),"")</f>
        <v/>
      </c>
      <c r="T255" s="8" t="s">
        <v>63</v>
      </c>
      <c r="U255" s="51"/>
      <c r="W255" s="43" t="str">
        <f>IFERROR(INDEX($T$2:$T$1501,MATCH(0,INDEX(COUNTIFS($W$1:W254,$T$2:$T$1501),0),0)),"")</f>
        <v>f527ae6e-6b89-4639-9bc7-acedc875bfff</v>
      </c>
      <c r="X255" s="43">
        <f t="shared" si="12"/>
        <v>1</v>
      </c>
      <c r="Z255" s="6" t="s">
        <v>9</v>
      </c>
      <c r="AA255" s="43" t="str">
        <f>IFERROR(INDEX($T$2:$T$1501,MATCH(0,INDEX(COUNTIFS($W$1:AA254,$T$2:$T$1501),0),0)),"")</f>
        <v>f527ae6e-6b89-4639-9bc7-acedc875bfff</v>
      </c>
    </row>
    <row r="256" spans="1:27" ht="12.75">
      <c r="A256" s="36" t="str">
        <f t="shared" si="11"/>
        <v>GGN-Sector66|Personal Care</v>
      </c>
      <c r="B256" s="6" t="s">
        <v>6</v>
      </c>
      <c r="C256" s="7">
        <v>44531</v>
      </c>
      <c r="D256" s="8" t="s">
        <v>207</v>
      </c>
      <c r="E256" s="8" t="s">
        <v>34</v>
      </c>
      <c r="F256" s="9">
        <v>0</v>
      </c>
      <c r="G256" s="10">
        <v>146</v>
      </c>
      <c r="H256" s="46"/>
      <c r="I256" s="46"/>
      <c r="M256" s="6" t="s">
        <v>6</v>
      </c>
      <c r="N256" s="43" t="str">
        <f>IF(COUNTIF($M$2:M256,$M$2:$M$1501)=1,M256,"")</f>
        <v/>
      </c>
      <c r="O256" s="43" t="str">
        <f t="array" ref="O256">IFERROR(INDEX($M$2:$M$1501,MATCH(0,INDEX(COUNTIFS($O$1:O255,$M$2:$M$1501),0),0)),"")</f>
        <v/>
      </c>
      <c r="T256" s="8" t="s">
        <v>207</v>
      </c>
      <c r="U256" s="51"/>
      <c r="W256" s="43" t="str">
        <f>IFERROR(INDEX($T$2:$T$1501,MATCH(0,INDEX(COUNTIFS($W$1:W255,$T$2:$T$1501),0),0)),"")</f>
        <v>02517c56-2bc2-4e3a-8bcd-32b2fc8759f1</v>
      </c>
      <c r="X256" s="43">
        <f t="shared" si="12"/>
        <v>2</v>
      </c>
      <c r="Z256" s="6" t="s">
        <v>6</v>
      </c>
      <c r="AA256" s="43" t="str">
        <f>IFERROR(INDEX($T$2:$T$1501,MATCH(0,INDEX(COUNTIFS($W$1:AA255,$T$2:$T$1501),0),0)),"")</f>
        <v>02517c56-2bc2-4e3a-8bcd-32b2fc8759f1</v>
      </c>
    </row>
    <row r="257" spans="1:27" ht="12.75">
      <c r="A257" s="36" t="str">
        <f t="shared" si="11"/>
        <v>GGN-Sector66|Fruits &amp; Vegetables</v>
      </c>
      <c r="B257" s="6" t="s">
        <v>6</v>
      </c>
      <c r="C257" s="7">
        <v>44531</v>
      </c>
      <c r="D257" s="8" t="s">
        <v>208</v>
      </c>
      <c r="E257" s="8" t="s">
        <v>11</v>
      </c>
      <c r="F257" s="9">
        <v>1</v>
      </c>
      <c r="G257" s="10">
        <v>35</v>
      </c>
      <c r="H257" s="46"/>
      <c r="I257" s="46"/>
      <c r="M257" s="6" t="s">
        <v>6</v>
      </c>
      <c r="N257" s="43" t="str">
        <f>IF(COUNTIF($M$2:M257,$M$2:$M$1501)=1,M257,"")</f>
        <v/>
      </c>
      <c r="O257" s="43" t="str">
        <f t="array" ref="O257">IFERROR(INDEX($M$2:$M$1501,MATCH(0,INDEX(COUNTIFS($O$1:O256,$M$2:$M$1501),0),0)),"")</f>
        <v/>
      </c>
      <c r="T257" s="8" t="s">
        <v>208</v>
      </c>
      <c r="U257" s="51"/>
      <c r="W257" s="43" t="str">
        <f>IFERROR(INDEX($T$2:$T$1501,MATCH(0,INDEX(COUNTIFS($W$1:W256,$T$2:$T$1501),0),0)),"")</f>
        <v>01ad3ca3-b080-4cbf-8e11-2809d98c30f7</v>
      </c>
      <c r="X257" s="43">
        <f t="shared" si="12"/>
        <v>3</v>
      </c>
      <c r="Z257" s="6" t="s">
        <v>6</v>
      </c>
      <c r="AA257" s="43" t="str">
        <f>IFERROR(INDEX($T$2:$T$1501,MATCH(0,INDEX(COUNTIFS($W$1:AA256,$T$2:$T$1501),0),0)),"")</f>
        <v>01ad3ca3-b080-4cbf-8e11-2809d98c30f7</v>
      </c>
    </row>
    <row r="258" spans="1:27" ht="12.75">
      <c r="A258" s="36" t="str">
        <f t="shared" si="11"/>
        <v>GGN - Sector 27|Fruits &amp; Vegetables</v>
      </c>
      <c r="B258" s="6" t="s">
        <v>9</v>
      </c>
      <c r="C258" s="7">
        <v>44531</v>
      </c>
      <c r="D258" s="8" t="s">
        <v>209</v>
      </c>
      <c r="E258" s="8" t="s">
        <v>11</v>
      </c>
      <c r="F258" s="9">
        <v>0</v>
      </c>
      <c r="G258" s="10">
        <v>39</v>
      </c>
      <c r="H258" s="46"/>
      <c r="I258" s="46"/>
      <c r="M258" s="6" t="s">
        <v>9</v>
      </c>
      <c r="N258" s="43" t="str">
        <f>IF(COUNTIF($M$2:M258,$M$2:$M$1501)=1,M258,"")</f>
        <v/>
      </c>
      <c r="O258" s="43" t="str">
        <f t="array" ref="O258">IFERROR(INDEX($M$2:$M$1501,MATCH(0,INDEX(COUNTIFS($O$1:O257,$M$2:$M$1501),0),0)),"")</f>
        <v/>
      </c>
      <c r="T258" s="8" t="s">
        <v>209</v>
      </c>
      <c r="U258" s="51"/>
      <c r="W258" s="43" t="str">
        <f>IFERROR(INDEX($T$2:$T$1501,MATCH(0,INDEX(COUNTIFS($W$1:W257,$T$2:$T$1501),0),0)),"")</f>
        <v>098ed36a-cb2d-42d4-b33f-58b881ee3216</v>
      </c>
      <c r="X258" s="43">
        <f t="shared" si="12"/>
        <v>4</v>
      </c>
      <c r="Z258" s="6" t="s">
        <v>9</v>
      </c>
      <c r="AA258" s="43" t="str">
        <f>IFERROR(INDEX($T$2:$T$1501,MATCH(0,INDEX(COUNTIFS($W$1:AA257,$T$2:$T$1501),0),0)),"")</f>
        <v>098ed36a-cb2d-42d4-b33f-58b881ee3216</v>
      </c>
    </row>
    <row r="259" spans="1:27" ht="12.75">
      <c r="A259" s="36" t="str">
        <f t="shared" ref="A259:A322" si="13">B259&amp;"|"&amp;E259</f>
        <v>GGN - Sector 27|Fruits &amp; Vegetables</v>
      </c>
      <c r="B259" s="6" t="s">
        <v>9</v>
      </c>
      <c r="C259" s="7">
        <v>44531</v>
      </c>
      <c r="D259" s="8" t="s">
        <v>17</v>
      </c>
      <c r="E259" s="8" t="s">
        <v>11</v>
      </c>
      <c r="F259" s="9">
        <v>66</v>
      </c>
      <c r="G259" s="10">
        <v>38</v>
      </c>
      <c r="H259" s="46"/>
      <c r="I259" s="46"/>
      <c r="M259" s="6" t="s">
        <v>9</v>
      </c>
      <c r="N259" s="43" t="str">
        <f>IF(COUNTIF($M$2:M259,$M$2:$M$1501)=1,M259,"")</f>
        <v/>
      </c>
      <c r="O259" s="43" t="str">
        <f t="array" ref="O259">IFERROR(INDEX($M$2:$M$1501,MATCH(0,INDEX(COUNTIFS($O$1:O258,$M$2:$M$1501),0),0)),"")</f>
        <v/>
      </c>
      <c r="T259" s="8" t="s">
        <v>17</v>
      </c>
      <c r="U259" s="51"/>
      <c r="W259" s="43" t="str">
        <f>IFERROR(INDEX($T$2:$T$1501,MATCH(0,INDEX(COUNTIFS($W$1:W258,$T$2:$T$1501),0),0)),"")</f>
        <v>2eee9fdb-bd0c-4dde-b438-ff26cc23ad9d</v>
      </c>
      <c r="X259" s="43">
        <f t="shared" ref="X259:X322" si="14">COUNTIF($T$2:$T$1501,W259)</f>
        <v>1</v>
      </c>
      <c r="Z259" s="6" t="s">
        <v>9</v>
      </c>
      <c r="AA259" s="43" t="str">
        <f>IFERROR(INDEX($T$2:$T$1501,MATCH(0,INDEX(COUNTIFS($W$1:AA258,$T$2:$T$1501),0),0)),"")</f>
        <v>2eee9fdb-bd0c-4dde-b438-ff26cc23ad9d</v>
      </c>
    </row>
    <row r="260" spans="1:27" ht="12.75">
      <c r="A260" s="36" t="str">
        <f t="shared" si="13"/>
        <v>GGN - Sector 27|Fruits &amp; Vegetables</v>
      </c>
      <c r="B260" s="6" t="s">
        <v>9</v>
      </c>
      <c r="C260" s="7">
        <v>44531</v>
      </c>
      <c r="D260" s="8" t="s">
        <v>210</v>
      </c>
      <c r="E260" s="8" t="s">
        <v>11</v>
      </c>
      <c r="F260" s="9">
        <v>8</v>
      </c>
      <c r="G260" s="10">
        <v>42</v>
      </c>
      <c r="H260" s="46"/>
      <c r="I260" s="46"/>
      <c r="M260" s="6" t="s">
        <v>9</v>
      </c>
      <c r="N260" s="43" t="str">
        <f>IF(COUNTIF($M$2:M260,$M$2:$M$1501)=1,M260,"")</f>
        <v/>
      </c>
      <c r="O260" s="43" t="str">
        <f t="array" ref="O260">IFERROR(INDEX($M$2:$M$1501,MATCH(0,INDEX(COUNTIFS($O$1:O259,$M$2:$M$1501),0),0)),"")</f>
        <v/>
      </c>
      <c r="T260" s="8" t="s">
        <v>210</v>
      </c>
      <c r="U260" s="51"/>
      <c r="W260" s="43" t="str">
        <f>IFERROR(INDEX($T$2:$T$1501,MATCH(0,INDEX(COUNTIFS($W$1:W259,$T$2:$T$1501),0),0)),"")</f>
        <v>f1146179-e0ae-4e2b-88b0-1217257e957e</v>
      </c>
      <c r="X260" s="43">
        <f t="shared" si="14"/>
        <v>1</v>
      </c>
      <c r="Z260" s="6" t="s">
        <v>9</v>
      </c>
      <c r="AA260" s="43" t="str">
        <f>IFERROR(INDEX($T$2:$T$1501,MATCH(0,INDEX(COUNTIFS($W$1:AA259,$T$2:$T$1501),0),0)),"")</f>
        <v>f1146179-e0ae-4e2b-88b0-1217257e957e</v>
      </c>
    </row>
    <row r="261" spans="1:27" ht="12.75">
      <c r="A261" s="36" t="str">
        <f t="shared" si="13"/>
        <v>GGN - Sector 27|Cooking Essentials</v>
      </c>
      <c r="B261" s="6" t="s">
        <v>9</v>
      </c>
      <c r="C261" s="7">
        <v>44531</v>
      </c>
      <c r="D261" s="8" t="s">
        <v>81</v>
      </c>
      <c r="E261" s="8" t="s">
        <v>30</v>
      </c>
      <c r="F261" s="9">
        <v>16</v>
      </c>
      <c r="G261" s="10">
        <v>38</v>
      </c>
      <c r="H261" s="46"/>
      <c r="I261" s="46"/>
      <c r="M261" s="6" t="s">
        <v>9</v>
      </c>
      <c r="N261" s="43" t="str">
        <f>IF(COUNTIF($M$2:M261,$M$2:$M$1501)=1,M261,"")</f>
        <v/>
      </c>
      <c r="O261" s="43" t="str">
        <f t="array" ref="O261">IFERROR(INDEX($M$2:$M$1501,MATCH(0,INDEX(COUNTIFS($O$1:O260,$M$2:$M$1501),0),0)),"")</f>
        <v/>
      </c>
      <c r="T261" s="8" t="s">
        <v>81</v>
      </c>
      <c r="U261" s="51"/>
      <c r="W261" s="43" t="str">
        <f>IFERROR(INDEX($T$2:$T$1501,MATCH(0,INDEX(COUNTIFS($W$1:W260,$T$2:$T$1501),0),0)),"")</f>
        <v>f30549f8-6527-4429-bc57-a6d4c34d8392</v>
      </c>
      <c r="X261" s="43">
        <f t="shared" si="14"/>
        <v>2</v>
      </c>
      <c r="Z261" s="6" t="s">
        <v>9</v>
      </c>
      <c r="AA261" s="43" t="str">
        <f>IFERROR(INDEX($T$2:$T$1501,MATCH(0,INDEX(COUNTIFS($W$1:AA260,$T$2:$T$1501),0),0)),"")</f>
        <v>f30549f8-6527-4429-bc57-a6d4c34d8392</v>
      </c>
    </row>
    <row r="262" spans="1:27" ht="12.75">
      <c r="A262" s="36" t="str">
        <f t="shared" si="13"/>
        <v>GGN - Sector 27|Biscuits</v>
      </c>
      <c r="B262" s="6" t="s">
        <v>9</v>
      </c>
      <c r="C262" s="7">
        <v>44531</v>
      </c>
      <c r="D262" s="8" t="s">
        <v>93</v>
      </c>
      <c r="E262" s="8" t="s">
        <v>39</v>
      </c>
      <c r="F262" s="9">
        <v>0</v>
      </c>
      <c r="G262" s="10">
        <v>20</v>
      </c>
      <c r="H262" s="46"/>
      <c r="I262" s="46"/>
      <c r="M262" s="6" t="s">
        <v>9</v>
      </c>
      <c r="N262" s="43" t="str">
        <f>IF(COUNTIF($M$2:M262,$M$2:$M$1501)=1,M262,"")</f>
        <v/>
      </c>
      <c r="O262" s="43" t="str">
        <f t="array" ref="O262">IFERROR(INDEX($M$2:$M$1501,MATCH(0,INDEX(COUNTIFS($O$1:O261,$M$2:$M$1501),0),0)),"")</f>
        <v/>
      </c>
      <c r="T262" s="8" t="s">
        <v>93</v>
      </c>
      <c r="U262" s="51"/>
      <c r="W262" s="43" t="str">
        <f>IFERROR(INDEX($T$2:$T$1501,MATCH(0,INDEX(COUNTIFS($W$1:W261,$T$2:$T$1501),0),0)),"")</f>
        <v>cc2e0e47-eb09-4dc7-a27c-3ca7548701ce</v>
      </c>
      <c r="X262" s="43">
        <f t="shared" si="14"/>
        <v>1</v>
      </c>
      <c r="Z262" s="6" t="s">
        <v>9</v>
      </c>
      <c r="AA262" s="43" t="str">
        <f>IFERROR(INDEX($T$2:$T$1501,MATCH(0,INDEX(COUNTIFS($W$1:AA261,$T$2:$T$1501),0),0)),"")</f>
        <v>cc2e0e47-eb09-4dc7-a27c-3ca7548701ce</v>
      </c>
    </row>
    <row r="263" spans="1:27" ht="12.75">
      <c r="A263" s="36" t="str">
        <f t="shared" si="13"/>
        <v>GGN - Sector 27|Cooking Essentials</v>
      </c>
      <c r="B263" s="6" t="s">
        <v>9</v>
      </c>
      <c r="C263" s="7">
        <v>44531</v>
      </c>
      <c r="D263" s="8" t="s">
        <v>211</v>
      </c>
      <c r="E263" s="8" t="s">
        <v>30</v>
      </c>
      <c r="F263" s="9">
        <v>7</v>
      </c>
      <c r="G263" s="10">
        <v>50</v>
      </c>
      <c r="H263" s="46"/>
      <c r="I263" s="46"/>
      <c r="M263" s="6" t="s">
        <v>9</v>
      </c>
      <c r="N263" s="43" t="str">
        <f>IF(COUNTIF($M$2:M263,$M$2:$M$1501)=1,M263,"")</f>
        <v/>
      </c>
      <c r="O263" s="43" t="str">
        <f t="array" ref="O263">IFERROR(INDEX($M$2:$M$1501,MATCH(0,INDEX(COUNTIFS($O$1:O262,$M$2:$M$1501),0),0)),"")</f>
        <v/>
      </c>
      <c r="T263" s="8" t="s">
        <v>211</v>
      </c>
      <c r="U263" s="51"/>
      <c r="W263" s="43" t="str">
        <f>IFERROR(INDEX($T$2:$T$1501,MATCH(0,INDEX(COUNTIFS($W$1:W262,$T$2:$T$1501),0),0)),"")</f>
        <v>d72b228e-3946-4839-bb4d-87bee47ad4b1</v>
      </c>
      <c r="X263" s="43">
        <f t="shared" si="14"/>
        <v>1</v>
      </c>
      <c r="Z263" s="6" t="s">
        <v>9</v>
      </c>
      <c r="AA263" s="43" t="str">
        <f>IFERROR(INDEX($T$2:$T$1501,MATCH(0,INDEX(COUNTIFS($W$1:AA262,$T$2:$T$1501),0),0)),"")</f>
        <v>d72b228e-3946-4839-bb4d-87bee47ad4b1</v>
      </c>
    </row>
    <row r="264" spans="1:27" ht="12.75">
      <c r="A264" s="36" t="str">
        <f t="shared" si="13"/>
        <v>GGN-Sector66|Home &amp; Cleaning</v>
      </c>
      <c r="B264" s="6" t="s">
        <v>6</v>
      </c>
      <c r="C264" s="7">
        <v>44531</v>
      </c>
      <c r="D264" s="8" t="s">
        <v>212</v>
      </c>
      <c r="E264" s="8" t="s">
        <v>67</v>
      </c>
      <c r="F264" s="9">
        <v>5</v>
      </c>
      <c r="G264" s="10">
        <v>289</v>
      </c>
      <c r="H264" s="46"/>
      <c r="I264" s="46"/>
      <c r="M264" s="6" t="s">
        <v>6</v>
      </c>
      <c r="N264" s="43" t="str">
        <f>IF(COUNTIF($M$2:M264,$M$2:$M$1501)=1,M264,"")</f>
        <v/>
      </c>
      <c r="O264" s="43" t="str">
        <f t="array" ref="O264">IFERROR(INDEX($M$2:$M$1501,MATCH(0,INDEX(COUNTIFS($O$1:O263,$M$2:$M$1501),0),0)),"")</f>
        <v/>
      </c>
      <c r="T264" s="8" t="s">
        <v>212</v>
      </c>
      <c r="U264" s="51"/>
      <c r="W264" s="43" t="str">
        <f>IFERROR(INDEX($T$2:$T$1501,MATCH(0,INDEX(COUNTIFS($W$1:W263,$T$2:$T$1501),0),0)),"")</f>
        <v>bea736e8-7c9c-4124-87ce-5fabd82432e5</v>
      </c>
      <c r="X264" s="43">
        <f t="shared" si="14"/>
        <v>1</v>
      </c>
      <c r="Z264" s="6" t="s">
        <v>6</v>
      </c>
      <c r="AA264" s="43" t="str">
        <f>IFERROR(INDEX($T$2:$T$1501,MATCH(0,INDEX(COUNTIFS($W$1:AA263,$T$2:$T$1501),0),0)),"")</f>
        <v>bea736e8-7c9c-4124-87ce-5fabd82432e5</v>
      </c>
    </row>
    <row r="265" spans="1:27" ht="12.75">
      <c r="A265" s="36" t="str">
        <f t="shared" si="13"/>
        <v>GGN - Sector 27|Fruits &amp; Vegetables</v>
      </c>
      <c r="B265" s="6" t="s">
        <v>9</v>
      </c>
      <c r="C265" s="7">
        <v>44531</v>
      </c>
      <c r="D265" s="8" t="s">
        <v>63</v>
      </c>
      <c r="E265" s="8" t="s">
        <v>11</v>
      </c>
      <c r="F265" s="9">
        <v>267</v>
      </c>
      <c r="G265" s="10">
        <v>52</v>
      </c>
      <c r="H265" s="46"/>
      <c r="I265" s="46"/>
      <c r="M265" s="6" t="s">
        <v>9</v>
      </c>
      <c r="N265" s="43" t="str">
        <f>IF(COUNTIF($M$2:M265,$M$2:$M$1501)=1,M265,"")</f>
        <v/>
      </c>
      <c r="O265" s="43" t="str">
        <f t="array" ref="O265">IFERROR(INDEX($M$2:$M$1501,MATCH(0,INDEX(COUNTIFS($O$1:O264,$M$2:$M$1501),0),0)),"")</f>
        <v/>
      </c>
      <c r="T265" s="8" t="s">
        <v>63</v>
      </c>
      <c r="U265" s="51"/>
      <c r="W265" s="43" t="str">
        <f>IFERROR(INDEX($T$2:$T$1501,MATCH(0,INDEX(COUNTIFS($W$1:W264,$T$2:$T$1501),0),0)),"")</f>
        <v>1b7606d4-ada0-4159-99ef-9a3c8b7a4ec5</v>
      </c>
      <c r="X265" s="43">
        <f t="shared" si="14"/>
        <v>1</v>
      </c>
      <c r="Z265" s="6" t="s">
        <v>9</v>
      </c>
      <c r="AA265" s="43" t="str">
        <f>IFERROR(INDEX($T$2:$T$1501,MATCH(0,INDEX(COUNTIFS($W$1:AA264,$T$2:$T$1501),0),0)),"")</f>
        <v>1b7606d4-ada0-4159-99ef-9a3c8b7a4ec5</v>
      </c>
    </row>
    <row r="266" spans="1:27" ht="12.75">
      <c r="A266" s="36" t="str">
        <f t="shared" si="13"/>
        <v>GGN-Sector66|Beverages</v>
      </c>
      <c r="B266" s="6" t="s">
        <v>6</v>
      </c>
      <c r="C266" s="7">
        <v>44531</v>
      </c>
      <c r="D266" s="8" t="s">
        <v>213</v>
      </c>
      <c r="E266" s="8" t="s">
        <v>74</v>
      </c>
      <c r="F266" s="9">
        <v>1</v>
      </c>
      <c r="G266" s="10">
        <v>35</v>
      </c>
      <c r="H266" s="46"/>
      <c r="I266" s="46"/>
      <c r="M266" s="6" t="s">
        <v>6</v>
      </c>
      <c r="N266" s="43" t="str">
        <f>IF(COUNTIF($M$2:M266,$M$2:$M$1501)=1,M266,"")</f>
        <v/>
      </c>
      <c r="O266" s="43" t="str">
        <f t="array" ref="O266">IFERROR(INDEX($M$2:$M$1501,MATCH(0,INDEX(COUNTIFS($O$1:O265,$M$2:$M$1501),0),0)),"")</f>
        <v/>
      </c>
      <c r="T266" s="8" t="s">
        <v>213</v>
      </c>
      <c r="U266" s="51"/>
      <c r="W266" s="43" t="str">
        <f>IFERROR(INDEX($T$2:$T$1501,MATCH(0,INDEX(COUNTIFS($W$1:W265,$T$2:$T$1501),0),0)),"")</f>
        <v>d2823fcf-d24d-44b3-a325-e0e34f5024e1</v>
      </c>
      <c r="X266" s="43">
        <f t="shared" si="14"/>
        <v>1</v>
      </c>
      <c r="Z266" s="6" t="s">
        <v>6</v>
      </c>
      <c r="AA266" s="43" t="str">
        <f>IFERROR(INDEX($T$2:$T$1501,MATCH(0,INDEX(COUNTIFS($W$1:AA265,$T$2:$T$1501),0),0)),"")</f>
        <v>d2823fcf-d24d-44b3-a325-e0e34f5024e1</v>
      </c>
    </row>
    <row r="267" spans="1:27" ht="12.75">
      <c r="A267" s="36" t="str">
        <f t="shared" si="13"/>
        <v>GGN - Sector 27|Fruits &amp; Vegetables</v>
      </c>
      <c r="B267" s="6" t="s">
        <v>9</v>
      </c>
      <c r="C267" s="7">
        <v>44531</v>
      </c>
      <c r="D267" s="8" t="s">
        <v>63</v>
      </c>
      <c r="E267" s="8" t="s">
        <v>11</v>
      </c>
      <c r="F267" s="9">
        <v>267</v>
      </c>
      <c r="G267" s="10">
        <v>91</v>
      </c>
      <c r="H267" s="46"/>
      <c r="I267" s="46"/>
      <c r="M267" s="6" t="s">
        <v>9</v>
      </c>
      <c r="N267" s="43" t="str">
        <f>IF(COUNTIF($M$2:M267,$M$2:$M$1501)=1,M267,"")</f>
        <v/>
      </c>
      <c r="O267" s="43" t="str">
        <f t="array" ref="O267">IFERROR(INDEX($M$2:$M$1501,MATCH(0,INDEX(COUNTIFS($O$1:O266,$M$2:$M$1501),0),0)),"")</f>
        <v/>
      </c>
      <c r="T267" s="8" t="s">
        <v>63</v>
      </c>
      <c r="U267" s="51"/>
      <c r="W267" s="43" t="str">
        <f>IFERROR(INDEX($T$2:$T$1501,MATCH(0,INDEX(COUNTIFS($W$1:W266,$T$2:$T$1501),0),0)),"")</f>
        <v>132107c5-6432-4df5-bcd4-b02d3e35e8c4</v>
      </c>
      <c r="X267" s="43">
        <f t="shared" si="14"/>
        <v>4</v>
      </c>
      <c r="Z267" s="6" t="s">
        <v>9</v>
      </c>
      <c r="AA267" s="43" t="str">
        <f>IFERROR(INDEX($T$2:$T$1501,MATCH(0,INDEX(COUNTIFS($W$1:AA266,$T$2:$T$1501),0),0)),"")</f>
        <v>132107c5-6432-4df5-bcd4-b02d3e35e8c4</v>
      </c>
    </row>
    <row r="268" spans="1:27" ht="12.75">
      <c r="A268" s="36" t="str">
        <f t="shared" si="13"/>
        <v>GGN - Sector 27|Biscuits</v>
      </c>
      <c r="B268" s="6" t="s">
        <v>9</v>
      </c>
      <c r="C268" s="7">
        <v>44531</v>
      </c>
      <c r="D268" s="8" t="s">
        <v>214</v>
      </c>
      <c r="E268" s="8" t="s">
        <v>39</v>
      </c>
      <c r="F268" s="9">
        <v>5</v>
      </c>
      <c r="G268" s="10">
        <v>100</v>
      </c>
      <c r="H268" s="46"/>
      <c r="I268" s="46"/>
      <c r="M268" s="6" t="s">
        <v>9</v>
      </c>
      <c r="N268" s="43" t="str">
        <f>IF(COUNTIF($M$2:M268,$M$2:$M$1501)=1,M268,"")</f>
        <v/>
      </c>
      <c r="O268" s="43" t="str">
        <f t="array" ref="O268">IFERROR(INDEX($M$2:$M$1501,MATCH(0,INDEX(COUNTIFS($O$1:O267,$M$2:$M$1501),0),0)),"")</f>
        <v/>
      </c>
      <c r="T268" s="8" t="s">
        <v>214</v>
      </c>
      <c r="U268" s="51"/>
      <c r="W268" s="43" t="str">
        <f>IFERROR(INDEX($T$2:$T$1501,MATCH(0,INDEX(COUNTIFS($W$1:W267,$T$2:$T$1501),0),0)),"")</f>
        <v>cb782d64-2e20-441c-813d-8dd40ff30dca</v>
      </c>
      <c r="X268" s="43">
        <f t="shared" si="14"/>
        <v>1</v>
      </c>
      <c r="Z268" s="6" t="s">
        <v>9</v>
      </c>
      <c r="AA268" s="43" t="str">
        <f>IFERROR(INDEX($T$2:$T$1501,MATCH(0,INDEX(COUNTIFS($W$1:AA267,$T$2:$T$1501),0),0)),"")</f>
        <v>cb782d64-2e20-441c-813d-8dd40ff30dca</v>
      </c>
    </row>
    <row r="269" spans="1:27" ht="12.75">
      <c r="A269" s="36" t="str">
        <f t="shared" si="13"/>
        <v>GGN - Sector 27|Munchies</v>
      </c>
      <c r="B269" s="6" t="s">
        <v>9</v>
      </c>
      <c r="C269" s="7">
        <v>44531</v>
      </c>
      <c r="D269" s="8" t="s">
        <v>215</v>
      </c>
      <c r="E269" s="8" t="s">
        <v>8</v>
      </c>
      <c r="F269" s="9">
        <v>9</v>
      </c>
      <c r="G269" s="10">
        <v>69</v>
      </c>
      <c r="H269" s="46"/>
      <c r="I269" s="46"/>
      <c r="M269" s="6" t="s">
        <v>9</v>
      </c>
      <c r="N269" s="43" t="str">
        <f>IF(COUNTIF($M$2:M269,$M$2:$M$1501)=1,M269,"")</f>
        <v/>
      </c>
      <c r="O269" s="43" t="str">
        <f t="array" ref="O269">IFERROR(INDEX($M$2:$M$1501,MATCH(0,INDEX(COUNTIFS($O$1:O268,$M$2:$M$1501),0),0)),"")</f>
        <v/>
      </c>
      <c r="T269" s="8" t="s">
        <v>215</v>
      </c>
      <c r="U269" s="51"/>
      <c r="W269" s="43" t="str">
        <f>IFERROR(INDEX($T$2:$T$1501,MATCH(0,INDEX(COUNTIFS($W$1:W268,$T$2:$T$1501),0),0)),"")</f>
        <v>dafac98d-ab47-49a2-84be-73cb77dd536d</v>
      </c>
      <c r="X269" s="43">
        <f t="shared" si="14"/>
        <v>1</v>
      </c>
      <c r="Z269" s="6" t="s">
        <v>9</v>
      </c>
      <c r="AA269" s="43" t="str">
        <f>IFERROR(INDEX($T$2:$T$1501,MATCH(0,INDEX(COUNTIFS($W$1:AA268,$T$2:$T$1501),0),0)),"")</f>
        <v>dafac98d-ab47-49a2-84be-73cb77dd536d</v>
      </c>
    </row>
    <row r="270" spans="1:27" ht="12.75">
      <c r="A270" s="36" t="str">
        <f t="shared" si="13"/>
        <v>GGN-Sector66|Fruits &amp; Vegetables</v>
      </c>
      <c r="B270" s="6" t="s">
        <v>6</v>
      </c>
      <c r="C270" s="7">
        <v>44531</v>
      </c>
      <c r="D270" s="8" t="s">
        <v>91</v>
      </c>
      <c r="E270" s="8" t="s">
        <v>11</v>
      </c>
      <c r="F270" s="9">
        <v>0</v>
      </c>
      <c r="G270" s="10">
        <v>115</v>
      </c>
      <c r="H270" s="46"/>
      <c r="I270" s="46"/>
      <c r="M270" s="6" t="s">
        <v>6</v>
      </c>
      <c r="N270" s="43" t="str">
        <f>IF(COUNTIF($M$2:M270,$M$2:$M$1501)=1,M270,"")</f>
        <v/>
      </c>
      <c r="O270" s="43" t="str">
        <f t="array" ref="O270">IFERROR(INDEX($M$2:$M$1501,MATCH(0,INDEX(COUNTIFS($O$1:O269,$M$2:$M$1501),0),0)),"")</f>
        <v/>
      </c>
      <c r="T270" s="8" t="s">
        <v>91</v>
      </c>
      <c r="U270" s="51"/>
      <c r="W270" s="43" t="str">
        <f>IFERROR(INDEX($T$2:$T$1501,MATCH(0,INDEX(COUNTIFS($W$1:W269,$T$2:$T$1501),0),0)),"")</f>
        <v>b4ac1657-c3fa-423f-9790-e845f2c4d771</v>
      </c>
      <c r="X270" s="43">
        <f t="shared" si="14"/>
        <v>1</v>
      </c>
      <c r="Z270" s="6" t="s">
        <v>6</v>
      </c>
      <c r="AA270" s="43" t="str">
        <f>IFERROR(INDEX($T$2:$T$1501,MATCH(0,INDEX(COUNTIFS($W$1:AA269,$T$2:$T$1501),0),0)),"")</f>
        <v>b4ac1657-c3fa-423f-9790-e845f2c4d771</v>
      </c>
    </row>
    <row r="271" spans="1:27" ht="12.75">
      <c r="A271" s="36" t="str">
        <f t="shared" si="13"/>
        <v>GGN - Sector 27|Beverages</v>
      </c>
      <c r="B271" s="6" t="s">
        <v>9</v>
      </c>
      <c r="C271" s="7">
        <v>44531</v>
      </c>
      <c r="D271" s="8" t="s">
        <v>216</v>
      </c>
      <c r="E271" s="8" t="s">
        <v>74</v>
      </c>
      <c r="F271" s="9">
        <v>13</v>
      </c>
      <c r="G271" s="10">
        <v>196</v>
      </c>
      <c r="H271" s="46"/>
      <c r="I271" s="46"/>
      <c r="M271" s="6" t="s">
        <v>9</v>
      </c>
      <c r="N271" s="43" t="str">
        <f>IF(COUNTIF($M$2:M271,$M$2:$M$1501)=1,M271,"")</f>
        <v/>
      </c>
      <c r="O271" s="43" t="str">
        <f t="array" ref="O271">IFERROR(INDEX($M$2:$M$1501,MATCH(0,INDEX(COUNTIFS($O$1:O270,$M$2:$M$1501),0),0)),"")</f>
        <v/>
      </c>
      <c r="T271" s="8" t="s">
        <v>216</v>
      </c>
      <c r="U271" s="51"/>
      <c r="W271" s="43" t="str">
        <f>IFERROR(INDEX($T$2:$T$1501,MATCH(0,INDEX(COUNTIFS($W$1:W270,$T$2:$T$1501),0),0)),"")</f>
        <v>7da7c0e5-6081-4c6e-8026-4fecc9155b74</v>
      </c>
      <c r="X271" s="43">
        <f t="shared" si="14"/>
        <v>1</v>
      </c>
      <c r="Z271" s="6" t="s">
        <v>9</v>
      </c>
      <c r="AA271" s="43" t="str">
        <f>IFERROR(INDEX($T$2:$T$1501,MATCH(0,INDEX(COUNTIFS($W$1:AA270,$T$2:$T$1501),0),0)),"")</f>
        <v>7da7c0e5-6081-4c6e-8026-4fecc9155b74</v>
      </c>
    </row>
    <row r="272" spans="1:27" ht="12.75">
      <c r="A272" s="36" t="str">
        <f t="shared" si="13"/>
        <v>GGN - Sector 27|Cooking Essentials</v>
      </c>
      <c r="B272" s="6" t="s">
        <v>9</v>
      </c>
      <c r="C272" s="7">
        <v>44531</v>
      </c>
      <c r="D272" s="8" t="s">
        <v>217</v>
      </c>
      <c r="E272" s="8" t="s">
        <v>30</v>
      </c>
      <c r="F272" s="9">
        <v>18</v>
      </c>
      <c r="G272" s="10">
        <v>58</v>
      </c>
      <c r="H272" s="46"/>
      <c r="I272" s="46"/>
      <c r="M272" s="6" t="s">
        <v>9</v>
      </c>
      <c r="N272" s="43" t="str">
        <f>IF(COUNTIF($M$2:M272,$M$2:$M$1501)=1,M272,"")</f>
        <v/>
      </c>
      <c r="O272" s="43" t="str">
        <f t="array" ref="O272">IFERROR(INDEX($M$2:$M$1501,MATCH(0,INDEX(COUNTIFS($O$1:O271,$M$2:$M$1501),0),0)),"")</f>
        <v/>
      </c>
      <c r="T272" s="8" t="s">
        <v>217</v>
      </c>
      <c r="U272" s="51"/>
      <c r="W272" s="43" t="str">
        <f>IFERROR(INDEX($T$2:$T$1501,MATCH(0,INDEX(COUNTIFS($W$1:W271,$T$2:$T$1501),0),0)),"")</f>
        <v>2baf2fd3-517d-40bd-98d3-62840e102c7f</v>
      </c>
      <c r="X272" s="43">
        <f t="shared" si="14"/>
        <v>1</v>
      </c>
      <c r="Z272" s="6" t="s">
        <v>9</v>
      </c>
      <c r="AA272" s="43" t="str">
        <f>IFERROR(INDEX($T$2:$T$1501,MATCH(0,INDEX(COUNTIFS($W$1:AA271,$T$2:$T$1501),0),0)),"")</f>
        <v>2baf2fd3-517d-40bd-98d3-62840e102c7f</v>
      </c>
    </row>
    <row r="273" spans="1:27" ht="12.75">
      <c r="A273" s="36" t="str">
        <f t="shared" si="13"/>
        <v>GGN - Sector 27|Biscuits</v>
      </c>
      <c r="B273" s="6" t="s">
        <v>9</v>
      </c>
      <c r="C273" s="7">
        <v>44531</v>
      </c>
      <c r="D273" s="8" t="s">
        <v>218</v>
      </c>
      <c r="E273" s="8" t="s">
        <v>39</v>
      </c>
      <c r="F273" s="9">
        <v>11</v>
      </c>
      <c r="G273" s="10">
        <v>116</v>
      </c>
      <c r="H273" s="46"/>
      <c r="I273" s="46"/>
      <c r="M273" s="6" t="s">
        <v>9</v>
      </c>
      <c r="N273" s="43" t="str">
        <f>IF(COUNTIF($M$2:M273,$M$2:$M$1501)=1,M273,"")</f>
        <v/>
      </c>
      <c r="O273" s="43" t="str">
        <f t="array" ref="O273">IFERROR(INDEX($M$2:$M$1501,MATCH(0,INDEX(COUNTIFS($O$1:O272,$M$2:$M$1501),0),0)),"")</f>
        <v/>
      </c>
      <c r="T273" s="8" t="s">
        <v>218</v>
      </c>
      <c r="U273" s="51"/>
      <c r="W273" s="43" t="str">
        <f>IFERROR(INDEX($T$2:$T$1501,MATCH(0,INDEX(COUNTIFS($W$1:W272,$T$2:$T$1501),0),0)),"")</f>
        <v>24a45e7f-4561-495c-8684-106b4a596d8a</v>
      </c>
      <c r="X273" s="43">
        <f t="shared" si="14"/>
        <v>1</v>
      </c>
      <c r="Z273" s="6" t="s">
        <v>9</v>
      </c>
      <c r="AA273" s="43" t="str">
        <f>IFERROR(INDEX($T$2:$T$1501,MATCH(0,INDEX(COUNTIFS($W$1:AA272,$T$2:$T$1501),0),0)),"")</f>
        <v>24a45e7f-4561-495c-8684-106b4a596d8a</v>
      </c>
    </row>
    <row r="274" spans="1:27" ht="12.75">
      <c r="A274" s="36" t="str">
        <f t="shared" si="13"/>
        <v>GGN-Sector66|Packaged Food</v>
      </c>
      <c r="B274" s="6" t="s">
        <v>6</v>
      </c>
      <c r="C274" s="7">
        <v>44531</v>
      </c>
      <c r="D274" s="8" t="s">
        <v>219</v>
      </c>
      <c r="E274" s="8" t="s">
        <v>15</v>
      </c>
      <c r="F274" s="9">
        <v>2</v>
      </c>
      <c r="G274" s="10">
        <v>79</v>
      </c>
      <c r="H274" s="46"/>
      <c r="I274" s="46"/>
      <c r="M274" s="6" t="s">
        <v>6</v>
      </c>
      <c r="N274" s="43" t="str">
        <f>IF(COUNTIF($M$2:M274,$M$2:$M$1501)=1,M274,"")</f>
        <v/>
      </c>
      <c r="O274" s="43" t="str">
        <f t="array" ref="O274">IFERROR(INDEX($M$2:$M$1501,MATCH(0,INDEX(COUNTIFS($O$1:O273,$M$2:$M$1501),0),0)),"")</f>
        <v/>
      </c>
      <c r="T274" s="8" t="s">
        <v>219</v>
      </c>
      <c r="U274" s="51"/>
      <c r="W274" s="43" t="str">
        <f>IFERROR(INDEX($T$2:$T$1501,MATCH(0,INDEX(COUNTIFS($W$1:W273,$T$2:$T$1501),0),0)),"")</f>
        <v>d1e65392-14d3-4214-b6fa-9891465d70fe</v>
      </c>
      <c r="X274" s="43">
        <f t="shared" si="14"/>
        <v>2</v>
      </c>
      <c r="Z274" s="6" t="s">
        <v>6</v>
      </c>
      <c r="AA274" s="43" t="str">
        <f>IFERROR(INDEX($T$2:$T$1501,MATCH(0,INDEX(COUNTIFS($W$1:AA273,$T$2:$T$1501),0),0)),"")</f>
        <v>d1e65392-14d3-4214-b6fa-9891465d70fe</v>
      </c>
    </row>
    <row r="275" spans="1:27" ht="12.75">
      <c r="A275" s="36" t="str">
        <f t="shared" si="13"/>
        <v>GGN - Sector 27|Personal Care</v>
      </c>
      <c r="B275" s="6" t="s">
        <v>9</v>
      </c>
      <c r="C275" s="7">
        <v>44531</v>
      </c>
      <c r="D275" s="8" t="s">
        <v>220</v>
      </c>
      <c r="E275" s="8" t="s">
        <v>34</v>
      </c>
      <c r="F275" s="9">
        <v>0</v>
      </c>
      <c r="G275" s="10">
        <v>36</v>
      </c>
      <c r="H275" s="46"/>
      <c r="I275" s="46"/>
      <c r="M275" s="6" t="s">
        <v>9</v>
      </c>
      <c r="N275" s="43" t="str">
        <f>IF(COUNTIF($M$2:M275,$M$2:$M$1501)=1,M275,"")</f>
        <v/>
      </c>
      <c r="O275" s="43" t="str">
        <f t="array" ref="O275">IFERROR(INDEX($M$2:$M$1501,MATCH(0,INDEX(COUNTIFS($O$1:O274,$M$2:$M$1501),0),0)),"")</f>
        <v/>
      </c>
      <c r="T275" s="8" t="s">
        <v>220</v>
      </c>
      <c r="U275" s="51"/>
      <c r="W275" s="43" t="str">
        <f>IFERROR(INDEX($T$2:$T$1501,MATCH(0,INDEX(COUNTIFS($W$1:W274,$T$2:$T$1501),0),0)),"")</f>
        <v>58aa5cbe-1bd9-4757-8d5a-3a82c0391427</v>
      </c>
      <c r="X275" s="43">
        <f t="shared" si="14"/>
        <v>3</v>
      </c>
      <c r="Z275" s="6" t="s">
        <v>9</v>
      </c>
      <c r="AA275" s="43" t="str">
        <f>IFERROR(INDEX($T$2:$T$1501,MATCH(0,INDEX(COUNTIFS($W$1:AA274,$T$2:$T$1501),0),0)),"")</f>
        <v>58aa5cbe-1bd9-4757-8d5a-3a82c0391427</v>
      </c>
    </row>
    <row r="276" spans="1:27" ht="12.75">
      <c r="A276" s="36" t="str">
        <f t="shared" si="13"/>
        <v>GGN-Sector66|Munchies</v>
      </c>
      <c r="B276" s="6" t="s">
        <v>6</v>
      </c>
      <c r="C276" s="7">
        <v>44531</v>
      </c>
      <c r="D276" s="8" t="s">
        <v>221</v>
      </c>
      <c r="E276" s="8" t="s">
        <v>8</v>
      </c>
      <c r="F276" s="9">
        <v>5</v>
      </c>
      <c r="G276" s="10">
        <v>40</v>
      </c>
      <c r="H276" s="46"/>
      <c r="I276" s="46"/>
      <c r="M276" s="6" t="s">
        <v>6</v>
      </c>
      <c r="N276" s="43" t="str">
        <f>IF(COUNTIF($M$2:M276,$M$2:$M$1501)=1,M276,"")</f>
        <v/>
      </c>
      <c r="O276" s="43" t="str">
        <f t="array" ref="O276">IFERROR(INDEX($M$2:$M$1501,MATCH(0,INDEX(COUNTIFS($O$1:O275,$M$2:$M$1501),0),0)),"")</f>
        <v/>
      </c>
      <c r="T276" s="8" t="s">
        <v>221</v>
      </c>
      <c r="U276" s="51"/>
      <c r="W276" s="43" t="str">
        <f>IFERROR(INDEX($T$2:$T$1501,MATCH(0,INDEX(COUNTIFS($W$1:W275,$T$2:$T$1501),0),0)),"")</f>
        <v>690fb32b-c2e2-4004-808a-9367193b6fc1</v>
      </c>
      <c r="X276" s="43">
        <f t="shared" si="14"/>
        <v>2</v>
      </c>
      <c r="Z276" s="6" t="s">
        <v>6</v>
      </c>
      <c r="AA276" s="43" t="str">
        <f>IFERROR(INDEX($T$2:$T$1501,MATCH(0,INDEX(COUNTIFS($W$1:AA275,$T$2:$T$1501),0),0)),"")</f>
        <v>690fb32b-c2e2-4004-808a-9367193b6fc1</v>
      </c>
    </row>
    <row r="277" spans="1:27" ht="12.75">
      <c r="A277" s="36" t="str">
        <f t="shared" si="13"/>
        <v>GGN - Sector 27|Personal Care</v>
      </c>
      <c r="B277" s="6" t="s">
        <v>9</v>
      </c>
      <c r="C277" s="7">
        <v>44531</v>
      </c>
      <c r="D277" s="8" t="s">
        <v>222</v>
      </c>
      <c r="E277" s="8" t="s">
        <v>34</v>
      </c>
      <c r="F277" s="9">
        <v>2</v>
      </c>
      <c r="G277" s="10">
        <v>204</v>
      </c>
      <c r="H277" s="46"/>
      <c r="I277" s="46"/>
      <c r="M277" s="6" t="s">
        <v>9</v>
      </c>
      <c r="N277" s="43" t="str">
        <f>IF(COUNTIF($M$2:M277,$M$2:$M$1501)=1,M277,"")</f>
        <v/>
      </c>
      <c r="O277" s="43" t="str">
        <f t="array" ref="O277">IFERROR(INDEX($M$2:$M$1501,MATCH(0,INDEX(COUNTIFS($O$1:O276,$M$2:$M$1501),0),0)),"")</f>
        <v/>
      </c>
      <c r="T277" s="8" t="s">
        <v>222</v>
      </c>
      <c r="U277" s="51"/>
      <c r="W277" s="43" t="str">
        <f>IFERROR(INDEX($T$2:$T$1501,MATCH(0,INDEX(COUNTIFS($W$1:W276,$T$2:$T$1501),0),0)),"")</f>
        <v>2827082e-9f97-4189-ab2b-4ed59bc13e5c</v>
      </c>
      <c r="X277" s="43">
        <f t="shared" si="14"/>
        <v>1</v>
      </c>
      <c r="Z277" s="6" t="s">
        <v>9</v>
      </c>
      <c r="AA277" s="43" t="str">
        <f>IFERROR(INDEX($T$2:$T$1501,MATCH(0,INDEX(COUNTIFS($W$1:AA276,$T$2:$T$1501),0),0)),"")</f>
        <v>2827082e-9f97-4189-ab2b-4ed59bc13e5c</v>
      </c>
    </row>
    <row r="278" spans="1:27" ht="12.75">
      <c r="A278" s="36" t="str">
        <f t="shared" si="13"/>
        <v>GGN - Sector 27|Beverages</v>
      </c>
      <c r="B278" s="6" t="s">
        <v>9</v>
      </c>
      <c r="C278" s="7">
        <v>44531</v>
      </c>
      <c r="D278" s="8" t="s">
        <v>223</v>
      </c>
      <c r="E278" s="8" t="s">
        <v>74</v>
      </c>
      <c r="F278" s="9">
        <v>3</v>
      </c>
      <c r="G278" s="10">
        <v>108</v>
      </c>
      <c r="H278" s="46"/>
      <c r="I278" s="46"/>
      <c r="M278" s="6" t="s">
        <v>9</v>
      </c>
      <c r="N278" s="43" t="str">
        <f>IF(COUNTIF($M$2:M278,$M$2:$M$1501)=1,M278,"")</f>
        <v/>
      </c>
      <c r="O278" s="43" t="str">
        <f t="array" ref="O278">IFERROR(INDEX($M$2:$M$1501,MATCH(0,INDEX(COUNTIFS($O$1:O277,$M$2:$M$1501),0),0)),"")</f>
        <v/>
      </c>
      <c r="T278" s="8" t="s">
        <v>223</v>
      </c>
      <c r="U278" s="51"/>
      <c r="W278" s="43" t="str">
        <f>IFERROR(INDEX($T$2:$T$1501,MATCH(0,INDEX(COUNTIFS($W$1:W277,$T$2:$T$1501),0),0)),"")</f>
        <v>09ee54e7-365e-469e-a76c-1ae601643957</v>
      </c>
      <c r="X278" s="43">
        <f t="shared" si="14"/>
        <v>1</v>
      </c>
      <c r="Z278" s="6" t="s">
        <v>9</v>
      </c>
      <c r="AA278" s="43" t="str">
        <f>IFERROR(INDEX($T$2:$T$1501,MATCH(0,INDEX(COUNTIFS($W$1:AA277,$T$2:$T$1501),0),0)),"")</f>
        <v>09ee54e7-365e-469e-a76c-1ae601643957</v>
      </c>
    </row>
    <row r="279" spans="1:27" ht="12.75">
      <c r="A279" s="36" t="str">
        <f t="shared" si="13"/>
        <v>GGN - Sector 27|Dairy, Bread &amp; Batter</v>
      </c>
      <c r="B279" s="6" t="s">
        <v>9</v>
      </c>
      <c r="C279" s="7">
        <v>44531</v>
      </c>
      <c r="D279" s="8" t="s">
        <v>150</v>
      </c>
      <c r="E279" s="8" t="s">
        <v>41</v>
      </c>
      <c r="F279" s="9">
        <v>0</v>
      </c>
      <c r="G279" s="10">
        <v>65</v>
      </c>
      <c r="H279" s="46"/>
      <c r="I279" s="46"/>
      <c r="M279" s="6" t="s">
        <v>9</v>
      </c>
      <c r="N279" s="43" t="str">
        <f>IF(COUNTIF($M$2:M279,$M$2:$M$1501)=1,M279,"")</f>
        <v/>
      </c>
      <c r="O279" s="43" t="str">
        <f t="array" ref="O279">IFERROR(INDEX($M$2:$M$1501,MATCH(0,INDEX(COUNTIFS($O$1:O278,$M$2:$M$1501),0),0)),"")</f>
        <v/>
      </c>
      <c r="T279" s="8" t="s">
        <v>150</v>
      </c>
      <c r="U279" s="51"/>
      <c r="W279" s="43" t="str">
        <f>IFERROR(INDEX($T$2:$T$1501,MATCH(0,INDEX(COUNTIFS($W$1:W278,$T$2:$T$1501),0),0)),"")</f>
        <v>b5fd4ccc-bf85-45db-aa4c-445973b0201c</v>
      </c>
      <c r="X279" s="43">
        <f t="shared" si="14"/>
        <v>1</v>
      </c>
      <c r="Z279" s="6" t="s">
        <v>9</v>
      </c>
      <c r="AA279" s="43" t="str">
        <f>IFERROR(INDEX($T$2:$T$1501,MATCH(0,INDEX(COUNTIFS($W$1:AA278,$T$2:$T$1501),0),0)),"")</f>
        <v>b5fd4ccc-bf85-45db-aa4c-445973b0201c</v>
      </c>
    </row>
    <row r="280" spans="1:27" ht="12.75">
      <c r="A280" s="36" t="str">
        <f t="shared" si="13"/>
        <v>GGN - Sector 27|Home &amp; Cleaning</v>
      </c>
      <c r="B280" s="6" t="s">
        <v>9</v>
      </c>
      <c r="C280" s="7">
        <v>44531</v>
      </c>
      <c r="D280" s="8" t="s">
        <v>224</v>
      </c>
      <c r="E280" s="8" t="s">
        <v>67</v>
      </c>
      <c r="F280" s="9">
        <v>14</v>
      </c>
      <c r="G280" s="10">
        <v>53</v>
      </c>
      <c r="H280" s="46"/>
      <c r="I280" s="46"/>
      <c r="M280" s="6" t="s">
        <v>9</v>
      </c>
      <c r="N280" s="43" t="str">
        <f>IF(COUNTIF($M$2:M280,$M$2:$M$1501)=1,M280,"")</f>
        <v/>
      </c>
      <c r="O280" s="43" t="str">
        <f t="array" ref="O280">IFERROR(INDEX($M$2:$M$1501,MATCH(0,INDEX(COUNTIFS($O$1:O279,$M$2:$M$1501),0),0)),"")</f>
        <v/>
      </c>
      <c r="T280" s="8" t="s">
        <v>224</v>
      </c>
      <c r="U280" s="51"/>
      <c r="W280" s="43" t="str">
        <f>IFERROR(INDEX($T$2:$T$1501,MATCH(0,INDEX(COUNTIFS($W$1:W279,$T$2:$T$1501),0),0)),"")</f>
        <v>3e4bbfa2-22e5-44f0-98e9-3a8606683a3e</v>
      </c>
      <c r="X280" s="43">
        <f t="shared" si="14"/>
        <v>2</v>
      </c>
      <c r="Z280" s="6" t="s">
        <v>9</v>
      </c>
      <c r="AA280" s="43" t="str">
        <f>IFERROR(INDEX($T$2:$T$1501,MATCH(0,INDEX(COUNTIFS($W$1:AA279,$T$2:$T$1501),0),0)),"")</f>
        <v>3e4bbfa2-22e5-44f0-98e9-3a8606683a3e</v>
      </c>
    </row>
    <row r="281" spans="1:27" ht="12.75">
      <c r="A281" s="36" t="str">
        <f t="shared" si="13"/>
        <v>GGN - Sector 27|Dairy, Bread &amp; Batter</v>
      </c>
      <c r="B281" s="6" t="s">
        <v>9</v>
      </c>
      <c r="C281" s="7">
        <v>44531</v>
      </c>
      <c r="D281" s="8" t="s">
        <v>225</v>
      </c>
      <c r="E281" s="8" t="s">
        <v>41</v>
      </c>
      <c r="F281" s="9">
        <v>12</v>
      </c>
      <c r="G281" s="10">
        <v>60</v>
      </c>
      <c r="H281" s="46"/>
      <c r="I281" s="46"/>
      <c r="M281" s="6" t="s">
        <v>9</v>
      </c>
      <c r="N281" s="43" t="str">
        <f>IF(COUNTIF($M$2:M281,$M$2:$M$1501)=1,M281,"")</f>
        <v/>
      </c>
      <c r="O281" s="43" t="str">
        <f t="array" ref="O281">IFERROR(INDEX($M$2:$M$1501,MATCH(0,INDEX(COUNTIFS($O$1:O280,$M$2:$M$1501),0),0)),"")</f>
        <v/>
      </c>
      <c r="T281" s="8" t="s">
        <v>225</v>
      </c>
      <c r="U281" s="51"/>
      <c r="W281" s="43" t="str">
        <f>IFERROR(INDEX($T$2:$T$1501,MATCH(0,INDEX(COUNTIFS($W$1:W280,$T$2:$T$1501),0),0)),"")</f>
        <v>0077f3d0-282a-413b-af13-d2ec99296ae7</v>
      </c>
      <c r="X281" s="43">
        <f t="shared" si="14"/>
        <v>1</v>
      </c>
      <c r="Z281" s="6" t="s">
        <v>9</v>
      </c>
      <c r="AA281" s="43" t="str">
        <f>IFERROR(INDEX($T$2:$T$1501,MATCH(0,INDEX(COUNTIFS($W$1:AA280,$T$2:$T$1501),0),0)),"")</f>
        <v>0077f3d0-282a-413b-af13-d2ec99296ae7</v>
      </c>
    </row>
    <row r="282" spans="1:27" ht="12.75">
      <c r="A282" s="36" t="str">
        <f t="shared" si="13"/>
        <v>GGN - Sector 27|Home &amp; Cleaning</v>
      </c>
      <c r="B282" s="6" t="s">
        <v>9</v>
      </c>
      <c r="C282" s="7">
        <v>44531</v>
      </c>
      <c r="D282" s="8" t="s">
        <v>226</v>
      </c>
      <c r="E282" s="8" t="s">
        <v>67</v>
      </c>
      <c r="F282" s="9">
        <v>29</v>
      </c>
      <c r="G282" s="10">
        <v>98</v>
      </c>
      <c r="H282" s="46"/>
      <c r="I282" s="46"/>
      <c r="M282" s="6" t="s">
        <v>9</v>
      </c>
      <c r="N282" s="43" t="str">
        <f>IF(COUNTIF($M$2:M282,$M$2:$M$1501)=1,M282,"")</f>
        <v/>
      </c>
      <c r="O282" s="43" t="str">
        <f t="array" ref="O282">IFERROR(INDEX($M$2:$M$1501,MATCH(0,INDEX(COUNTIFS($O$1:O281,$M$2:$M$1501),0),0)),"")</f>
        <v/>
      </c>
      <c r="T282" s="8" t="s">
        <v>226</v>
      </c>
      <c r="U282" s="51"/>
      <c r="W282" s="43" t="str">
        <f>IFERROR(INDEX($T$2:$T$1501,MATCH(0,INDEX(COUNTIFS($W$1:W281,$T$2:$T$1501),0),0)),"")</f>
        <v>7ac3856b-8368-4a67-ad24-7c3db05cbe90</v>
      </c>
      <c r="X282" s="43">
        <f t="shared" si="14"/>
        <v>3</v>
      </c>
      <c r="Z282" s="6" t="s">
        <v>9</v>
      </c>
      <c r="AA282" s="43" t="str">
        <f>IFERROR(INDEX($T$2:$T$1501,MATCH(0,INDEX(COUNTIFS($W$1:AA281,$T$2:$T$1501),0),0)),"")</f>
        <v>7ac3856b-8368-4a67-ad24-7c3db05cbe90</v>
      </c>
    </row>
    <row r="283" spans="1:27" ht="12.75">
      <c r="A283" s="36" t="str">
        <f t="shared" si="13"/>
        <v>GGN - Sector 27|Chocolates &amp; Candies</v>
      </c>
      <c r="B283" s="6" t="s">
        <v>9</v>
      </c>
      <c r="C283" s="7">
        <v>44531</v>
      </c>
      <c r="D283" s="8" t="s">
        <v>189</v>
      </c>
      <c r="E283" s="8" t="s">
        <v>80</v>
      </c>
      <c r="F283" s="9">
        <v>5</v>
      </c>
      <c r="G283" s="10">
        <v>10</v>
      </c>
      <c r="H283" s="46"/>
      <c r="I283" s="46"/>
      <c r="M283" s="6" t="s">
        <v>9</v>
      </c>
      <c r="N283" s="43" t="str">
        <f>IF(COUNTIF($M$2:M283,$M$2:$M$1501)=1,M283,"")</f>
        <v/>
      </c>
      <c r="O283" s="43" t="str">
        <f t="array" ref="O283">IFERROR(INDEX($M$2:$M$1501,MATCH(0,INDEX(COUNTIFS($O$1:O282,$M$2:$M$1501),0),0)),"")</f>
        <v/>
      </c>
      <c r="T283" s="8" t="s">
        <v>189</v>
      </c>
      <c r="U283" s="51"/>
      <c r="W283" s="43" t="str">
        <f>IFERROR(INDEX($T$2:$T$1501,MATCH(0,INDEX(COUNTIFS($W$1:W282,$T$2:$T$1501),0),0)),"")</f>
        <v>564ac232-6018-4735-92e0-acaa9e55929c</v>
      </c>
      <c r="X283" s="43">
        <f t="shared" si="14"/>
        <v>1</v>
      </c>
      <c r="Z283" s="6" t="s">
        <v>9</v>
      </c>
      <c r="AA283" s="43" t="str">
        <f>IFERROR(INDEX($T$2:$T$1501,MATCH(0,INDEX(COUNTIFS($W$1:AA282,$T$2:$T$1501),0),0)),"")</f>
        <v>564ac232-6018-4735-92e0-acaa9e55929c</v>
      </c>
    </row>
    <row r="284" spans="1:27" ht="12.75">
      <c r="A284" s="36" t="str">
        <f t="shared" si="13"/>
        <v>GGN - Sector 27|Cooking Essentials</v>
      </c>
      <c r="B284" s="6" t="s">
        <v>9</v>
      </c>
      <c r="C284" s="7">
        <v>44531</v>
      </c>
      <c r="D284" s="8" t="s">
        <v>217</v>
      </c>
      <c r="E284" s="8" t="s">
        <v>30</v>
      </c>
      <c r="F284" s="9">
        <v>18</v>
      </c>
      <c r="G284" s="10">
        <v>47</v>
      </c>
      <c r="H284" s="46"/>
      <c r="I284" s="46"/>
      <c r="M284" s="6" t="s">
        <v>9</v>
      </c>
      <c r="N284" s="43" t="str">
        <f>IF(COUNTIF($M$2:M284,$M$2:$M$1501)=1,M284,"")</f>
        <v/>
      </c>
      <c r="O284" s="43" t="str">
        <f t="array" ref="O284">IFERROR(INDEX($M$2:$M$1501,MATCH(0,INDEX(COUNTIFS($O$1:O283,$M$2:$M$1501),0),0)),"")</f>
        <v/>
      </c>
      <c r="T284" s="8" t="s">
        <v>217</v>
      </c>
      <c r="U284" s="51"/>
      <c r="W284" s="43" t="str">
        <f>IFERROR(INDEX($T$2:$T$1501,MATCH(0,INDEX(COUNTIFS($W$1:W283,$T$2:$T$1501),0),0)),"")</f>
        <v>876fa0a9-e0e4-404b-a09d-8c51cbfab51c</v>
      </c>
      <c r="X284" s="43">
        <f t="shared" si="14"/>
        <v>1</v>
      </c>
      <c r="Z284" s="6" t="s">
        <v>9</v>
      </c>
      <c r="AA284" s="43" t="str">
        <f>IFERROR(INDEX($T$2:$T$1501,MATCH(0,INDEX(COUNTIFS($W$1:AA283,$T$2:$T$1501),0),0)),"")</f>
        <v>876fa0a9-e0e4-404b-a09d-8c51cbfab51c</v>
      </c>
    </row>
    <row r="285" spans="1:27" ht="12.75">
      <c r="A285" s="36" t="str">
        <f t="shared" si="13"/>
        <v>GGN - Sector 27|Biscuits</v>
      </c>
      <c r="B285" s="6" t="s">
        <v>9</v>
      </c>
      <c r="C285" s="7">
        <v>44531</v>
      </c>
      <c r="D285" s="8" t="s">
        <v>100</v>
      </c>
      <c r="E285" s="8" t="s">
        <v>39</v>
      </c>
      <c r="F285" s="9">
        <v>19</v>
      </c>
      <c r="G285" s="10">
        <v>10</v>
      </c>
      <c r="H285" s="46"/>
      <c r="I285" s="46"/>
      <c r="M285" s="6" t="s">
        <v>9</v>
      </c>
      <c r="N285" s="43" t="str">
        <f>IF(COUNTIF($M$2:M285,$M$2:$M$1501)=1,M285,"")</f>
        <v/>
      </c>
      <c r="O285" s="43" t="str">
        <f t="array" ref="O285">IFERROR(INDEX($M$2:$M$1501,MATCH(0,INDEX(COUNTIFS($O$1:O284,$M$2:$M$1501),0),0)),"")</f>
        <v/>
      </c>
      <c r="T285" s="8" t="s">
        <v>100</v>
      </c>
      <c r="U285" s="51"/>
      <c r="W285" s="43" t="str">
        <f>IFERROR(INDEX($T$2:$T$1501,MATCH(0,INDEX(COUNTIFS($W$1:W284,$T$2:$T$1501),0),0)),"")</f>
        <v>66f63d2d-f430-4f24-853c-5b17bca869e8</v>
      </c>
      <c r="X285" s="43">
        <f t="shared" si="14"/>
        <v>4</v>
      </c>
      <c r="Z285" s="6" t="s">
        <v>9</v>
      </c>
      <c r="AA285" s="43" t="str">
        <f>IFERROR(INDEX($T$2:$T$1501,MATCH(0,INDEX(COUNTIFS($W$1:AA284,$T$2:$T$1501),0),0)),"")</f>
        <v>66f63d2d-f430-4f24-853c-5b17bca869e8</v>
      </c>
    </row>
    <row r="286" spans="1:27" ht="12.75">
      <c r="A286" s="36" t="str">
        <f t="shared" si="13"/>
        <v>GGN-Sector66|Personal Care</v>
      </c>
      <c r="B286" s="6" t="s">
        <v>6</v>
      </c>
      <c r="C286" s="7">
        <v>44531</v>
      </c>
      <c r="D286" s="8" t="s">
        <v>227</v>
      </c>
      <c r="E286" s="8" t="s">
        <v>34</v>
      </c>
      <c r="F286" s="9">
        <v>6</v>
      </c>
      <c r="G286" s="10">
        <v>63</v>
      </c>
      <c r="H286" s="46"/>
      <c r="I286" s="46"/>
      <c r="M286" s="6" t="s">
        <v>6</v>
      </c>
      <c r="N286" s="43" t="str">
        <f>IF(COUNTIF($M$2:M286,$M$2:$M$1501)=1,M286,"")</f>
        <v/>
      </c>
      <c r="O286" s="43" t="str">
        <f t="array" ref="O286">IFERROR(INDEX($M$2:$M$1501,MATCH(0,INDEX(COUNTIFS($O$1:O285,$M$2:$M$1501),0),0)),"")</f>
        <v/>
      </c>
      <c r="T286" s="8" t="s">
        <v>227</v>
      </c>
      <c r="U286" s="51"/>
      <c r="W286" s="43" t="str">
        <f>IFERROR(INDEX($T$2:$T$1501,MATCH(0,INDEX(COUNTIFS($W$1:W285,$T$2:$T$1501),0),0)),"")</f>
        <v>88283e3f-d2d5-4eac-91db-76b711f97228</v>
      </c>
      <c r="X286" s="43">
        <f t="shared" si="14"/>
        <v>1</v>
      </c>
      <c r="Z286" s="6" t="s">
        <v>6</v>
      </c>
      <c r="AA286" s="43" t="str">
        <f>IFERROR(INDEX($T$2:$T$1501,MATCH(0,INDEX(COUNTIFS($W$1:AA285,$T$2:$T$1501),0),0)),"")</f>
        <v>88283e3f-d2d5-4eac-91db-76b711f97228</v>
      </c>
    </row>
    <row r="287" spans="1:27" ht="12.75">
      <c r="A287" s="36" t="str">
        <f t="shared" si="13"/>
        <v>GGN - Sector 27|Ice Cream &amp; Desserts</v>
      </c>
      <c r="B287" s="6" t="s">
        <v>9</v>
      </c>
      <c r="C287" s="7">
        <v>44531</v>
      </c>
      <c r="D287" s="8" t="s">
        <v>228</v>
      </c>
      <c r="E287" s="8" t="s">
        <v>59</v>
      </c>
      <c r="F287" s="9">
        <v>27</v>
      </c>
      <c r="G287" s="10">
        <v>19</v>
      </c>
      <c r="H287" s="46"/>
      <c r="I287" s="46"/>
      <c r="M287" s="6" t="s">
        <v>9</v>
      </c>
      <c r="N287" s="43" t="str">
        <f>IF(COUNTIF($M$2:M287,$M$2:$M$1501)=1,M287,"")</f>
        <v/>
      </c>
      <c r="O287" s="43" t="str">
        <f t="array" ref="O287">IFERROR(INDEX($M$2:$M$1501,MATCH(0,INDEX(COUNTIFS($O$1:O286,$M$2:$M$1501),0),0)),"")</f>
        <v/>
      </c>
      <c r="T287" s="8" t="s">
        <v>228</v>
      </c>
      <c r="U287" s="51"/>
      <c r="W287" s="43" t="str">
        <f>IFERROR(INDEX($T$2:$T$1501,MATCH(0,INDEX(COUNTIFS($W$1:W286,$T$2:$T$1501),0),0)),"")</f>
        <v>601a2df4-a364-4b19-8c76-9ab62a4ee163</v>
      </c>
      <c r="X287" s="43">
        <f t="shared" si="14"/>
        <v>2</v>
      </c>
      <c r="Z287" s="6" t="s">
        <v>9</v>
      </c>
      <c r="AA287" s="43" t="str">
        <f>IFERROR(INDEX($T$2:$T$1501,MATCH(0,INDEX(COUNTIFS($W$1:AA286,$T$2:$T$1501),0),0)),"")</f>
        <v>601a2df4-a364-4b19-8c76-9ab62a4ee163</v>
      </c>
    </row>
    <row r="288" spans="1:27" ht="12.75">
      <c r="A288" s="36" t="str">
        <f t="shared" si="13"/>
        <v>GGN - Sector 27|Packaged Food</v>
      </c>
      <c r="B288" s="6" t="s">
        <v>9</v>
      </c>
      <c r="C288" s="7">
        <v>44531</v>
      </c>
      <c r="D288" s="8" t="s">
        <v>229</v>
      </c>
      <c r="E288" s="8" t="s">
        <v>15</v>
      </c>
      <c r="F288" s="9">
        <v>1</v>
      </c>
      <c r="G288" s="10">
        <v>276</v>
      </c>
      <c r="H288" s="46"/>
      <c r="I288" s="46"/>
      <c r="M288" s="6" t="s">
        <v>9</v>
      </c>
      <c r="N288" s="43" t="str">
        <f>IF(COUNTIF($M$2:M288,$M$2:$M$1501)=1,M288,"")</f>
        <v/>
      </c>
      <c r="O288" s="43" t="str">
        <f t="array" ref="O288">IFERROR(INDEX($M$2:$M$1501,MATCH(0,INDEX(COUNTIFS($O$1:O287,$M$2:$M$1501),0),0)),"")</f>
        <v/>
      </c>
      <c r="T288" s="8" t="s">
        <v>229</v>
      </c>
      <c r="U288" s="51"/>
      <c r="W288" s="43" t="str">
        <f>IFERROR(INDEX($T$2:$T$1501,MATCH(0,INDEX(COUNTIFS($W$1:W287,$T$2:$T$1501),0),0)),"")</f>
        <v>55038014-8881-4747-b7fd-48b27cfa40e5</v>
      </c>
      <c r="X288" s="43">
        <f t="shared" si="14"/>
        <v>3</v>
      </c>
      <c r="Z288" s="6" t="s">
        <v>9</v>
      </c>
      <c r="AA288" s="43" t="str">
        <f>IFERROR(INDEX($T$2:$T$1501,MATCH(0,INDEX(COUNTIFS($W$1:AA287,$T$2:$T$1501),0),0)),"")</f>
        <v>55038014-8881-4747-b7fd-48b27cfa40e5</v>
      </c>
    </row>
    <row r="289" spans="1:27" ht="12.75">
      <c r="A289" s="36" t="str">
        <f t="shared" si="13"/>
        <v>GGN-Sector66|Munchies</v>
      </c>
      <c r="B289" s="6" t="s">
        <v>6</v>
      </c>
      <c r="C289" s="7">
        <v>44531</v>
      </c>
      <c r="D289" s="8" t="s">
        <v>230</v>
      </c>
      <c r="E289" s="8" t="s">
        <v>8</v>
      </c>
      <c r="F289" s="9">
        <v>15</v>
      </c>
      <c r="G289" s="10">
        <v>19</v>
      </c>
      <c r="H289" s="46"/>
      <c r="I289" s="46"/>
      <c r="M289" s="6" t="s">
        <v>6</v>
      </c>
      <c r="N289" s="43" t="str">
        <f>IF(COUNTIF($M$2:M289,$M$2:$M$1501)=1,M289,"")</f>
        <v/>
      </c>
      <c r="O289" s="43" t="str">
        <f t="array" ref="O289">IFERROR(INDEX($M$2:$M$1501,MATCH(0,INDEX(COUNTIFS($O$1:O288,$M$2:$M$1501),0),0)),"")</f>
        <v/>
      </c>
      <c r="T289" s="8" t="s">
        <v>230</v>
      </c>
      <c r="U289" s="51"/>
      <c r="W289" s="43" t="str">
        <f>IFERROR(INDEX($T$2:$T$1501,MATCH(0,INDEX(COUNTIFS($W$1:W288,$T$2:$T$1501),0),0)),"")</f>
        <v>a96d95bf-0193-4d54-b3c3-11b4cc47f33e</v>
      </c>
      <c r="X289" s="43">
        <f t="shared" si="14"/>
        <v>3</v>
      </c>
      <c r="Z289" s="6" t="s">
        <v>6</v>
      </c>
      <c r="AA289" s="43" t="str">
        <f>IFERROR(INDEX($T$2:$T$1501,MATCH(0,INDEX(COUNTIFS($W$1:AA288,$T$2:$T$1501),0),0)),"")</f>
        <v>a96d95bf-0193-4d54-b3c3-11b4cc47f33e</v>
      </c>
    </row>
    <row r="290" spans="1:27" ht="12.75">
      <c r="A290" s="36" t="str">
        <f t="shared" si="13"/>
        <v>GGN - Sector 27|Fruits &amp; Vegetables</v>
      </c>
      <c r="B290" s="6" t="s">
        <v>9</v>
      </c>
      <c r="C290" s="7">
        <v>44531</v>
      </c>
      <c r="D290" s="8" t="s">
        <v>45</v>
      </c>
      <c r="E290" s="8" t="s">
        <v>11</v>
      </c>
      <c r="F290" s="9">
        <v>7</v>
      </c>
      <c r="G290" s="10">
        <v>150</v>
      </c>
      <c r="H290" s="46"/>
      <c r="I290" s="46"/>
      <c r="M290" s="6" t="s">
        <v>9</v>
      </c>
      <c r="N290" s="43" t="str">
        <f>IF(COUNTIF($M$2:M290,$M$2:$M$1501)=1,M290,"")</f>
        <v/>
      </c>
      <c r="O290" s="43" t="str">
        <f t="array" ref="O290">IFERROR(INDEX($M$2:$M$1501,MATCH(0,INDEX(COUNTIFS($O$1:O289,$M$2:$M$1501),0),0)),"")</f>
        <v/>
      </c>
      <c r="T290" s="8" t="s">
        <v>45</v>
      </c>
      <c r="U290" s="51"/>
      <c r="W290" s="43" t="str">
        <f>IFERROR(INDEX($T$2:$T$1501,MATCH(0,INDEX(COUNTIFS($W$1:W289,$T$2:$T$1501),0),0)),"")</f>
        <v>89e6c6bc-797a-499f-bcff-05d2a907beee</v>
      </c>
      <c r="X290" s="43">
        <f t="shared" si="14"/>
        <v>3</v>
      </c>
      <c r="Z290" s="6" t="s">
        <v>9</v>
      </c>
      <c r="AA290" s="43" t="str">
        <f>IFERROR(INDEX($T$2:$T$1501,MATCH(0,INDEX(COUNTIFS($W$1:AA289,$T$2:$T$1501),0),0)),"")</f>
        <v>89e6c6bc-797a-499f-bcff-05d2a907beee</v>
      </c>
    </row>
    <row r="291" spans="1:27" ht="12.75">
      <c r="A291" s="36" t="str">
        <f t="shared" si="13"/>
        <v>GGN - Sector 27|Beverages</v>
      </c>
      <c r="B291" s="6" t="s">
        <v>9</v>
      </c>
      <c r="C291" s="7">
        <v>44531</v>
      </c>
      <c r="D291" s="8" t="s">
        <v>231</v>
      </c>
      <c r="E291" s="8" t="s">
        <v>74</v>
      </c>
      <c r="F291" s="9">
        <v>8</v>
      </c>
      <c r="G291" s="10">
        <v>36</v>
      </c>
      <c r="H291" s="46"/>
      <c r="I291" s="46"/>
      <c r="M291" s="6" t="s">
        <v>9</v>
      </c>
      <c r="N291" s="43" t="str">
        <f>IF(COUNTIF($M$2:M291,$M$2:$M$1501)=1,M291,"")</f>
        <v/>
      </c>
      <c r="O291" s="43" t="str">
        <f t="array" ref="O291">IFERROR(INDEX($M$2:$M$1501,MATCH(0,INDEX(COUNTIFS($O$1:O290,$M$2:$M$1501),0),0)),"")</f>
        <v/>
      </c>
      <c r="T291" s="8" t="s">
        <v>231</v>
      </c>
      <c r="U291" s="51"/>
      <c r="W291" s="43" t="str">
        <f>IFERROR(INDEX($T$2:$T$1501,MATCH(0,INDEX(COUNTIFS($W$1:W290,$T$2:$T$1501),0),0)),"")</f>
        <v>bfa09404-e2eb-4d85-843f-e5eb9cd41323</v>
      </c>
      <c r="X291" s="43">
        <f t="shared" si="14"/>
        <v>2</v>
      </c>
      <c r="Z291" s="6" t="s">
        <v>9</v>
      </c>
      <c r="AA291" s="43" t="str">
        <f>IFERROR(INDEX($T$2:$T$1501,MATCH(0,INDEX(COUNTIFS($W$1:AA290,$T$2:$T$1501),0),0)),"")</f>
        <v>bfa09404-e2eb-4d85-843f-e5eb9cd41323</v>
      </c>
    </row>
    <row r="292" spans="1:27" ht="12.75">
      <c r="A292" s="36" t="str">
        <f t="shared" si="13"/>
        <v>GGN - Sector 27|Fruits &amp; Vegetables</v>
      </c>
      <c r="B292" s="6" t="s">
        <v>9</v>
      </c>
      <c r="C292" s="7">
        <v>44531</v>
      </c>
      <c r="D292" s="8" t="s">
        <v>232</v>
      </c>
      <c r="E292" s="8" t="s">
        <v>11</v>
      </c>
      <c r="F292" s="9">
        <v>0</v>
      </c>
      <c r="G292" s="10">
        <v>140</v>
      </c>
      <c r="H292" s="46"/>
      <c r="I292" s="46"/>
      <c r="M292" s="6" t="s">
        <v>9</v>
      </c>
      <c r="N292" s="43" t="str">
        <f>IF(COUNTIF($M$2:M292,$M$2:$M$1501)=1,M292,"")</f>
        <v/>
      </c>
      <c r="O292" s="43" t="str">
        <f t="array" ref="O292">IFERROR(INDEX($M$2:$M$1501,MATCH(0,INDEX(COUNTIFS($O$1:O291,$M$2:$M$1501),0),0)),"")</f>
        <v/>
      </c>
      <c r="T292" s="8" t="s">
        <v>232</v>
      </c>
      <c r="U292" s="51"/>
      <c r="W292" s="43" t="str">
        <f>IFERROR(INDEX($T$2:$T$1501,MATCH(0,INDEX(COUNTIFS($W$1:W291,$T$2:$T$1501),0),0)),"")</f>
        <v>8d78c9a5-a6c1-47d5-8ce7-a90965e68601</v>
      </c>
      <c r="X292" s="43">
        <f t="shared" si="14"/>
        <v>1</v>
      </c>
      <c r="Z292" s="6" t="s">
        <v>9</v>
      </c>
      <c r="AA292" s="43" t="str">
        <f>IFERROR(INDEX($T$2:$T$1501,MATCH(0,INDEX(COUNTIFS($W$1:AA291,$T$2:$T$1501),0),0)),"")</f>
        <v>8d78c9a5-a6c1-47d5-8ce7-a90965e68601</v>
      </c>
    </row>
    <row r="293" spans="1:27" ht="12.75">
      <c r="A293" s="36" t="str">
        <f t="shared" si="13"/>
        <v>GGN-Sector66|Fruits &amp; Vegetables</v>
      </c>
      <c r="B293" s="6" t="s">
        <v>6</v>
      </c>
      <c r="C293" s="7">
        <v>44531</v>
      </c>
      <c r="D293" s="8" t="s">
        <v>233</v>
      </c>
      <c r="E293" s="8" t="s">
        <v>11</v>
      </c>
      <c r="F293" s="9">
        <v>0</v>
      </c>
      <c r="G293" s="10">
        <v>32</v>
      </c>
      <c r="H293" s="46"/>
      <c r="I293" s="46"/>
      <c r="M293" s="6" t="s">
        <v>6</v>
      </c>
      <c r="N293" s="43" t="str">
        <f>IF(COUNTIF($M$2:M293,$M$2:$M$1501)=1,M293,"")</f>
        <v/>
      </c>
      <c r="O293" s="43" t="str">
        <f t="array" ref="O293">IFERROR(INDEX($M$2:$M$1501,MATCH(0,INDEX(COUNTIFS($O$1:O292,$M$2:$M$1501),0),0)),"")</f>
        <v/>
      </c>
      <c r="T293" s="8" t="s">
        <v>233</v>
      </c>
      <c r="U293" s="51"/>
      <c r="W293" s="43" t="str">
        <f>IFERROR(INDEX($T$2:$T$1501,MATCH(0,INDEX(COUNTIFS($W$1:W292,$T$2:$T$1501),0),0)),"")</f>
        <v>5c4e94c8-ba0f-4ae4-ad7d-167e833de032</v>
      </c>
      <c r="X293" s="43">
        <f t="shared" si="14"/>
        <v>1</v>
      </c>
      <c r="Z293" s="6" t="s">
        <v>6</v>
      </c>
      <c r="AA293" s="43" t="str">
        <f>IFERROR(INDEX($T$2:$T$1501,MATCH(0,INDEX(COUNTIFS($W$1:AA292,$T$2:$T$1501),0),0)),"")</f>
        <v>5c4e94c8-ba0f-4ae4-ad7d-167e833de032</v>
      </c>
    </row>
    <row r="294" spans="1:27" ht="12.75">
      <c r="A294" s="36" t="str">
        <f t="shared" si="13"/>
        <v>GGN - Sector 27|Personal Care</v>
      </c>
      <c r="B294" s="6" t="s">
        <v>9</v>
      </c>
      <c r="C294" s="7">
        <v>44531</v>
      </c>
      <c r="D294" s="8" t="s">
        <v>234</v>
      </c>
      <c r="E294" s="8" t="s">
        <v>34</v>
      </c>
      <c r="F294" s="9">
        <v>19</v>
      </c>
      <c r="G294" s="10">
        <v>66</v>
      </c>
      <c r="H294" s="46"/>
      <c r="I294" s="46"/>
      <c r="M294" s="6" t="s">
        <v>9</v>
      </c>
      <c r="N294" s="43" t="str">
        <f>IF(COUNTIF($M$2:M294,$M$2:$M$1501)=1,M294,"")</f>
        <v/>
      </c>
      <c r="O294" s="43" t="str">
        <f t="array" ref="O294">IFERROR(INDEX($M$2:$M$1501,MATCH(0,INDEX(COUNTIFS($O$1:O293,$M$2:$M$1501),0),0)),"")</f>
        <v/>
      </c>
      <c r="T294" s="8" t="s">
        <v>234</v>
      </c>
      <c r="U294" s="51"/>
      <c r="W294" s="43" t="str">
        <f>IFERROR(INDEX($T$2:$T$1501,MATCH(0,INDEX(COUNTIFS($W$1:W293,$T$2:$T$1501),0),0)),"")</f>
        <v>5b383cb5-1117-4da3-84bc-8d057a8351c4</v>
      </c>
      <c r="X294" s="43">
        <f t="shared" si="14"/>
        <v>2</v>
      </c>
      <c r="Z294" s="6" t="s">
        <v>9</v>
      </c>
      <c r="AA294" s="43" t="str">
        <f>IFERROR(INDEX($T$2:$T$1501,MATCH(0,INDEX(COUNTIFS($W$1:AA293,$T$2:$T$1501),0),0)),"")</f>
        <v>5b383cb5-1117-4da3-84bc-8d057a8351c4</v>
      </c>
    </row>
    <row r="295" spans="1:27" ht="12.75">
      <c r="A295" s="36" t="str">
        <f t="shared" si="13"/>
        <v>GGN-Sector66|Fruits &amp; Vegetables</v>
      </c>
      <c r="B295" s="6" t="s">
        <v>6</v>
      </c>
      <c r="C295" s="7">
        <v>44531</v>
      </c>
      <c r="D295" s="8" t="s">
        <v>147</v>
      </c>
      <c r="E295" s="8" t="s">
        <v>11</v>
      </c>
      <c r="F295" s="9">
        <v>4</v>
      </c>
      <c r="G295" s="10">
        <v>23</v>
      </c>
      <c r="H295" s="46"/>
      <c r="I295" s="46"/>
      <c r="M295" s="6" t="s">
        <v>6</v>
      </c>
      <c r="N295" s="43" t="str">
        <f>IF(COUNTIF($M$2:M295,$M$2:$M$1501)=1,M295,"")</f>
        <v/>
      </c>
      <c r="O295" s="43" t="str">
        <f t="array" ref="O295">IFERROR(INDEX($M$2:$M$1501,MATCH(0,INDEX(COUNTIFS($O$1:O294,$M$2:$M$1501),0),0)),"")</f>
        <v/>
      </c>
      <c r="T295" s="8" t="s">
        <v>147</v>
      </c>
      <c r="U295" s="51"/>
      <c r="W295" s="43" t="str">
        <f>IFERROR(INDEX($T$2:$T$1501,MATCH(0,INDEX(COUNTIFS($W$1:W294,$T$2:$T$1501),0),0)),"")</f>
        <v>ef5e7f5f-b459-4e84-905e-993b888f7efd</v>
      </c>
      <c r="X295" s="43">
        <f t="shared" si="14"/>
        <v>1</v>
      </c>
      <c r="Z295" s="6" t="s">
        <v>6</v>
      </c>
      <c r="AA295" s="43" t="str">
        <f>IFERROR(INDEX($T$2:$T$1501,MATCH(0,INDEX(COUNTIFS($W$1:AA294,$T$2:$T$1501),0),0)),"")</f>
        <v>ef5e7f5f-b459-4e84-905e-993b888f7efd</v>
      </c>
    </row>
    <row r="296" spans="1:27" ht="12.75">
      <c r="A296" s="36" t="str">
        <f t="shared" si="13"/>
        <v>GGN - Sector 27|Biscuits</v>
      </c>
      <c r="B296" s="6" t="s">
        <v>9</v>
      </c>
      <c r="C296" s="7">
        <v>44531</v>
      </c>
      <c r="D296" s="8" t="s">
        <v>235</v>
      </c>
      <c r="E296" s="8" t="s">
        <v>39</v>
      </c>
      <c r="F296" s="9">
        <v>0</v>
      </c>
      <c r="G296" s="10">
        <v>66</v>
      </c>
      <c r="H296" s="46"/>
      <c r="I296" s="46"/>
      <c r="M296" s="6" t="s">
        <v>9</v>
      </c>
      <c r="N296" s="43" t="str">
        <f>IF(COUNTIF($M$2:M296,$M$2:$M$1501)=1,M296,"")</f>
        <v/>
      </c>
      <c r="O296" s="43" t="str">
        <f t="array" ref="O296">IFERROR(INDEX($M$2:$M$1501,MATCH(0,INDEX(COUNTIFS($O$1:O295,$M$2:$M$1501),0),0)),"")</f>
        <v/>
      </c>
      <c r="T296" s="8" t="s">
        <v>235</v>
      </c>
      <c r="U296" s="51"/>
      <c r="W296" s="43" t="str">
        <f>IFERROR(INDEX($T$2:$T$1501,MATCH(0,INDEX(COUNTIFS($W$1:W295,$T$2:$T$1501),0),0)),"")</f>
        <v>d270ca13-c547-4f50-a207-1910efae87d2</v>
      </c>
      <c r="X296" s="43">
        <f t="shared" si="14"/>
        <v>1</v>
      </c>
      <c r="Z296" s="6" t="s">
        <v>9</v>
      </c>
      <c r="AA296" s="43" t="str">
        <f>IFERROR(INDEX($T$2:$T$1501,MATCH(0,INDEX(COUNTIFS($W$1:AA295,$T$2:$T$1501),0),0)),"")</f>
        <v>d270ca13-c547-4f50-a207-1910efae87d2</v>
      </c>
    </row>
    <row r="297" spans="1:27" ht="12.75">
      <c r="A297" s="36" t="str">
        <f t="shared" si="13"/>
        <v>GGN - Sector 27|Fruits &amp; Vegetables</v>
      </c>
      <c r="B297" s="6" t="s">
        <v>9</v>
      </c>
      <c r="C297" s="7">
        <v>44531</v>
      </c>
      <c r="D297" s="8" t="s">
        <v>26</v>
      </c>
      <c r="E297" s="8" t="s">
        <v>11</v>
      </c>
      <c r="F297" s="9">
        <v>10</v>
      </c>
      <c r="G297" s="10">
        <v>51</v>
      </c>
      <c r="H297" s="46"/>
      <c r="I297" s="46"/>
      <c r="M297" s="6" t="s">
        <v>9</v>
      </c>
      <c r="N297" s="43" t="str">
        <f>IF(COUNTIF($M$2:M297,$M$2:$M$1501)=1,M297,"")</f>
        <v/>
      </c>
      <c r="O297" s="43" t="str">
        <f t="array" ref="O297">IFERROR(INDEX($M$2:$M$1501,MATCH(0,INDEX(COUNTIFS($O$1:O296,$M$2:$M$1501),0),0)),"")</f>
        <v/>
      </c>
      <c r="T297" s="8" t="s">
        <v>26</v>
      </c>
      <c r="U297" s="51"/>
      <c r="W297" s="43" t="str">
        <f>IFERROR(INDEX($T$2:$T$1501,MATCH(0,INDEX(COUNTIFS($W$1:W296,$T$2:$T$1501),0),0)),"")</f>
        <v>e05b6cef-da12-4341-a8b1-d29bf436ed0c</v>
      </c>
      <c r="X297" s="43">
        <f t="shared" si="14"/>
        <v>2</v>
      </c>
      <c r="Z297" s="6" t="s">
        <v>9</v>
      </c>
      <c r="AA297" s="43" t="str">
        <f>IFERROR(INDEX($T$2:$T$1501,MATCH(0,INDEX(COUNTIFS($W$1:AA296,$T$2:$T$1501),0),0)),"")</f>
        <v>e05b6cef-da12-4341-a8b1-d29bf436ed0c</v>
      </c>
    </row>
    <row r="298" spans="1:27" ht="12.75">
      <c r="A298" s="36" t="str">
        <f t="shared" si="13"/>
        <v>GGN - Sector 27|Cooking Essentials</v>
      </c>
      <c r="B298" s="6" t="s">
        <v>9</v>
      </c>
      <c r="C298" s="7">
        <v>44531</v>
      </c>
      <c r="D298" s="8" t="s">
        <v>236</v>
      </c>
      <c r="E298" s="8" t="s">
        <v>30</v>
      </c>
      <c r="F298" s="9">
        <v>10</v>
      </c>
      <c r="G298" s="10">
        <v>64</v>
      </c>
      <c r="H298" s="46"/>
      <c r="I298" s="46"/>
      <c r="M298" s="6" t="s">
        <v>9</v>
      </c>
      <c r="N298" s="43" t="str">
        <f>IF(COUNTIF($M$2:M298,$M$2:$M$1501)=1,M298,"")</f>
        <v/>
      </c>
      <c r="O298" s="43" t="str">
        <f t="array" ref="O298">IFERROR(INDEX($M$2:$M$1501,MATCH(0,INDEX(COUNTIFS($O$1:O297,$M$2:$M$1501),0),0)),"")</f>
        <v/>
      </c>
      <c r="T298" s="8" t="s">
        <v>236</v>
      </c>
      <c r="U298" s="51"/>
      <c r="W298" s="43" t="str">
        <f>IFERROR(INDEX($T$2:$T$1501,MATCH(0,INDEX(COUNTIFS($W$1:W297,$T$2:$T$1501),0),0)),"")</f>
        <v>ccad14c9-ccd9-467a-81c0-9a2f4dbb58fd</v>
      </c>
      <c r="X298" s="43">
        <f t="shared" si="14"/>
        <v>1</v>
      </c>
      <c r="Z298" s="6" t="s">
        <v>9</v>
      </c>
      <c r="AA298" s="43" t="str">
        <f>IFERROR(INDEX($T$2:$T$1501,MATCH(0,INDEX(COUNTIFS($W$1:AA297,$T$2:$T$1501),0),0)),"")</f>
        <v>ccad14c9-ccd9-467a-81c0-9a2f4dbb58fd</v>
      </c>
    </row>
    <row r="299" spans="1:27" ht="12.75">
      <c r="A299" s="36" t="str">
        <f t="shared" si="13"/>
        <v>GGN-Ardee City|Dairy, Bread &amp; Batter</v>
      </c>
      <c r="B299" s="6" t="s">
        <v>20</v>
      </c>
      <c r="C299" s="7">
        <v>44531</v>
      </c>
      <c r="D299" s="8" t="s">
        <v>139</v>
      </c>
      <c r="E299" s="8" t="s">
        <v>41</v>
      </c>
      <c r="F299" s="9">
        <v>26</v>
      </c>
      <c r="G299" s="10">
        <v>70</v>
      </c>
      <c r="H299" s="46"/>
      <c r="I299" s="46"/>
      <c r="M299" s="6" t="s">
        <v>20</v>
      </c>
      <c r="N299" s="43" t="str">
        <f>IF(COUNTIF($M$2:M299,$M$2:$M$1501)=1,M299,"")</f>
        <v/>
      </c>
      <c r="O299" s="43" t="str">
        <f t="array" ref="O299">IFERROR(INDEX($M$2:$M$1501,MATCH(0,INDEX(COUNTIFS($O$1:O298,$M$2:$M$1501),0),0)),"")</f>
        <v/>
      </c>
      <c r="T299" s="8" t="s">
        <v>139</v>
      </c>
      <c r="U299" s="51"/>
      <c r="W299" s="43" t="str">
        <f>IFERROR(INDEX($T$2:$T$1501,MATCH(0,INDEX(COUNTIFS($W$1:W298,$T$2:$T$1501),0),0)),"")</f>
        <v>5f98b54a-5f5d-484f-b709-79c9c5a86eae</v>
      </c>
      <c r="X299" s="43">
        <f t="shared" si="14"/>
        <v>1</v>
      </c>
      <c r="Z299" s="6" t="s">
        <v>20</v>
      </c>
      <c r="AA299" s="43" t="str">
        <f>IFERROR(INDEX($T$2:$T$1501,MATCH(0,INDEX(COUNTIFS($W$1:AA298,$T$2:$T$1501),0),0)),"")</f>
        <v>5f98b54a-5f5d-484f-b709-79c9c5a86eae</v>
      </c>
    </row>
    <row r="300" spans="1:27" ht="12.75">
      <c r="A300" s="36" t="str">
        <f t="shared" si="13"/>
        <v>GGN-Sector66|Fruits &amp; Vegetables</v>
      </c>
      <c r="B300" s="6" t="s">
        <v>6</v>
      </c>
      <c r="C300" s="7">
        <v>44531</v>
      </c>
      <c r="D300" s="8" t="s">
        <v>17</v>
      </c>
      <c r="E300" s="8" t="s">
        <v>11</v>
      </c>
      <c r="F300" s="9">
        <v>34</v>
      </c>
      <c r="G300" s="10">
        <v>53</v>
      </c>
      <c r="H300" s="46"/>
      <c r="I300" s="46"/>
      <c r="M300" s="6" t="s">
        <v>6</v>
      </c>
      <c r="N300" s="43" t="str">
        <f>IF(COUNTIF($M$2:M300,$M$2:$M$1501)=1,M300,"")</f>
        <v/>
      </c>
      <c r="O300" s="43" t="str">
        <f t="array" ref="O300">IFERROR(INDEX($M$2:$M$1501,MATCH(0,INDEX(COUNTIFS($O$1:O299,$M$2:$M$1501),0),0)),"")</f>
        <v/>
      </c>
      <c r="T300" s="8" t="s">
        <v>17</v>
      </c>
      <c r="U300" s="51"/>
      <c r="W300" s="43" t="str">
        <f>IFERROR(INDEX($T$2:$T$1501,MATCH(0,INDEX(COUNTIFS($W$1:W299,$T$2:$T$1501),0),0)),"")</f>
        <v>d4b4be88-e3ac-49b6-8342-2147fec7b3ea</v>
      </c>
      <c r="X300" s="43">
        <f t="shared" si="14"/>
        <v>2</v>
      </c>
      <c r="Z300" s="6" t="s">
        <v>6</v>
      </c>
      <c r="AA300" s="43" t="str">
        <f>IFERROR(INDEX($T$2:$T$1501,MATCH(0,INDEX(COUNTIFS($W$1:AA299,$T$2:$T$1501),0),0)),"")</f>
        <v>d4b4be88-e3ac-49b6-8342-2147fec7b3ea</v>
      </c>
    </row>
    <row r="301" spans="1:27" ht="12.75">
      <c r="A301" s="36" t="str">
        <f t="shared" si="13"/>
        <v>GGN-Sector66|Dairy, Bread &amp; Batter</v>
      </c>
      <c r="B301" s="6" t="s">
        <v>6</v>
      </c>
      <c r="C301" s="7">
        <v>44531</v>
      </c>
      <c r="D301" s="8" t="s">
        <v>237</v>
      </c>
      <c r="E301" s="8" t="s">
        <v>41</v>
      </c>
      <c r="F301" s="9">
        <v>6</v>
      </c>
      <c r="G301" s="10">
        <v>30</v>
      </c>
      <c r="H301" s="46"/>
      <c r="I301" s="46"/>
      <c r="M301" s="6" t="s">
        <v>6</v>
      </c>
      <c r="N301" s="43" t="str">
        <f>IF(COUNTIF($M$2:M301,$M$2:$M$1501)=1,M301,"")</f>
        <v/>
      </c>
      <c r="O301" s="43" t="str">
        <f t="array" ref="O301">IFERROR(INDEX($M$2:$M$1501,MATCH(0,INDEX(COUNTIFS($O$1:O300,$M$2:$M$1501),0),0)),"")</f>
        <v/>
      </c>
      <c r="T301" s="8" t="s">
        <v>237</v>
      </c>
      <c r="U301" s="51"/>
      <c r="W301" s="43" t="str">
        <f>IFERROR(INDEX($T$2:$T$1501,MATCH(0,INDEX(COUNTIFS($W$1:W300,$T$2:$T$1501),0),0)),"")</f>
        <v>134a2c61-4e51-484b-b58f-1572f369a09f</v>
      </c>
      <c r="X301" s="43">
        <f t="shared" si="14"/>
        <v>2</v>
      </c>
      <c r="Z301" s="6" t="s">
        <v>6</v>
      </c>
      <c r="AA301" s="43" t="str">
        <f>IFERROR(INDEX($T$2:$T$1501,MATCH(0,INDEX(COUNTIFS($W$1:AA300,$T$2:$T$1501),0),0)),"")</f>
        <v>134a2c61-4e51-484b-b58f-1572f369a09f</v>
      </c>
    </row>
    <row r="302" spans="1:27" ht="12.75">
      <c r="A302" s="36" t="str">
        <f t="shared" si="13"/>
        <v>GGN-Sector66|Beverages</v>
      </c>
      <c r="B302" s="6" t="s">
        <v>6</v>
      </c>
      <c r="C302" s="7">
        <v>44531</v>
      </c>
      <c r="D302" s="8" t="s">
        <v>191</v>
      </c>
      <c r="E302" s="8" t="s">
        <v>74</v>
      </c>
      <c r="F302" s="9">
        <v>7</v>
      </c>
      <c r="G302" s="10">
        <v>71</v>
      </c>
      <c r="H302" s="46"/>
      <c r="I302" s="46"/>
      <c r="M302" s="6" t="s">
        <v>6</v>
      </c>
      <c r="N302" s="43" t="str">
        <f>IF(COUNTIF($M$2:M302,$M$2:$M$1501)=1,M302,"")</f>
        <v/>
      </c>
      <c r="O302" s="43" t="str">
        <f t="array" ref="O302">IFERROR(INDEX($M$2:$M$1501,MATCH(0,INDEX(COUNTIFS($O$1:O301,$M$2:$M$1501),0),0)),"")</f>
        <v/>
      </c>
      <c r="T302" s="8" t="s">
        <v>191</v>
      </c>
      <c r="U302" s="51"/>
      <c r="W302" s="43" t="str">
        <f>IFERROR(INDEX($T$2:$T$1501,MATCH(0,INDEX(COUNTIFS($W$1:W301,$T$2:$T$1501),0),0)),"")</f>
        <v>7f7bb50a-8d1f-497d-8e32-53b36baf0446</v>
      </c>
      <c r="X302" s="43">
        <f t="shared" si="14"/>
        <v>1</v>
      </c>
      <c r="Z302" s="6" t="s">
        <v>6</v>
      </c>
      <c r="AA302" s="43" t="str">
        <f>IFERROR(INDEX($T$2:$T$1501,MATCH(0,INDEX(COUNTIFS($W$1:AA301,$T$2:$T$1501),0),0)),"")</f>
        <v>7f7bb50a-8d1f-497d-8e32-53b36baf0446</v>
      </c>
    </row>
    <row r="303" spans="1:27" ht="12.75">
      <c r="A303" s="36" t="str">
        <f t="shared" si="13"/>
        <v>GGN - Sector 27|Munchies</v>
      </c>
      <c r="B303" s="6" t="s">
        <v>9</v>
      </c>
      <c r="C303" s="7">
        <v>44531</v>
      </c>
      <c r="D303" s="8" t="s">
        <v>238</v>
      </c>
      <c r="E303" s="8" t="s">
        <v>8</v>
      </c>
      <c r="F303" s="9">
        <v>9</v>
      </c>
      <c r="G303" s="10">
        <v>43</v>
      </c>
      <c r="H303" s="46"/>
      <c r="I303" s="46"/>
      <c r="M303" s="6" t="s">
        <v>9</v>
      </c>
      <c r="N303" s="43" t="str">
        <f>IF(COUNTIF($M$2:M303,$M$2:$M$1501)=1,M303,"")</f>
        <v/>
      </c>
      <c r="O303" s="43" t="str">
        <f t="array" ref="O303">IFERROR(INDEX($M$2:$M$1501,MATCH(0,INDEX(COUNTIFS($O$1:O302,$M$2:$M$1501),0),0)),"")</f>
        <v/>
      </c>
      <c r="T303" s="8" t="s">
        <v>238</v>
      </c>
      <c r="U303" s="51"/>
      <c r="W303" s="43" t="str">
        <f>IFERROR(INDEX($T$2:$T$1501,MATCH(0,INDEX(COUNTIFS($W$1:W302,$T$2:$T$1501),0),0)),"")</f>
        <v>c1694850-d698-470b-ba2d-3fba83d3a49b</v>
      </c>
      <c r="X303" s="43">
        <f t="shared" si="14"/>
        <v>1</v>
      </c>
      <c r="Z303" s="6" t="s">
        <v>9</v>
      </c>
      <c r="AA303" s="43" t="str">
        <f>IFERROR(INDEX($T$2:$T$1501,MATCH(0,INDEX(COUNTIFS($W$1:AA302,$T$2:$T$1501),0),0)),"")</f>
        <v>c1694850-d698-470b-ba2d-3fba83d3a49b</v>
      </c>
    </row>
    <row r="304" spans="1:27" ht="12.75">
      <c r="A304" s="36" t="str">
        <f t="shared" si="13"/>
        <v>GGN-Sector66|Fruits &amp; Vegetables</v>
      </c>
      <c r="B304" s="6" t="s">
        <v>6</v>
      </c>
      <c r="C304" s="7">
        <v>44531</v>
      </c>
      <c r="D304" s="8" t="s">
        <v>17</v>
      </c>
      <c r="E304" s="8" t="s">
        <v>11</v>
      </c>
      <c r="F304" s="9">
        <v>34</v>
      </c>
      <c r="G304" s="10">
        <v>53</v>
      </c>
      <c r="H304" s="46"/>
      <c r="I304" s="46"/>
      <c r="M304" s="6" t="s">
        <v>6</v>
      </c>
      <c r="N304" s="43" t="str">
        <f>IF(COUNTIF($M$2:M304,$M$2:$M$1501)=1,M304,"")</f>
        <v/>
      </c>
      <c r="O304" s="43" t="str">
        <f t="array" ref="O304">IFERROR(INDEX($M$2:$M$1501,MATCH(0,INDEX(COUNTIFS($O$1:O303,$M$2:$M$1501),0),0)),"")</f>
        <v/>
      </c>
      <c r="T304" s="8" t="s">
        <v>17</v>
      </c>
      <c r="U304" s="51"/>
      <c r="W304" s="43" t="str">
        <f>IFERROR(INDEX($T$2:$T$1501,MATCH(0,INDEX(COUNTIFS($W$1:W303,$T$2:$T$1501),0),0)),"")</f>
        <v>7e7bad4a-b177-4314-a2e5-dd06e57cfdf4</v>
      </c>
      <c r="X304" s="43">
        <f t="shared" si="14"/>
        <v>1</v>
      </c>
      <c r="Z304" s="6" t="s">
        <v>6</v>
      </c>
      <c r="AA304" s="43" t="str">
        <f>IFERROR(INDEX($T$2:$T$1501,MATCH(0,INDEX(COUNTIFS($W$1:AA303,$T$2:$T$1501),0),0)),"")</f>
        <v>7e7bad4a-b177-4314-a2e5-dd06e57cfdf4</v>
      </c>
    </row>
    <row r="305" spans="1:27" ht="12.75">
      <c r="A305" s="36" t="str">
        <f t="shared" si="13"/>
        <v>GGN-Ardee City|Fruits &amp; Vegetables</v>
      </c>
      <c r="B305" s="6" t="s">
        <v>20</v>
      </c>
      <c r="C305" s="7">
        <v>44531</v>
      </c>
      <c r="D305" s="8" t="s">
        <v>239</v>
      </c>
      <c r="E305" s="8" t="s">
        <v>11</v>
      </c>
      <c r="F305" s="9">
        <v>0</v>
      </c>
      <c r="G305" s="10">
        <v>196</v>
      </c>
      <c r="H305" s="46"/>
      <c r="I305" s="46"/>
      <c r="M305" s="6" t="s">
        <v>20</v>
      </c>
      <c r="N305" s="43" t="str">
        <f>IF(COUNTIF($M$2:M305,$M$2:$M$1501)=1,M305,"")</f>
        <v/>
      </c>
      <c r="O305" s="43" t="str">
        <f t="array" ref="O305">IFERROR(INDEX($M$2:$M$1501,MATCH(0,INDEX(COUNTIFS($O$1:O304,$M$2:$M$1501),0),0)),"")</f>
        <v/>
      </c>
      <c r="T305" s="8" t="s">
        <v>239</v>
      </c>
      <c r="U305" s="51"/>
      <c r="W305" s="43" t="str">
        <f>IFERROR(INDEX($T$2:$T$1501,MATCH(0,INDEX(COUNTIFS($W$1:W304,$T$2:$T$1501),0),0)),"")</f>
        <v>58323875-cab4-4a88-b768-af71b7a61d86</v>
      </c>
      <c r="X305" s="43">
        <f t="shared" si="14"/>
        <v>1</v>
      </c>
      <c r="Z305" s="6" t="s">
        <v>20</v>
      </c>
      <c r="AA305" s="43" t="str">
        <f>IFERROR(INDEX($T$2:$T$1501,MATCH(0,INDEX(COUNTIFS($W$1:AA304,$T$2:$T$1501),0),0)),"")</f>
        <v>58323875-cab4-4a88-b768-af71b7a61d86</v>
      </c>
    </row>
    <row r="306" spans="1:27" ht="12.75">
      <c r="A306" s="36" t="str">
        <f t="shared" si="13"/>
        <v>GGN-Sector66|Beverages</v>
      </c>
      <c r="B306" s="6" t="s">
        <v>6</v>
      </c>
      <c r="C306" s="7">
        <v>44531</v>
      </c>
      <c r="D306" s="8" t="s">
        <v>240</v>
      </c>
      <c r="E306" s="8" t="s">
        <v>74</v>
      </c>
      <c r="F306" s="9">
        <v>10</v>
      </c>
      <c r="G306" s="10">
        <v>90</v>
      </c>
      <c r="H306" s="46"/>
      <c r="I306" s="46"/>
      <c r="M306" s="6" t="s">
        <v>6</v>
      </c>
      <c r="N306" s="43" t="str">
        <f>IF(COUNTIF($M$2:M306,$M$2:$M$1501)=1,M306,"")</f>
        <v/>
      </c>
      <c r="O306" s="43" t="str">
        <f t="array" ref="O306">IFERROR(INDEX($M$2:$M$1501,MATCH(0,INDEX(COUNTIFS($O$1:O305,$M$2:$M$1501),0),0)),"")</f>
        <v/>
      </c>
      <c r="T306" s="8" t="s">
        <v>240</v>
      </c>
      <c r="U306" s="51"/>
      <c r="W306" s="43" t="str">
        <f>IFERROR(INDEX($T$2:$T$1501,MATCH(0,INDEX(COUNTIFS($W$1:W305,$T$2:$T$1501),0),0)),"")</f>
        <v>18aae7a5-1f64-4197-a928-cfe696bd2016</v>
      </c>
      <c r="X306" s="43">
        <f t="shared" si="14"/>
        <v>2</v>
      </c>
      <c r="Z306" s="6" t="s">
        <v>6</v>
      </c>
      <c r="AA306" s="43" t="str">
        <f>IFERROR(INDEX($T$2:$T$1501,MATCH(0,INDEX(COUNTIFS($W$1:AA305,$T$2:$T$1501),0),0)),"")</f>
        <v>18aae7a5-1f64-4197-a928-cfe696bd2016</v>
      </c>
    </row>
    <row r="307" spans="1:27" ht="12.75">
      <c r="A307" s="36" t="str">
        <f t="shared" si="13"/>
        <v>GGN - Sector 27|Dairy, Bread &amp; Batter</v>
      </c>
      <c r="B307" s="6" t="s">
        <v>9</v>
      </c>
      <c r="C307" s="7">
        <v>44531</v>
      </c>
      <c r="D307" s="8" t="s">
        <v>241</v>
      </c>
      <c r="E307" s="8" t="s">
        <v>41</v>
      </c>
      <c r="F307" s="9">
        <v>0</v>
      </c>
      <c r="G307" s="10">
        <v>25</v>
      </c>
      <c r="H307" s="46"/>
      <c r="I307" s="46"/>
      <c r="M307" s="6" t="s">
        <v>9</v>
      </c>
      <c r="N307" s="43" t="str">
        <f>IF(COUNTIF($M$2:M307,$M$2:$M$1501)=1,M307,"")</f>
        <v/>
      </c>
      <c r="O307" s="43" t="str">
        <f t="array" ref="O307">IFERROR(INDEX($M$2:$M$1501,MATCH(0,INDEX(COUNTIFS($O$1:O306,$M$2:$M$1501),0),0)),"")</f>
        <v/>
      </c>
      <c r="T307" s="8" t="s">
        <v>241</v>
      </c>
      <c r="U307" s="51"/>
      <c r="W307" s="43" t="str">
        <f>IFERROR(INDEX($T$2:$T$1501,MATCH(0,INDEX(COUNTIFS($W$1:W306,$T$2:$T$1501),0),0)),"")</f>
        <v>b41e1741-bc3f-4a48-9249-ba43c3e58009</v>
      </c>
      <c r="X307" s="43">
        <f t="shared" si="14"/>
        <v>3</v>
      </c>
      <c r="Z307" s="6" t="s">
        <v>9</v>
      </c>
      <c r="AA307" s="43" t="str">
        <f>IFERROR(INDEX($T$2:$T$1501,MATCH(0,INDEX(COUNTIFS($W$1:AA306,$T$2:$T$1501),0),0)),"")</f>
        <v>b41e1741-bc3f-4a48-9249-ba43c3e58009</v>
      </c>
    </row>
    <row r="308" spans="1:27" ht="12.75">
      <c r="A308" s="36" t="str">
        <f t="shared" si="13"/>
        <v>GGN - Sector 27|Munchies</v>
      </c>
      <c r="B308" s="6" t="s">
        <v>9</v>
      </c>
      <c r="C308" s="7">
        <v>44531</v>
      </c>
      <c r="D308" s="8" t="s">
        <v>242</v>
      </c>
      <c r="E308" s="8" t="s">
        <v>8</v>
      </c>
      <c r="F308" s="9">
        <v>0</v>
      </c>
      <c r="G308" s="10">
        <v>10</v>
      </c>
      <c r="H308" s="46"/>
      <c r="I308" s="46"/>
      <c r="M308" s="6" t="s">
        <v>9</v>
      </c>
      <c r="N308" s="43" t="str">
        <f>IF(COUNTIF($M$2:M308,$M$2:$M$1501)=1,M308,"")</f>
        <v/>
      </c>
      <c r="O308" s="43" t="str">
        <f t="array" ref="O308">IFERROR(INDEX($M$2:$M$1501,MATCH(0,INDEX(COUNTIFS($O$1:O307,$M$2:$M$1501),0),0)),"")</f>
        <v/>
      </c>
      <c r="T308" s="8" t="s">
        <v>242</v>
      </c>
      <c r="U308" s="51"/>
      <c r="W308" s="43" t="str">
        <f>IFERROR(INDEX($T$2:$T$1501,MATCH(0,INDEX(COUNTIFS($W$1:W307,$T$2:$T$1501),0),0)),"")</f>
        <v>7b092754-6e25-4c3d-accd-9e1c93da451c</v>
      </c>
      <c r="X308" s="43">
        <f t="shared" si="14"/>
        <v>1</v>
      </c>
      <c r="Z308" s="6" t="s">
        <v>9</v>
      </c>
      <c r="AA308" s="43" t="str">
        <f>IFERROR(INDEX($T$2:$T$1501,MATCH(0,INDEX(COUNTIFS($W$1:AA307,$T$2:$T$1501),0),0)),"")</f>
        <v>7b092754-6e25-4c3d-accd-9e1c93da451c</v>
      </c>
    </row>
    <row r="309" spans="1:27" ht="12.75">
      <c r="A309" s="36" t="str">
        <f t="shared" si="13"/>
        <v>GGN - Sector 27|Packaged Food</v>
      </c>
      <c r="B309" s="6" t="s">
        <v>9</v>
      </c>
      <c r="C309" s="7">
        <v>44531</v>
      </c>
      <c r="D309" s="8" t="s">
        <v>204</v>
      </c>
      <c r="E309" s="8" t="s">
        <v>15</v>
      </c>
      <c r="F309" s="9">
        <v>18</v>
      </c>
      <c r="G309" s="10">
        <v>45</v>
      </c>
      <c r="H309" s="46"/>
      <c r="I309" s="46"/>
      <c r="M309" s="6" t="s">
        <v>9</v>
      </c>
      <c r="N309" s="43" t="str">
        <f>IF(COUNTIF($M$2:M309,$M$2:$M$1501)=1,M309,"")</f>
        <v/>
      </c>
      <c r="O309" s="43" t="str">
        <f t="array" ref="O309">IFERROR(INDEX($M$2:$M$1501,MATCH(0,INDEX(COUNTIFS($O$1:O308,$M$2:$M$1501),0),0)),"")</f>
        <v/>
      </c>
      <c r="T309" s="8" t="s">
        <v>204</v>
      </c>
      <c r="U309" s="51"/>
      <c r="W309" s="43" t="str">
        <f>IFERROR(INDEX($T$2:$T$1501,MATCH(0,INDEX(COUNTIFS($W$1:W308,$T$2:$T$1501),0),0)),"")</f>
        <v>fc43262d-9531-41a5-ad86-22d0bc5dac43</v>
      </c>
      <c r="X309" s="43">
        <f t="shared" si="14"/>
        <v>1</v>
      </c>
      <c r="Z309" s="6" t="s">
        <v>9</v>
      </c>
      <c r="AA309" s="43" t="str">
        <f>IFERROR(INDEX($T$2:$T$1501,MATCH(0,INDEX(COUNTIFS($W$1:AA308,$T$2:$T$1501),0),0)),"")</f>
        <v>fc43262d-9531-41a5-ad86-22d0bc5dac43</v>
      </c>
    </row>
    <row r="310" spans="1:27" ht="12.75">
      <c r="A310" s="36" t="str">
        <f t="shared" si="13"/>
        <v>GGN - Sector 27|Biscuits</v>
      </c>
      <c r="B310" s="6" t="s">
        <v>9</v>
      </c>
      <c r="C310" s="7">
        <v>44531</v>
      </c>
      <c r="D310" s="8" t="s">
        <v>243</v>
      </c>
      <c r="E310" s="8" t="s">
        <v>39</v>
      </c>
      <c r="F310" s="9">
        <v>0</v>
      </c>
      <c r="G310" s="10">
        <v>69</v>
      </c>
      <c r="H310" s="46"/>
      <c r="I310" s="46"/>
      <c r="M310" s="6" t="s">
        <v>9</v>
      </c>
      <c r="N310" s="43" t="str">
        <f>IF(COUNTIF($M$2:M310,$M$2:$M$1501)=1,M310,"")</f>
        <v/>
      </c>
      <c r="O310" s="43" t="str">
        <f t="array" ref="O310">IFERROR(INDEX($M$2:$M$1501,MATCH(0,INDEX(COUNTIFS($O$1:O309,$M$2:$M$1501),0),0)),"")</f>
        <v/>
      </c>
      <c r="T310" s="8" t="s">
        <v>243</v>
      </c>
      <c r="U310" s="51"/>
      <c r="W310" s="43" t="str">
        <f>IFERROR(INDEX($T$2:$T$1501,MATCH(0,INDEX(COUNTIFS($W$1:W309,$T$2:$T$1501),0),0)),"")</f>
        <v>597e4d00-8d06-4c2f-815b-8a7fbc2a57da</v>
      </c>
      <c r="X310" s="43">
        <f t="shared" si="14"/>
        <v>2</v>
      </c>
      <c r="Z310" s="6" t="s">
        <v>9</v>
      </c>
      <c r="AA310" s="43" t="str">
        <f>IFERROR(INDEX($T$2:$T$1501,MATCH(0,INDEX(COUNTIFS($W$1:AA309,$T$2:$T$1501),0),0)),"")</f>
        <v>597e4d00-8d06-4c2f-815b-8a7fbc2a57da</v>
      </c>
    </row>
    <row r="311" spans="1:27" ht="12.75">
      <c r="A311" s="36" t="str">
        <f t="shared" si="13"/>
        <v>GGN - Sector 27|Beverages</v>
      </c>
      <c r="B311" s="6" t="s">
        <v>9</v>
      </c>
      <c r="C311" s="7">
        <v>44531</v>
      </c>
      <c r="D311" s="8" t="s">
        <v>244</v>
      </c>
      <c r="E311" s="8" t="s">
        <v>74</v>
      </c>
      <c r="F311" s="9">
        <v>14</v>
      </c>
      <c r="G311" s="10">
        <v>96</v>
      </c>
      <c r="H311" s="46"/>
      <c r="I311" s="46"/>
      <c r="M311" s="6" t="s">
        <v>9</v>
      </c>
      <c r="N311" s="43" t="str">
        <f>IF(COUNTIF($M$2:M311,$M$2:$M$1501)=1,M311,"")</f>
        <v/>
      </c>
      <c r="O311" s="43" t="str">
        <f t="array" ref="O311">IFERROR(INDEX($M$2:$M$1501,MATCH(0,INDEX(COUNTIFS($O$1:O310,$M$2:$M$1501),0),0)),"")</f>
        <v/>
      </c>
      <c r="T311" s="8" t="s">
        <v>244</v>
      </c>
      <c r="U311" s="51"/>
      <c r="W311" s="43" t="str">
        <f>IFERROR(INDEX($T$2:$T$1501,MATCH(0,INDEX(COUNTIFS($W$1:W310,$T$2:$T$1501),0),0)),"")</f>
        <v>89c0f292-9496-4e63-bc80-d604fff9db07</v>
      </c>
      <c r="X311" s="43">
        <f t="shared" si="14"/>
        <v>2</v>
      </c>
      <c r="Z311" s="6" t="s">
        <v>9</v>
      </c>
      <c r="AA311" s="43" t="str">
        <f>IFERROR(INDEX($T$2:$T$1501,MATCH(0,INDEX(COUNTIFS($W$1:AA310,$T$2:$T$1501),0),0)),"")</f>
        <v>89c0f292-9496-4e63-bc80-d604fff9db07</v>
      </c>
    </row>
    <row r="312" spans="1:27" ht="12.75">
      <c r="A312" s="36" t="str">
        <f t="shared" si="13"/>
        <v>GGN - Sector 27|Munchies</v>
      </c>
      <c r="B312" s="6" t="s">
        <v>9</v>
      </c>
      <c r="C312" s="7">
        <v>44531</v>
      </c>
      <c r="D312" s="8" t="s">
        <v>245</v>
      </c>
      <c r="E312" s="8" t="s">
        <v>8</v>
      </c>
      <c r="F312" s="9">
        <v>10</v>
      </c>
      <c r="G312" s="10">
        <v>19</v>
      </c>
      <c r="H312" s="46"/>
      <c r="I312" s="46"/>
      <c r="M312" s="6" t="s">
        <v>9</v>
      </c>
      <c r="N312" s="43" t="str">
        <f>IF(COUNTIF($M$2:M312,$M$2:$M$1501)=1,M312,"")</f>
        <v/>
      </c>
      <c r="O312" s="43" t="str">
        <f t="array" ref="O312">IFERROR(INDEX($M$2:$M$1501,MATCH(0,INDEX(COUNTIFS($O$1:O311,$M$2:$M$1501),0),0)),"")</f>
        <v/>
      </c>
      <c r="T312" s="8" t="s">
        <v>245</v>
      </c>
      <c r="U312" s="51"/>
      <c r="W312" s="43" t="str">
        <f>IFERROR(INDEX($T$2:$T$1501,MATCH(0,INDEX(COUNTIFS($W$1:W311,$T$2:$T$1501),0),0)),"")</f>
        <v>6c793e35-df8d-4dcb-806c-800dda753a87</v>
      </c>
      <c r="X312" s="43">
        <f t="shared" si="14"/>
        <v>1</v>
      </c>
      <c r="Z312" s="6" t="s">
        <v>9</v>
      </c>
      <c r="AA312" s="43" t="str">
        <f>IFERROR(INDEX($T$2:$T$1501,MATCH(0,INDEX(COUNTIFS($W$1:AA311,$T$2:$T$1501),0),0)),"")</f>
        <v>6c793e35-df8d-4dcb-806c-800dda753a87</v>
      </c>
    </row>
    <row r="313" spans="1:27" ht="12.75">
      <c r="A313" s="36" t="str">
        <f t="shared" si="13"/>
        <v>GGN - Sector 27|Fruits &amp; Vegetables</v>
      </c>
      <c r="B313" s="6" t="s">
        <v>9</v>
      </c>
      <c r="C313" s="7">
        <v>44531</v>
      </c>
      <c r="D313" s="8" t="s">
        <v>246</v>
      </c>
      <c r="E313" s="8" t="s">
        <v>11</v>
      </c>
      <c r="F313" s="9">
        <v>27</v>
      </c>
      <c r="G313" s="10">
        <v>56</v>
      </c>
      <c r="H313" s="46"/>
      <c r="I313" s="46"/>
      <c r="M313" s="6" t="s">
        <v>9</v>
      </c>
      <c r="N313" s="43" t="str">
        <f>IF(COUNTIF($M$2:M313,$M$2:$M$1501)=1,M313,"")</f>
        <v/>
      </c>
      <c r="O313" s="43" t="str">
        <f t="array" ref="O313">IFERROR(INDEX($M$2:$M$1501,MATCH(0,INDEX(COUNTIFS($O$1:O312,$M$2:$M$1501),0),0)),"")</f>
        <v/>
      </c>
      <c r="T313" s="8" t="s">
        <v>246</v>
      </c>
      <c r="U313" s="51"/>
      <c r="W313" s="43" t="str">
        <f>IFERROR(INDEX($T$2:$T$1501,MATCH(0,INDEX(COUNTIFS($W$1:W312,$T$2:$T$1501),0),0)),"")</f>
        <v>25011736-afb8-4d46-b632-9791aea909ad</v>
      </c>
      <c r="X313" s="43">
        <f t="shared" si="14"/>
        <v>1</v>
      </c>
      <c r="Z313" s="6" t="s">
        <v>9</v>
      </c>
      <c r="AA313" s="43" t="str">
        <f>IFERROR(INDEX($T$2:$T$1501,MATCH(0,INDEX(COUNTIFS($W$1:AA312,$T$2:$T$1501),0),0)),"")</f>
        <v>25011736-afb8-4d46-b632-9791aea909ad</v>
      </c>
    </row>
    <row r="314" spans="1:27" ht="12.75">
      <c r="A314" s="36" t="str">
        <f t="shared" si="13"/>
        <v>GGN - Sector 27|Munchies</v>
      </c>
      <c r="B314" s="6" t="s">
        <v>9</v>
      </c>
      <c r="C314" s="7">
        <v>44531</v>
      </c>
      <c r="D314" s="8" t="s">
        <v>107</v>
      </c>
      <c r="E314" s="8" t="s">
        <v>8</v>
      </c>
      <c r="F314" s="9">
        <v>0</v>
      </c>
      <c r="G314" s="10">
        <v>10</v>
      </c>
      <c r="H314" s="46"/>
      <c r="I314" s="46"/>
      <c r="M314" s="6" t="s">
        <v>9</v>
      </c>
      <c r="N314" s="43" t="str">
        <f>IF(COUNTIF($M$2:M314,$M$2:$M$1501)=1,M314,"")</f>
        <v/>
      </c>
      <c r="O314" s="43" t="str">
        <f t="array" ref="O314">IFERROR(INDEX($M$2:$M$1501,MATCH(0,INDEX(COUNTIFS($O$1:O313,$M$2:$M$1501),0),0)),"")</f>
        <v/>
      </c>
      <c r="T314" s="8" t="s">
        <v>107</v>
      </c>
      <c r="U314" s="51"/>
      <c r="W314" s="43" t="str">
        <f>IFERROR(INDEX($T$2:$T$1501,MATCH(0,INDEX(COUNTIFS($W$1:W313,$T$2:$T$1501),0),0)),"")</f>
        <v>23690dfe-3437-4828-96ba-3deef24f19be</v>
      </c>
      <c r="X314" s="43">
        <f t="shared" si="14"/>
        <v>2</v>
      </c>
      <c r="Z314" s="6" t="s">
        <v>9</v>
      </c>
      <c r="AA314" s="43" t="str">
        <f>IFERROR(INDEX($T$2:$T$1501,MATCH(0,INDEX(COUNTIFS($W$1:AA313,$T$2:$T$1501),0),0)),"")</f>
        <v>23690dfe-3437-4828-96ba-3deef24f19be</v>
      </c>
    </row>
    <row r="315" spans="1:27" ht="12.75">
      <c r="A315" s="36" t="str">
        <f t="shared" si="13"/>
        <v>GGN - Sector 27|Packaged Food</v>
      </c>
      <c r="B315" s="6" t="s">
        <v>9</v>
      </c>
      <c r="C315" s="7">
        <v>44531</v>
      </c>
      <c r="D315" s="8" t="s">
        <v>247</v>
      </c>
      <c r="E315" s="8" t="s">
        <v>15</v>
      </c>
      <c r="F315" s="9">
        <v>19</v>
      </c>
      <c r="G315" s="10">
        <v>15</v>
      </c>
      <c r="H315" s="46"/>
      <c r="I315" s="46"/>
      <c r="M315" s="6" t="s">
        <v>9</v>
      </c>
      <c r="N315" s="43" t="str">
        <f>IF(COUNTIF($M$2:M315,$M$2:$M$1501)=1,M315,"")</f>
        <v/>
      </c>
      <c r="O315" s="43" t="str">
        <f t="array" ref="O315">IFERROR(INDEX($M$2:$M$1501,MATCH(0,INDEX(COUNTIFS($O$1:O314,$M$2:$M$1501),0),0)),"")</f>
        <v/>
      </c>
      <c r="T315" s="8" t="s">
        <v>247</v>
      </c>
      <c r="U315" s="51"/>
      <c r="W315" s="43" t="str">
        <f>IFERROR(INDEX($T$2:$T$1501,MATCH(0,INDEX(COUNTIFS($W$1:W314,$T$2:$T$1501),0),0)),"")</f>
        <v>86f3d6c7-d8ff-425a-8778-0fc82869d8ae</v>
      </c>
      <c r="X315" s="43">
        <f t="shared" si="14"/>
        <v>1</v>
      </c>
      <c r="Z315" s="6" t="s">
        <v>9</v>
      </c>
      <c r="AA315" s="43" t="str">
        <f>IFERROR(INDEX($T$2:$T$1501,MATCH(0,INDEX(COUNTIFS($W$1:AA314,$T$2:$T$1501),0),0)),"")</f>
        <v>86f3d6c7-d8ff-425a-8778-0fc82869d8ae</v>
      </c>
    </row>
    <row r="316" spans="1:27" ht="12.75">
      <c r="A316" s="36" t="str">
        <f t="shared" si="13"/>
        <v>GGN - Sector 27|Munchies</v>
      </c>
      <c r="B316" s="6" t="s">
        <v>9</v>
      </c>
      <c r="C316" s="7">
        <v>44531</v>
      </c>
      <c r="D316" s="8" t="s">
        <v>248</v>
      </c>
      <c r="E316" s="8" t="s">
        <v>8</v>
      </c>
      <c r="F316" s="9">
        <v>4</v>
      </c>
      <c r="G316" s="10">
        <v>7</v>
      </c>
      <c r="H316" s="46"/>
      <c r="I316" s="46"/>
      <c r="M316" s="6" t="s">
        <v>9</v>
      </c>
      <c r="N316" s="43" t="str">
        <f>IF(COUNTIF($M$2:M316,$M$2:$M$1501)=1,M316,"")</f>
        <v/>
      </c>
      <c r="O316" s="43" t="str">
        <f t="array" ref="O316">IFERROR(INDEX($M$2:$M$1501,MATCH(0,INDEX(COUNTIFS($O$1:O315,$M$2:$M$1501),0),0)),"")</f>
        <v/>
      </c>
      <c r="T316" s="8" t="s">
        <v>248</v>
      </c>
      <c r="U316" s="51"/>
      <c r="W316" s="43" t="str">
        <f>IFERROR(INDEX($T$2:$T$1501,MATCH(0,INDEX(COUNTIFS($W$1:W315,$T$2:$T$1501),0),0)),"")</f>
        <v>a1182135-a364-4df7-8512-a23a566b704b</v>
      </c>
      <c r="X316" s="43">
        <f t="shared" si="14"/>
        <v>1</v>
      </c>
      <c r="Z316" s="6" t="s">
        <v>9</v>
      </c>
      <c r="AA316" s="43" t="str">
        <f>IFERROR(INDEX($T$2:$T$1501,MATCH(0,INDEX(COUNTIFS($W$1:AA315,$T$2:$T$1501),0),0)),"")</f>
        <v>a1182135-a364-4df7-8512-a23a566b704b</v>
      </c>
    </row>
    <row r="317" spans="1:27" ht="12.75">
      <c r="A317" s="36" t="str">
        <f t="shared" si="13"/>
        <v>GGN-Sector66|Fruits &amp; Vegetables</v>
      </c>
      <c r="B317" s="6" t="s">
        <v>6</v>
      </c>
      <c r="C317" s="7">
        <v>44531</v>
      </c>
      <c r="D317" s="8" t="s">
        <v>69</v>
      </c>
      <c r="E317" s="8" t="s">
        <v>11</v>
      </c>
      <c r="F317" s="9">
        <v>13</v>
      </c>
      <c r="G317" s="10">
        <v>67</v>
      </c>
      <c r="H317" s="46"/>
      <c r="I317" s="46"/>
      <c r="M317" s="6" t="s">
        <v>6</v>
      </c>
      <c r="N317" s="43" t="str">
        <f>IF(COUNTIF($M$2:M317,$M$2:$M$1501)=1,M317,"")</f>
        <v/>
      </c>
      <c r="O317" s="43" t="str">
        <f t="array" ref="O317">IFERROR(INDEX($M$2:$M$1501,MATCH(0,INDEX(COUNTIFS($O$1:O316,$M$2:$M$1501),0),0)),"")</f>
        <v/>
      </c>
      <c r="T317" s="8" t="s">
        <v>69</v>
      </c>
      <c r="U317" s="51"/>
      <c r="W317" s="43" t="str">
        <f>IFERROR(INDEX($T$2:$T$1501,MATCH(0,INDEX(COUNTIFS($W$1:W316,$T$2:$T$1501),0),0)),"")</f>
        <v>d5da2717-2b94-465f-8fae-27bdb4902168</v>
      </c>
      <c r="X317" s="43">
        <f t="shared" si="14"/>
        <v>2</v>
      </c>
      <c r="Z317" s="6" t="s">
        <v>6</v>
      </c>
      <c r="AA317" s="43" t="str">
        <f>IFERROR(INDEX($T$2:$T$1501,MATCH(0,INDEX(COUNTIFS($W$1:AA316,$T$2:$T$1501),0),0)),"")</f>
        <v>d5da2717-2b94-465f-8fae-27bdb4902168</v>
      </c>
    </row>
    <row r="318" spans="1:27" ht="12.75">
      <c r="A318" s="36" t="str">
        <f t="shared" si="13"/>
        <v>GGN-Sector66|Beverages</v>
      </c>
      <c r="B318" s="6" t="s">
        <v>6</v>
      </c>
      <c r="C318" s="7">
        <v>44531</v>
      </c>
      <c r="D318" s="8" t="s">
        <v>249</v>
      </c>
      <c r="E318" s="8" t="s">
        <v>74</v>
      </c>
      <c r="F318" s="9">
        <v>46</v>
      </c>
      <c r="G318" s="10">
        <v>170</v>
      </c>
      <c r="H318" s="46"/>
      <c r="I318" s="46"/>
      <c r="M318" s="6" t="s">
        <v>6</v>
      </c>
      <c r="N318" s="43" t="str">
        <f>IF(COUNTIF($M$2:M318,$M$2:$M$1501)=1,M318,"")</f>
        <v/>
      </c>
      <c r="O318" s="43" t="str">
        <f t="array" ref="O318">IFERROR(INDEX($M$2:$M$1501,MATCH(0,INDEX(COUNTIFS($O$1:O317,$M$2:$M$1501),0),0)),"")</f>
        <v/>
      </c>
      <c r="T318" s="8" t="s">
        <v>249</v>
      </c>
      <c r="U318" s="51"/>
      <c r="W318" s="43" t="str">
        <f>IFERROR(INDEX($T$2:$T$1501,MATCH(0,INDEX(COUNTIFS($W$1:W317,$T$2:$T$1501),0),0)),"")</f>
        <v>2db8e332-93d8-4738-8b37-aef8e557d4c9</v>
      </c>
      <c r="X318" s="43">
        <f t="shared" si="14"/>
        <v>1</v>
      </c>
      <c r="Z318" s="6" t="s">
        <v>6</v>
      </c>
      <c r="AA318" s="43" t="str">
        <f>IFERROR(INDEX($T$2:$T$1501,MATCH(0,INDEX(COUNTIFS($W$1:AA317,$T$2:$T$1501),0),0)),"")</f>
        <v>2db8e332-93d8-4738-8b37-aef8e557d4c9</v>
      </c>
    </row>
    <row r="319" spans="1:27" ht="12.75">
      <c r="A319" s="36" t="str">
        <f t="shared" si="13"/>
        <v>GGN - Sector 27|Munchies</v>
      </c>
      <c r="B319" s="6" t="s">
        <v>9</v>
      </c>
      <c r="C319" s="7">
        <v>44531</v>
      </c>
      <c r="D319" s="8" t="s">
        <v>250</v>
      </c>
      <c r="E319" s="8" t="s">
        <v>8</v>
      </c>
      <c r="F319" s="9">
        <v>1</v>
      </c>
      <c r="G319" s="10">
        <v>5</v>
      </c>
      <c r="H319" s="46"/>
      <c r="I319" s="46"/>
      <c r="M319" s="6" t="s">
        <v>9</v>
      </c>
      <c r="N319" s="43" t="str">
        <f>IF(COUNTIF($M$2:M319,$M$2:$M$1501)=1,M319,"")</f>
        <v/>
      </c>
      <c r="O319" s="43" t="str">
        <f t="array" ref="O319">IFERROR(INDEX($M$2:$M$1501,MATCH(0,INDEX(COUNTIFS($O$1:O318,$M$2:$M$1501),0),0)),"")</f>
        <v/>
      </c>
      <c r="T319" s="8" t="s">
        <v>250</v>
      </c>
      <c r="U319" s="51"/>
      <c r="W319" s="43" t="str">
        <f>IFERROR(INDEX($T$2:$T$1501,MATCH(0,INDEX(COUNTIFS($W$1:W318,$T$2:$T$1501),0),0)),"")</f>
        <v>c0a9f739-c4cf-4803-bf40-d3eeaa26e264</v>
      </c>
      <c r="X319" s="43">
        <f t="shared" si="14"/>
        <v>2</v>
      </c>
      <c r="Z319" s="6" t="s">
        <v>9</v>
      </c>
      <c r="AA319" s="43" t="str">
        <f>IFERROR(INDEX($T$2:$T$1501,MATCH(0,INDEX(COUNTIFS($W$1:AA318,$T$2:$T$1501),0),0)),"")</f>
        <v>c0a9f739-c4cf-4803-bf40-d3eeaa26e264</v>
      </c>
    </row>
    <row r="320" spans="1:27" ht="12.75">
      <c r="A320" s="36" t="str">
        <f t="shared" si="13"/>
        <v>GGN - Sector 27|Personal Care</v>
      </c>
      <c r="B320" s="6" t="s">
        <v>9</v>
      </c>
      <c r="C320" s="7">
        <v>44531</v>
      </c>
      <c r="D320" s="8" t="s">
        <v>251</v>
      </c>
      <c r="E320" s="8" t="s">
        <v>34</v>
      </c>
      <c r="F320" s="9">
        <v>5</v>
      </c>
      <c r="G320" s="10">
        <v>209</v>
      </c>
      <c r="H320" s="46"/>
      <c r="I320" s="46"/>
      <c r="M320" s="6" t="s">
        <v>9</v>
      </c>
      <c r="N320" s="43" t="str">
        <f>IF(COUNTIF($M$2:M320,$M$2:$M$1501)=1,M320,"")</f>
        <v/>
      </c>
      <c r="O320" s="43" t="str">
        <f t="array" ref="O320">IFERROR(INDEX($M$2:$M$1501,MATCH(0,INDEX(COUNTIFS($O$1:O319,$M$2:$M$1501),0),0)),"")</f>
        <v/>
      </c>
      <c r="T320" s="8" t="s">
        <v>251</v>
      </c>
      <c r="U320" s="51"/>
      <c r="W320" s="43" t="str">
        <f>IFERROR(INDEX($T$2:$T$1501,MATCH(0,INDEX(COUNTIFS($W$1:W319,$T$2:$T$1501),0),0)),"")</f>
        <v>4da9ec0a-ed27-4129-b24c-c5572cd79868</v>
      </c>
      <c r="X320" s="43">
        <f t="shared" si="14"/>
        <v>1</v>
      </c>
      <c r="Z320" s="6" t="s">
        <v>9</v>
      </c>
      <c r="AA320" s="43" t="str">
        <f>IFERROR(INDEX($T$2:$T$1501,MATCH(0,INDEX(COUNTIFS($W$1:AA319,$T$2:$T$1501),0),0)),"")</f>
        <v>4da9ec0a-ed27-4129-b24c-c5572cd79868</v>
      </c>
    </row>
    <row r="321" spans="1:27" ht="12.75">
      <c r="A321" s="36" t="str">
        <f t="shared" si="13"/>
        <v>GGN-Sector66|Beverages</v>
      </c>
      <c r="B321" s="6" t="s">
        <v>6</v>
      </c>
      <c r="C321" s="7">
        <v>44531</v>
      </c>
      <c r="D321" s="8" t="s">
        <v>252</v>
      </c>
      <c r="E321" s="8" t="s">
        <v>74</v>
      </c>
      <c r="F321" s="9">
        <v>13</v>
      </c>
      <c r="G321" s="10">
        <v>192</v>
      </c>
      <c r="H321" s="46"/>
      <c r="I321" s="46"/>
      <c r="M321" s="6" t="s">
        <v>6</v>
      </c>
      <c r="N321" s="43" t="str">
        <f>IF(COUNTIF($M$2:M321,$M$2:$M$1501)=1,M321,"")</f>
        <v/>
      </c>
      <c r="O321" s="43" t="str">
        <f t="array" ref="O321">IFERROR(INDEX($M$2:$M$1501,MATCH(0,INDEX(COUNTIFS($O$1:O320,$M$2:$M$1501),0),0)),"")</f>
        <v/>
      </c>
      <c r="T321" s="8" t="s">
        <v>252</v>
      </c>
      <c r="U321" s="51"/>
      <c r="W321" s="43" t="str">
        <f>IFERROR(INDEX($T$2:$T$1501,MATCH(0,INDEX(COUNTIFS($W$1:W320,$T$2:$T$1501),0),0)),"")</f>
        <v>f004f1cd-2b69-4298-9507-d8bae8771866</v>
      </c>
      <c r="X321" s="43">
        <f t="shared" si="14"/>
        <v>1</v>
      </c>
      <c r="Z321" s="6" t="s">
        <v>6</v>
      </c>
      <c r="AA321" s="43" t="str">
        <f>IFERROR(INDEX($T$2:$T$1501,MATCH(0,INDEX(COUNTIFS($W$1:AA320,$T$2:$T$1501),0),0)),"")</f>
        <v>f004f1cd-2b69-4298-9507-d8bae8771866</v>
      </c>
    </row>
    <row r="322" spans="1:27" ht="12.75">
      <c r="A322" s="36" t="str">
        <f t="shared" si="13"/>
        <v>GGN-Sector66|Fruits &amp; Vegetables</v>
      </c>
      <c r="B322" s="6" t="s">
        <v>6</v>
      </c>
      <c r="C322" s="7">
        <v>44531</v>
      </c>
      <c r="D322" s="8" t="s">
        <v>12</v>
      </c>
      <c r="E322" s="8" t="s">
        <v>11</v>
      </c>
      <c r="F322" s="9">
        <v>10</v>
      </c>
      <c r="G322" s="10">
        <v>106</v>
      </c>
      <c r="H322" s="46"/>
      <c r="I322" s="46"/>
      <c r="M322" s="6" t="s">
        <v>6</v>
      </c>
      <c r="N322" s="43" t="str">
        <f>IF(COUNTIF($M$2:M322,$M$2:$M$1501)=1,M322,"")</f>
        <v/>
      </c>
      <c r="O322" s="43" t="str">
        <f t="array" ref="O322">IFERROR(INDEX($M$2:$M$1501,MATCH(0,INDEX(COUNTIFS($O$1:O321,$M$2:$M$1501),0),0)),"")</f>
        <v/>
      </c>
      <c r="T322" s="8" t="s">
        <v>12</v>
      </c>
      <c r="U322" s="51"/>
      <c r="W322" s="43" t="str">
        <f>IFERROR(INDEX($T$2:$T$1501,MATCH(0,INDEX(COUNTIFS($W$1:W321,$T$2:$T$1501),0),0)),"")</f>
        <v>fc29b674-bec0-4999-8050-6da9c8d09176</v>
      </c>
      <c r="X322" s="43">
        <f t="shared" si="14"/>
        <v>2</v>
      </c>
      <c r="Z322" s="6" t="s">
        <v>6</v>
      </c>
      <c r="AA322" s="43" t="str">
        <f>IFERROR(INDEX($T$2:$T$1501,MATCH(0,INDEX(COUNTIFS($W$1:AA321,$T$2:$T$1501),0),0)),"")</f>
        <v>fc29b674-bec0-4999-8050-6da9c8d09176</v>
      </c>
    </row>
    <row r="323" spans="1:27" ht="12.75">
      <c r="A323" s="36" t="str">
        <f t="shared" ref="A323:A386" si="15">B323&amp;"|"&amp;E323</f>
        <v>GGN-Sector66|Fruits &amp; Vegetables</v>
      </c>
      <c r="B323" s="6" t="s">
        <v>6</v>
      </c>
      <c r="C323" s="7">
        <v>44531</v>
      </c>
      <c r="D323" s="8" t="s">
        <v>12</v>
      </c>
      <c r="E323" s="8" t="s">
        <v>11</v>
      </c>
      <c r="F323" s="9">
        <v>10</v>
      </c>
      <c r="G323" s="10">
        <v>44</v>
      </c>
      <c r="H323" s="46"/>
      <c r="I323" s="46"/>
      <c r="M323" s="6" t="s">
        <v>6</v>
      </c>
      <c r="N323" s="43" t="str">
        <f>IF(COUNTIF($M$2:M323,$M$2:$M$1501)=1,M323,"")</f>
        <v/>
      </c>
      <c r="O323" s="43" t="str">
        <f t="array" ref="O323">IFERROR(INDEX($M$2:$M$1501,MATCH(0,INDEX(COUNTIFS($O$1:O322,$M$2:$M$1501),0),0)),"")</f>
        <v/>
      </c>
      <c r="T323" s="8" t="s">
        <v>12</v>
      </c>
      <c r="U323" s="51"/>
      <c r="W323" s="43" t="str">
        <f>IFERROR(INDEX($T$2:$T$1501,MATCH(0,INDEX(COUNTIFS($W$1:W322,$T$2:$T$1501),0),0)),"")</f>
        <v>07a24650-7e95-48d6-8842-7133d0c9df4d</v>
      </c>
      <c r="X323" s="43">
        <f t="shared" ref="X323:X386" si="16">COUNTIF($T$2:$T$1501,W323)</f>
        <v>1</v>
      </c>
      <c r="Z323" s="6" t="s">
        <v>6</v>
      </c>
      <c r="AA323" s="43" t="str">
        <f>IFERROR(INDEX($T$2:$T$1501,MATCH(0,INDEX(COUNTIFS($W$1:AA322,$T$2:$T$1501),0),0)),"")</f>
        <v>07a24650-7e95-48d6-8842-7133d0c9df4d</v>
      </c>
    </row>
    <row r="324" spans="1:27" ht="12.75">
      <c r="A324" s="36" t="str">
        <f t="shared" si="15"/>
        <v>GGN-Sector66|Packaged Food</v>
      </c>
      <c r="B324" s="6" t="s">
        <v>6</v>
      </c>
      <c r="C324" s="7">
        <v>44531</v>
      </c>
      <c r="D324" s="8" t="s">
        <v>219</v>
      </c>
      <c r="E324" s="8" t="s">
        <v>15</v>
      </c>
      <c r="F324" s="9">
        <v>2</v>
      </c>
      <c r="G324" s="10">
        <v>79</v>
      </c>
      <c r="H324" s="46"/>
      <c r="I324" s="46"/>
      <c r="M324" s="6" t="s">
        <v>6</v>
      </c>
      <c r="N324" s="43" t="str">
        <f>IF(COUNTIF($M$2:M324,$M$2:$M$1501)=1,M324,"")</f>
        <v/>
      </c>
      <c r="O324" s="43" t="str">
        <f t="array" ref="O324">IFERROR(INDEX($M$2:$M$1501,MATCH(0,INDEX(COUNTIFS($O$1:O323,$M$2:$M$1501),0),0)),"")</f>
        <v/>
      </c>
      <c r="T324" s="8" t="s">
        <v>219</v>
      </c>
      <c r="U324" s="51"/>
      <c r="W324" s="43" t="str">
        <f>IFERROR(INDEX($T$2:$T$1501,MATCH(0,INDEX(COUNTIFS($W$1:W323,$T$2:$T$1501),0),0)),"")</f>
        <v>44f88939-a5b2-4a45-99bd-a6b9a32fdd13</v>
      </c>
      <c r="X324" s="43">
        <f t="shared" si="16"/>
        <v>1</v>
      </c>
      <c r="Z324" s="6" t="s">
        <v>6</v>
      </c>
      <c r="AA324" s="43" t="str">
        <f>IFERROR(INDEX($T$2:$T$1501,MATCH(0,INDEX(COUNTIFS($W$1:AA323,$T$2:$T$1501),0),0)),"")</f>
        <v>44f88939-a5b2-4a45-99bd-a6b9a32fdd13</v>
      </c>
    </row>
    <row r="325" spans="1:27" ht="12.75">
      <c r="A325" s="36" t="str">
        <f t="shared" si="15"/>
        <v>GGN - Sector 27|Beverages</v>
      </c>
      <c r="B325" s="6" t="s">
        <v>9</v>
      </c>
      <c r="C325" s="7">
        <v>44531</v>
      </c>
      <c r="D325" s="8" t="s">
        <v>73</v>
      </c>
      <c r="E325" s="8" t="s">
        <v>74</v>
      </c>
      <c r="F325" s="9">
        <v>4</v>
      </c>
      <c r="G325" s="10">
        <v>1058</v>
      </c>
      <c r="H325" s="46"/>
      <c r="I325" s="46"/>
      <c r="M325" s="6" t="s">
        <v>9</v>
      </c>
      <c r="N325" s="43" t="str">
        <f>IF(COUNTIF($M$2:M325,$M$2:$M$1501)=1,M325,"")</f>
        <v/>
      </c>
      <c r="O325" s="43" t="str">
        <f t="array" ref="O325">IFERROR(INDEX($M$2:$M$1501,MATCH(0,INDEX(COUNTIFS($O$1:O324,$M$2:$M$1501),0),0)),"")</f>
        <v/>
      </c>
      <c r="T325" s="8" t="s">
        <v>73</v>
      </c>
      <c r="U325" s="51"/>
      <c r="W325" s="43" t="str">
        <f>IFERROR(INDEX($T$2:$T$1501,MATCH(0,INDEX(COUNTIFS($W$1:W324,$T$2:$T$1501),0),0)),"")</f>
        <v>c4cfb628-36be-42bf-a1a3-11e1f3cf0971</v>
      </c>
      <c r="X325" s="43">
        <f t="shared" si="16"/>
        <v>1</v>
      </c>
      <c r="Z325" s="6" t="s">
        <v>9</v>
      </c>
      <c r="AA325" s="43" t="str">
        <f>IFERROR(INDEX($T$2:$T$1501,MATCH(0,INDEX(COUNTIFS($W$1:AA324,$T$2:$T$1501),0),0)),"")</f>
        <v>c4cfb628-36be-42bf-a1a3-11e1f3cf0971</v>
      </c>
    </row>
    <row r="326" spans="1:27" ht="12.75">
      <c r="A326" s="36" t="str">
        <f t="shared" si="15"/>
        <v>GGN - Sector 27|Personal Care</v>
      </c>
      <c r="B326" s="6" t="s">
        <v>9</v>
      </c>
      <c r="C326" s="7">
        <v>44531</v>
      </c>
      <c r="D326" s="8" t="s">
        <v>253</v>
      </c>
      <c r="E326" s="8" t="s">
        <v>34</v>
      </c>
      <c r="F326" s="9">
        <v>6</v>
      </c>
      <c r="G326" s="10">
        <v>558</v>
      </c>
      <c r="H326" s="46"/>
      <c r="I326" s="46"/>
      <c r="M326" s="6" t="s">
        <v>9</v>
      </c>
      <c r="N326" s="43" t="str">
        <f>IF(COUNTIF($M$2:M326,$M$2:$M$1501)=1,M326,"")</f>
        <v/>
      </c>
      <c r="O326" s="43" t="str">
        <f t="array" ref="O326">IFERROR(INDEX($M$2:$M$1501,MATCH(0,INDEX(COUNTIFS($O$1:O325,$M$2:$M$1501),0),0)),"")</f>
        <v/>
      </c>
      <c r="T326" s="8" t="s">
        <v>253</v>
      </c>
      <c r="U326" s="51"/>
      <c r="W326" s="43" t="str">
        <f>IFERROR(INDEX($T$2:$T$1501,MATCH(0,INDEX(COUNTIFS($W$1:W325,$T$2:$T$1501),0),0)),"")</f>
        <v>1f3d47c6-5616-4e65-9f3c-8b3bbbe6629f</v>
      </c>
      <c r="X326" s="43">
        <f t="shared" si="16"/>
        <v>1</v>
      </c>
      <c r="Z326" s="6" t="s">
        <v>9</v>
      </c>
      <c r="AA326" s="43" t="str">
        <f>IFERROR(INDEX($T$2:$T$1501,MATCH(0,INDEX(COUNTIFS($W$1:AA325,$T$2:$T$1501),0),0)),"")</f>
        <v>1f3d47c6-5616-4e65-9f3c-8b3bbbe6629f</v>
      </c>
    </row>
    <row r="327" spans="1:27" ht="12.75">
      <c r="A327" s="36" t="str">
        <f t="shared" si="15"/>
        <v>GGN-Sector66|Munchies</v>
      </c>
      <c r="B327" s="6" t="s">
        <v>6</v>
      </c>
      <c r="C327" s="7">
        <v>44531</v>
      </c>
      <c r="D327" s="8" t="s">
        <v>254</v>
      </c>
      <c r="E327" s="8" t="s">
        <v>8</v>
      </c>
      <c r="F327" s="9">
        <v>35</v>
      </c>
      <c r="G327" s="10">
        <v>38</v>
      </c>
      <c r="H327" s="46"/>
      <c r="I327" s="46"/>
      <c r="M327" s="6" t="s">
        <v>6</v>
      </c>
      <c r="N327" s="43" t="str">
        <f>IF(COUNTIF($M$2:M327,$M$2:$M$1501)=1,M327,"")</f>
        <v/>
      </c>
      <c r="O327" s="43" t="str">
        <f t="array" ref="O327">IFERROR(INDEX($M$2:$M$1501,MATCH(0,INDEX(COUNTIFS($O$1:O326,$M$2:$M$1501),0),0)),"")</f>
        <v/>
      </c>
      <c r="T327" s="8" t="s">
        <v>254</v>
      </c>
      <c r="U327" s="51"/>
      <c r="W327" s="43" t="str">
        <f>IFERROR(INDEX($T$2:$T$1501,MATCH(0,INDEX(COUNTIFS($W$1:W326,$T$2:$T$1501),0),0)),"")</f>
        <v>04e7dabd-27d8-45e0-8127-fce10793c675</v>
      </c>
      <c r="X327" s="43">
        <f t="shared" si="16"/>
        <v>3</v>
      </c>
      <c r="Z327" s="6" t="s">
        <v>6</v>
      </c>
      <c r="AA327" s="43" t="str">
        <f>IFERROR(INDEX($T$2:$T$1501,MATCH(0,INDEX(COUNTIFS($W$1:AA326,$T$2:$T$1501),0),0)),"")</f>
        <v>04e7dabd-27d8-45e0-8127-fce10793c675</v>
      </c>
    </row>
    <row r="328" spans="1:27" ht="12.75">
      <c r="A328" s="36" t="str">
        <f t="shared" si="15"/>
        <v>GGN-Sector66|Fruits &amp; Vegetables</v>
      </c>
      <c r="B328" s="6" t="s">
        <v>6</v>
      </c>
      <c r="C328" s="7">
        <v>44531</v>
      </c>
      <c r="D328" s="8" t="s">
        <v>63</v>
      </c>
      <c r="E328" s="8" t="s">
        <v>11</v>
      </c>
      <c r="F328" s="9">
        <v>43</v>
      </c>
      <c r="G328" s="10">
        <v>26</v>
      </c>
      <c r="H328" s="46"/>
      <c r="I328" s="46"/>
      <c r="M328" s="6" t="s">
        <v>6</v>
      </c>
      <c r="N328" s="43" t="str">
        <f>IF(COUNTIF($M$2:M328,$M$2:$M$1501)=1,M328,"")</f>
        <v/>
      </c>
      <c r="O328" s="43" t="str">
        <f t="array" ref="O328">IFERROR(INDEX($M$2:$M$1501,MATCH(0,INDEX(COUNTIFS($O$1:O327,$M$2:$M$1501),0),0)),"")</f>
        <v/>
      </c>
      <c r="T328" s="8" t="s">
        <v>63</v>
      </c>
      <c r="U328" s="51"/>
      <c r="W328" s="43" t="str">
        <f>IFERROR(INDEX($T$2:$T$1501,MATCH(0,INDEX(COUNTIFS($W$1:W327,$T$2:$T$1501),0),0)),"")</f>
        <v>d565b64e-9cc5-4b0d-9189-35129776abdb</v>
      </c>
      <c r="X328" s="43">
        <f t="shared" si="16"/>
        <v>2</v>
      </c>
      <c r="Z328" s="6" t="s">
        <v>6</v>
      </c>
      <c r="AA328" s="43" t="str">
        <f>IFERROR(INDEX($T$2:$T$1501,MATCH(0,INDEX(COUNTIFS($W$1:AA327,$T$2:$T$1501),0),0)),"")</f>
        <v>d565b64e-9cc5-4b0d-9189-35129776abdb</v>
      </c>
    </row>
    <row r="329" spans="1:27" ht="12.75">
      <c r="A329" s="36" t="str">
        <f t="shared" si="15"/>
        <v>GGN-Sector66|Munchies</v>
      </c>
      <c r="B329" s="6" t="s">
        <v>6</v>
      </c>
      <c r="C329" s="7">
        <v>44531</v>
      </c>
      <c r="D329" s="8" t="s">
        <v>255</v>
      </c>
      <c r="E329" s="8" t="s">
        <v>8</v>
      </c>
      <c r="F329" s="9">
        <v>15</v>
      </c>
      <c r="G329" s="10">
        <v>88</v>
      </c>
      <c r="H329" s="46"/>
      <c r="I329" s="46"/>
      <c r="M329" s="6" t="s">
        <v>6</v>
      </c>
      <c r="N329" s="43" t="str">
        <f>IF(COUNTIF($M$2:M329,$M$2:$M$1501)=1,M329,"")</f>
        <v/>
      </c>
      <c r="O329" s="43" t="str">
        <f t="array" ref="O329">IFERROR(INDEX($M$2:$M$1501,MATCH(0,INDEX(COUNTIFS($O$1:O328,$M$2:$M$1501),0),0)),"")</f>
        <v/>
      </c>
      <c r="T329" s="8" t="s">
        <v>255</v>
      </c>
      <c r="U329" s="51"/>
      <c r="W329" s="43" t="str">
        <f>IFERROR(INDEX($T$2:$T$1501,MATCH(0,INDEX(COUNTIFS($W$1:W328,$T$2:$T$1501),0),0)),"")</f>
        <v>d0d7ef4e-617d-4029-8d60-82e490c2ac6e</v>
      </c>
      <c r="X329" s="43">
        <f t="shared" si="16"/>
        <v>2</v>
      </c>
      <c r="Z329" s="6" t="s">
        <v>6</v>
      </c>
      <c r="AA329" s="43" t="str">
        <f>IFERROR(INDEX($T$2:$T$1501,MATCH(0,INDEX(COUNTIFS($W$1:AA328,$T$2:$T$1501),0),0)),"")</f>
        <v>d0d7ef4e-617d-4029-8d60-82e490c2ac6e</v>
      </c>
    </row>
    <row r="330" spans="1:27" ht="12.75">
      <c r="A330" s="36" t="str">
        <f t="shared" si="15"/>
        <v>GGN - Sector 27|Fruits &amp; Vegetables</v>
      </c>
      <c r="B330" s="6" t="s">
        <v>9</v>
      </c>
      <c r="C330" s="7">
        <v>44531</v>
      </c>
      <c r="D330" s="8" t="s">
        <v>256</v>
      </c>
      <c r="E330" s="8" t="s">
        <v>11</v>
      </c>
      <c r="F330" s="11">
        <v>4</v>
      </c>
      <c r="G330" s="12">
        <v>33</v>
      </c>
      <c r="H330" s="47"/>
      <c r="I330" s="47"/>
      <c r="M330" s="6" t="s">
        <v>9</v>
      </c>
      <c r="N330" s="43" t="str">
        <f>IF(COUNTIF($M$2:M330,$M$2:$M$1501)=1,M330,"")</f>
        <v/>
      </c>
      <c r="O330" s="43" t="str">
        <f t="array" ref="O330">IFERROR(INDEX($M$2:$M$1501,MATCH(0,INDEX(COUNTIFS($O$1:O329,$M$2:$M$1501),0),0)),"")</f>
        <v/>
      </c>
      <c r="T330" s="8" t="s">
        <v>256</v>
      </c>
      <c r="U330" s="51"/>
      <c r="W330" s="43" t="str">
        <f>IFERROR(INDEX($T$2:$T$1501,MATCH(0,INDEX(COUNTIFS($W$1:W329,$T$2:$T$1501),0),0)),"")</f>
        <v>f320f879-7942-4ddd-8d08-e7a91915d213</v>
      </c>
      <c r="X330" s="43">
        <f t="shared" si="16"/>
        <v>4</v>
      </c>
      <c r="Z330" s="6" t="s">
        <v>9</v>
      </c>
      <c r="AA330" s="43" t="str">
        <f>IFERROR(INDEX($T$2:$T$1501,MATCH(0,INDEX(COUNTIFS($W$1:AA329,$T$2:$T$1501),0),0)),"")</f>
        <v>f320f879-7942-4ddd-8d08-e7a91915d213</v>
      </c>
    </row>
    <row r="331" spans="1:27" ht="12.75">
      <c r="A331" s="36" t="str">
        <f t="shared" si="15"/>
        <v>GGN - Sector 27|Cooking Essentials</v>
      </c>
      <c r="B331" s="6" t="s">
        <v>9</v>
      </c>
      <c r="C331" s="7">
        <v>44531</v>
      </c>
      <c r="D331" s="8" t="s">
        <v>217</v>
      </c>
      <c r="E331" s="8" t="s">
        <v>30</v>
      </c>
      <c r="F331" s="9">
        <v>18</v>
      </c>
      <c r="G331" s="10">
        <v>34</v>
      </c>
      <c r="H331" s="46"/>
      <c r="I331" s="46"/>
      <c r="M331" s="6" t="s">
        <v>9</v>
      </c>
      <c r="N331" s="43" t="str">
        <f>IF(COUNTIF($M$2:M331,$M$2:$M$1501)=1,M331,"")</f>
        <v/>
      </c>
      <c r="O331" s="43" t="str">
        <f t="array" ref="O331">IFERROR(INDEX($M$2:$M$1501,MATCH(0,INDEX(COUNTIFS($O$1:O330,$M$2:$M$1501),0),0)),"")</f>
        <v/>
      </c>
      <c r="T331" s="8" t="s">
        <v>217</v>
      </c>
      <c r="U331" s="51"/>
      <c r="W331" s="43" t="str">
        <f>IFERROR(INDEX($T$2:$T$1501,MATCH(0,INDEX(COUNTIFS($W$1:W330,$T$2:$T$1501),0),0)),"")</f>
        <v>8530d34c-3d0d-4e48-85aa-d738c64b5c05</v>
      </c>
      <c r="X331" s="43">
        <f t="shared" si="16"/>
        <v>1</v>
      </c>
      <c r="Z331" s="6" t="s">
        <v>9</v>
      </c>
      <c r="AA331" s="43" t="str">
        <f>IFERROR(INDEX($T$2:$T$1501,MATCH(0,INDEX(COUNTIFS($W$1:AA330,$T$2:$T$1501),0),0)),"")</f>
        <v>8530d34c-3d0d-4e48-85aa-d738c64b5c05</v>
      </c>
    </row>
    <row r="332" spans="1:27" ht="12.75">
      <c r="A332" s="36" t="str">
        <f t="shared" si="15"/>
        <v>GGN - Sector 27|Fruits &amp; Vegetables</v>
      </c>
      <c r="B332" s="6" t="s">
        <v>9</v>
      </c>
      <c r="C332" s="7">
        <v>44531</v>
      </c>
      <c r="D332" s="8" t="s">
        <v>17</v>
      </c>
      <c r="E332" s="8" t="s">
        <v>11</v>
      </c>
      <c r="F332" s="9">
        <v>66</v>
      </c>
      <c r="G332" s="10">
        <v>76</v>
      </c>
      <c r="H332" s="46"/>
      <c r="I332" s="46"/>
      <c r="M332" s="6" t="s">
        <v>9</v>
      </c>
      <c r="N332" s="43" t="str">
        <f>IF(COUNTIF($M$2:M332,$M$2:$M$1501)=1,M332,"")</f>
        <v/>
      </c>
      <c r="O332" s="43" t="str">
        <f t="array" ref="O332">IFERROR(INDEX($M$2:$M$1501,MATCH(0,INDEX(COUNTIFS($O$1:O331,$M$2:$M$1501),0),0)),"")</f>
        <v/>
      </c>
      <c r="T332" s="8" t="s">
        <v>17</v>
      </c>
      <c r="U332" s="51"/>
      <c r="W332" s="43" t="str">
        <f>IFERROR(INDEX($T$2:$T$1501,MATCH(0,INDEX(COUNTIFS($W$1:W331,$T$2:$T$1501),0),0)),"")</f>
        <v>17c75f0b-9fd0-4a11-9caa-67d65e20234b</v>
      </c>
      <c r="X332" s="43">
        <f t="shared" si="16"/>
        <v>3</v>
      </c>
      <c r="Z332" s="6" t="s">
        <v>9</v>
      </c>
      <c r="AA332" s="43" t="str">
        <f>IFERROR(INDEX($T$2:$T$1501,MATCH(0,INDEX(COUNTIFS($W$1:AA331,$T$2:$T$1501),0),0)),"")</f>
        <v>17c75f0b-9fd0-4a11-9caa-67d65e20234b</v>
      </c>
    </row>
    <row r="333" spans="1:27" ht="12.75">
      <c r="A333" s="36" t="str">
        <f t="shared" si="15"/>
        <v>GGN - Sector 27|Fruits &amp; Vegetables</v>
      </c>
      <c r="B333" s="6" t="s">
        <v>9</v>
      </c>
      <c r="C333" s="7">
        <v>44531</v>
      </c>
      <c r="D333" s="8" t="s">
        <v>159</v>
      </c>
      <c r="E333" s="8" t="s">
        <v>11</v>
      </c>
      <c r="F333" s="9">
        <v>22</v>
      </c>
      <c r="G333" s="10">
        <v>95</v>
      </c>
      <c r="H333" s="46"/>
      <c r="I333" s="46"/>
      <c r="M333" s="6" t="s">
        <v>9</v>
      </c>
      <c r="N333" s="43" t="str">
        <f>IF(COUNTIF($M$2:M333,$M$2:$M$1501)=1,M333,"")</f>
        <v/>
      </c>
      <c r="O333" s="43" t="str">
        <f t="array" ref="O333">IFERROR(INDEX($M$2:$M$1501,MATCH(0,INDEX(COUNTIFS($O$1:O332,$M$2:$M$1501),0),0)),"")</f>
        <v/>
      </c>
      <c r="T333" s="8" t="s">
        <v>159</v>
      </c>
      <c r="U333" s="51"/>
      <c r="W333" s="43" t="str">
        <f>IFERROR(INDEX($T$2:$T$1501,MATCH(0,INDEX(COUNTIFS($W$1:W332,$T$2:$T$1501),0),0)),"")</f>
        <v>b4ff9f02-7aca-46cf-a25a-e8e47a6523c9</v>
      </c>
      <c r="X333" s="43">
        <f t="shared" si="16"/>
        <v>1</v>
      </c>
      <c r="Z333" s="6" t="s">
        <v>9</v>
      </c>
      <c r="AA333" s="43" t="str">
        <f>IFERROR(INDEX($T$2:$T$1501,MATCH(0,INDEX(COUNTIFS($W$1:AA332,$T$2:$T$1501),0),0)),"")</f>
        <v>b4ff9f02-7aca-46cf-a25a-e8e47a6523c9</v>
      </c>
    </row>
    <row r="334" spans="1:27" ht="12.75">
      <c r="A334" s="36" t="str">
        <f t="shared" si="15"/>
        <v>GGN-Ardee City|Munchies</v>
      </c>
      <c r="B334" s="6" t="s">
        <v>20</v>
      </c>
      <c r="C334" s="7">
        <v>44531</v>
      </c>
      <c r="D334" s="8" t="s">
        <v>257</v>
      </c>
      <c r="E334" s="8" t="s">
        <v>8</v>
      </c>
      <c r="F334" s="9">
        <v>67</v>
      </c>
      <c r="G334" s="10">
        <v>10</v>
      </c>
      <c r="H334" s="46"/>
      <c r="I334" s="46"/>
      <c r="M334" s="6" t="s">
        <v>20</v>
      </c>
      <c r="N334" s="43" t="str">
        <f>IF(COUNTIF($M$2:M334,$M$2:$M$1501)=1,M334,"")</f>
        <v/>
      </c>
      <c r="O334" s="43" t="str">
        <f t="array" ref="O334">IFERROR(INDEX($M$2:$M$1501,MATCH(0,INDEX(COUNTIFS($O$1:O333,$M$2:$M$1501),0),0)),"")</f>
        <v/>
      </c>
      <c r="T334" s="8" t="s">
        <v>257</v>
      </c>
      <c r="U334" s="51"/>
      <c r="W334" s="43" t="str">
        <f>IFERROR(INDEX($T$2:$T$1501,MATCH(0,INDEX(COUNTIFS($W$1:W333,$T$2:$T$1501),0),0)),"")</f>
        <v>53d6e7bc-069f-4b4a-a1a6-1c115441fced</v>
      </c>
      <c r="X334" s="43">
        <f t="shared" si="16"/>
        <v>2</v>
      </c>
      <c r="Z334" s="6" t="s">
        <v>20</v>
      </c>
      <c r="AA334" s="43" t="str">
        <f>IFERROR(INDEX($T$2:$T$1501,MATCH(0,INDEX(COUNTIFS($W$1:AA333,$T$2:$T$1501),0),0)),"")</f>
        <v>53d6e7bc-069f-4b4a-a1a6-1c115441fced</v>
      </c>
    </row>
    <row r="335" spans="1:27" ht="12.75">
      <c r="A335" s="36" t="str">
        <f t="shared" si="15"/>
        <v>GGN-Sector66|Munchies</v>
      </c>
      <c r="B335" s="6" t="s">
        <v>6</v>
      </c>
      <c r="C335" s="7">
        <v>44531</v>
      </c>
      <c r="D335" s="8" t="s">
        <v>258</v>
      </c>
      <c r="E335" s="8" t="s">
        <v>8</v>
      </c>
      <c r="F335" s="9">
        <v>48</v>
      </c>
      <c r="G335" s="10">
        <v>56</v>
      </c>
      <c r="H335" s="46"/>
      <c r="I335" s="46"/>
      <c r="M335" s="6" t="s">
        <v>6</v>
      </c>
      <c r="N335" s="43" t="str">
        <f>IF(COUNTIF($M$2:M335,$M$2:$M$1501)=1,M335,"")</f>
        <v/>
      </c>
      <c r="O335" s="43" t="str">
        <f t="array" ref="O335">IFERROR(INDEX($M$2:$M$1501,MATCH(0,INDEX(COUNTIFS($O$1:O334,$M$2:$M$1501),0),0)),"")</f>
        <v/>
      </c>
      <c r="T335" s="8" t="s">
        <v>258</v>
      </c>
      <c r="U335" s="51"/>
      <c r="W335" s="43" t="str">
        <f>IFERROR(INDEX($T$2:$T$1501,MATCH(0,INDEX(COUNTIFS($W$1:W334,$T$2:$T$1501),0),0)),"")</f>
        <v>163b53ad-bbd0-4336-93fa-8eca453a5c2a</v>
      </c>
      <c r="X335" s="43">
        <f t="shared" si="16"/>
        <v>1</v>
      </c>
      <c r="Z335" s="6" t="s">
        <v>6</v>
      </c>
      <c r="AA335" s="43" t="str">
        <f>IFERROR(INDEX($T$2:$T$1501,MATCH(0,INDEX(COUNTIFS($W$1:AA334,$T$2:$T$1501),0),0)),"")</f>
        <v>163b53ad-bbd0-4336-93fa-8eca453a5c2a</v>
      </c>
    </row>
    <row r="336" spans="1:27" ht="12.75">
      <c r="A336" s="36" t="str">
        <f t="shared" si="15"/>
        <v>GGN - Sector 27|Beverages</v>
      </c>
      <c r="B336" s="6" t="s">
        <v>9</v>
      </c>
      <c r="C336" s="7">
        <v>44531</v>
      </c>
      <c r="D336" s="8" t="s">
        <v>259</v>
      </c>
      <c r="E336" s="8" t="s">
        <v>74</v>
      </c>
      <c r="F336" s="9">
        <v>0</v>
      </c>
      <c r="G336" s="10">
        <v>56</v>
      </c>
      <c r="H336" s="46"/>
      <c r="I336" s="46"/>
      <c r="M336" s="6" t="s">
        <v>9</v>
      </c>
      <c r="N336" s="43" t="str">
        <f>IF(COUNTIF($M$2:M336,$M$2:$M$1501)=1,M336,"")</f>
        <v/>
      </c>
      <c r="O336" s="43" t="str">
        <f t="array" ref="O336">IFERROR(INDEX($M$2:$M$1501,MATCH(0,INDEX(COUNTIFS($O$1:O335,$M$2:$M$1501),0),0)),"")</f>
        <v/>
      </c>
      <c r="T336" s="8" t="s">
        <v>259</v>
      </c>
      <c r="U336" s="51"/>
      <c r="W336" s="43" t="str">
        <f>IFERROR(INDEX($T$2:$T$1501,MATCH(0,INDEX(COUNTIFS($W$1:W335,$T$2:$T$1501),0),0)),"")</f>
        <v>7e9d72bc-98ea-4d0c-9147-c886c6a453ef</v>
      </c>
      <c r="X336" s="43">
        <f t="shared" si="16"/>
        <v>3</v>
      </c>
      <c r="Z336" s="6" t="s">
        <v>9</v>
      </c>
      <c r="AA336" s="43" t="str">
        <f>IFERROR(INDEX($T$2:$T$1501,MATCH(0,INDEX(COUNTIFS($W$1:AA335,$T$2:$T$1501),0),0)),"")</f>
        <v>7e9d72bc-98ea-4d0c-9147-c886c6a453ef</v>
      </c>
    </row>
    <row r="337" spans="1:27" ht="12.75">
      <c r="A337" s="36" t="str">
        <f t="shared" si="15"/>
        <v>GGN-Sector66|Munchies</v>
      </c>
      <c r="B337" s="6" t="s">
        <v>6</v>
      </c>
      <c r="C337" s="7">
        <v>44531</v>
      </c>
      <c r="D337" s="8" t="s">
        <v>72</v>
      </c>
      <c r="E337" s="8" t="s">
        <v>8</v>
      </c>
      <c r="F337" s="9">
        <v>3</v>
      </c>
      <c r="G337" s="10">
        <v>7</v>
      </c>
      <c r="H337" s="46"/>
      <c r="I337" s="46"/>
      <c r="M337" s="6" t="s">
        <v>6</v>
      </c>
      <c r="N337" s="43" t="str">
        <f>IF(COUNTIF($M$2:M337,$M$2:$M$1501)=1,M337,"")</f>
        <v/>
      </c>
      <c r="O337" s="43" t="str">
        <f t="array" ref="O337">IFERROR(INDEX($M$2:$M$1501,MATCH(0,INDEX(COUNTIFS($O$1:O336,$M$2:$M$1501),0),0)),"")</f>
        <v/>
      </c>
      <c r="T337" s="8" t="s">
        <v>72</v>
      </c>
      <c r="U337" s="51"/>
      <c r="W337" s="43" t="str">
        <f>IFERROR(INDEX($T$2:$T$1501,MATCH(0,INDEX(COUNTIFS($W$1:W336,$T$2:$T$1501),0),0)),"")</f>
        <v>c49be830-b7fd-4dbb-af60-2a90b65a3e24</v>
      </c>
      <c r="X337" s="43">
        <f t="shared" si="16"/>
        <v>1</v>
      </c>
      <c r="Z337" s="6" t="s">
        <v>6</v>
      </c>
      <c r="AA337" s="43" t="str">
        <f>IFERROR(INDEX($T$2:$T$1501,MATCH(0,INDEX(COUNTIFS($W$1:AA336,$T$2:$T$1501),0),0)),"")</f>
        <v>c49be830-b7fd-4dbb-af60-2a90b65a3e24</v>
      </c>
    </row>
    <row r="338" spans="1:27" ht="12.75">
      <c r="A338" s="36" t="str">
        <f t="shared" si="15"/>
        <v>GGN - Sector 27|Packaged Food</v>
      </c>
      <c r="B338" s="6" t="s">
        <v>9</v>
      </c>
      <c r="C338" s="7">
        <v>44531</v>
      </c>
      <c r="D338" s="8" t="s">
        <v>92</v>
      </c>
      <c r="E338" s="8" t="s">
        <v>15</v>
      </c>
      <c r="F338" s="9">
        <v>102</v>
      </c>
      <c r="G338" s="10">
        <v>47</v>
      </c>
      <c r="H338" s="46"/>
      <c r="I338" s="46"/>
      <c r="M338" s="6" t="s">
        <v>9</v>
      </c>
      <c r="N338" s="43" t="str">
        <f>IF(COUNTIF($M$2:M338,$M$2:$M$1501)=1,M338,"")</f>
        <v/>
      </c>
      <c r="O338" s="43" t="str">
        <f t="array" ref="O338">IFERROR(INDEX($M$2:$M$1501,MATCH(0,INDEX(COUNTIFS($O$1:O337,$M$2:$M$1501),0),0)),"")</f>
        <v/>
      </c>
      <c r="T338" s="8" t="s">
        <v>92</v>
      </c>
      <c r="U338" s="51"/>
      <c r="W338" s="43" t="str">
        <f>IFERROR(INDEX($T$2:$T$1501,MATCH(0,INDEX(COUNTIFS($W$1:W337,$T$2:$T$1501),0),0)),"")</f>
        <v>a09770dc-ecc3-4691-8f5c-cfe2803e09a8</v>
      </c>
      <c r="X338" s="43">
        <f t="shared" si="16"/>
        <v>1</v>
      </c>
      <c r="Z338" s="6" t="s">
        <v>9</v>
      </c>
      <c r="AA338" s="43" t="str">
        <f>IFERROR(INDEX($T$2:$T$1501,MATCH(0,INDEX(COUNTIFS($W$1:AA337,$T$2:$T$1501),0),0)),"")</f>
        <v>a09770dc-ecc3-4691-8f5c-cfe2803e09a8</v>
      </c>
    </row>
    <row r="339" spans="1:27" ht="12.75">
      <c r="A339" s="36" t="str">
        <f t="shared" si="15"/>
        <v>GGN-Sector66|Munchies</v>
      </c>
      <c r="B339" s="6" t="s">
        <v>6</v>
      </c>
      <c r="C339" s="7">
        <v>44531</v>
      </c>
      <c r="D339" s="8" t="s">
        <v>260</v>
      </c>
      <c r="E339" s="8" t="s">
        <v>8</v>
      </c>
      <c r="F339" s="9">
        <v>1</v>
      </c>
      <c r="G339" s="10">
        <v>7</v>
      </c>
      <c r="H339" s="46"/>
      <c r="I339" s="46"/>
      <c r="M339" s="6" t="s">
        <v>6</v>
      </c>
      <c r="N339" s="43" t="str">
        <f>IF(COUNTIF($M$2:M339,$M$2:$M$1501)=1,M339,"")</f>
        <v/>
      </c>
      <c r="O339" s="43" t="str">
        <f t="array" ref="O339">IFERROR(INDEX($M$2:$M$1501,MATCH(0,INDEX(COUNTIFS($O$1:O338,$M$2:$M$1501),0),0)),"")</f>
        <v/>
      </c>
      <c r="T339" s="8" t="s">
        <v>260</v>
      </c>
      <c r="U339" s="51"/>
      <c r="W339" s="43" t="str">
        <f>IFERROR(INDEX($T$2:$T$1501,MATCH(0,INDEX(COUNTIFS($W$1:W338,$T$2:$T$1501),0),0)),"")</f>
        <v>847ed1cf-5953-4129-892f-74f1eda7fccf</v>
      </c>
      <c r="X339" s="43">
        <f t="shared" si="16"/>
        <v>1</v>
      </c>
      <c r="Z339" s="6" t="s">
        <v>6</v>
      </c>
      <c r="AA339" s="43" t="str">
        <f>IFERROR(INDEX($T$2:$T$1501,MATCH(0,INDEX(COUNTIFS($W$1:AA338,$T$2:$T$1501),0),0)),"")</f>
        <v>847ed1cf-5953-4129-892f-74f1eda7fccf</v>
      </c>
    </row>
    <row r="340" spans="1:27" ht="12.75">
      <c r="A340" s="36" t="str">
        <f t="shared" si="15"/>
        <v>GGN-Sector66|Beverages</v>
      </c>
      <c r="B340" s="6" t="s">
        <v>6</v>
      </c>
      <c r="C340" s="7">
        <v>44531</v>
      </c>
      <c r="D340" s="8" t="s">
        <v>261</v>
      </c>
      <c r="E340" s="8" t="s">
        <v>74</v>
      </c>
      <c r="F340" s="9">
        <v>28</v>
      </c>
      <c r="G340" s="10">
        <v>213</v>
      </c>
      <c r="H340" s="46"/>
      <c r="I340" s="46"/>
      <c r="M340" s="6" t="s">
        <v>6</v>
      </c>
      <c r="N340" s="43" t="str">
        <f>IF(COUNTIF($M$2:M340,$M$2:$M$1501)=1,M340,"")</f>
        <v/>
      </c>
      <c r="O340" s="43" t="str">
        <f t="array" ref="O340">IFERROR(INDEX($M$2:$M$1501,MATCH(0,INDEX(COUNTIFS($O$1:O339,$M$2:$M$1501),0),0)),"")</f>
        <v/>
      </c>
      <c r="T340" s="8" t="s">
        <v>261</v>
      </c>
      <c r="U340" s="51"/>
      <c r="W340" s="43" t="str">
        <f>IFERROR(INDEX($T$2:$T$1501,MATCH(0,INDEX(COUNTIFS($W$1:W339,$T$2:$T$1501),0),0)),"")</f>
        <v>6f033c9b-80ce-4926-afaa-576b29a4f55c</v>
      </c>
      <c r="X340" s="43">
        <f t="shared" si="16"/>
        <v>4</v>
      </c>
      <c r="Z340" s="6" t="s">
        <v>6</v>
      </c>
      <c r="AA340" s="43" t="str">
        <f>IFERROR(INDEX($T$2:$T$1501,MATCH(0,INDEX(COUNTIFS($W$1:AA339,$T$2:$T$1501),0),0)),"")</f>
        <v>6f033c9b-80ce-4926-afaa-576b29a4f55c</v>
      </c>
    </row>
    <row r="341" spans="1:27" ht="12.75">
      <c r="A341" s="36" t="str">
        <f t="shared" si="15"/>
        <v>GGN-Sector66|Munchies</v>
      </c>
      <c r="B341" s="6" t="s">
        <v>6</v>
      </c>
      <c r="C341" s="7">
        <v>44531</v>
      </c>
      <c r="D341" s="8" t="s">
        <v>262</v>
      </c>
      <c r="E341" s="8" t="s">
        <v>8</v>
      </c>
      <c r="F341" s="9">
        <v>14</v>
      </c>
      <c r="G341" s="10">
        <v>7</v>
      </c>
      <c r="H341" s="46"/>
      <c r="I341" s="46"/>
      <c r="M341" s="6" t="s">
        <v>6</v>
      </c>
      <c r="N341" s="43" t="str">
        <f>IF(COUNTIF($M$2:M341,$M$2:$M$1501)=1,M341,"")</f>
        <v/>
      </c>
      <c r="O341" s="43" t="str">
        <f t="array" ref="O341">IFERROR(INDEX($M$2:$M$1501,MATCH(0,INDEX(COUNTIFS($O$1:O340,$M$2:$M$1501),0),0)),"")</f>
        <v/>
      </c>
      <c r="T341" s="8" t="s">
        <v>262</v>
      </c>
      <c r="U341" s="51"/>
      <c r="W341" s="43" t="str">
        <f>IFERROR(INDEX($T$2:$T$1501,MATCH(0,INDEX(COUNTIFS($W$1:W340,$T$2:$T$1501),0),0)),"")</f>
        <v>d79e2869-6e8b-4d74-9884-45576d13ca2b</v>
      </c>
      <c r="X341" s="43">
        <f t="shared" si="16"/>
        <v>1</v>
      </c>
      <c r="Z341" s="6" t="s">
        <v>6</v>
      </c>
      <c r="AA341" s="43" t="str">
        <f>IFERROR(INDEX($T$2:$T$1501,MATCH(0,INDEX(COUNTIFS($W$1:AA340,$T$2:$T$1501),0),0)),"")</f>
        <v>d79e2869-6e8b-4d74-9884-45576d13ca2b</v>
      </c>
    </row>
    <row r="342" spans="1:27" ht="12.75">
      <c r="A342" s="36" t="str">
        <f t="shared" si="15"/>
        <v>GGN - Sector 27|Biscuits</v>
      </c>
      <c r="B342" s="6" t="s">
        <v>9</v>
      </c>
      <c r="C342" s="7">
        <v>44531</v>
      </c>
      <c r="D342" s="8" t="s">
        <v>71</v>
      </c>
      <c r="E342" s="8" t="s">
        <v>39</v>
      </c>
      <c r="F342" s="9">
        <v>24</v>
      </c>
      <c r="G342" s="10">
        <v>20</v>
      </c>
      <c r="H342" s="46"/>
      <c r="I342" s="46"/>
      <c r="M342" s="6" t="s">
        <v>9</v>
      </c>
      <c r="N342" s="43" t="str">
        <f>IF(COUNTIF($M$2:M342,$M$2:$M$1501)=1,M342,"")</f>
        <v/>
      </c>
      <c r="O342" s="43" t="str">
        <f t="array" ref="O342">IFERROR(INDEX($M$2:$M$1501,MATCH(0,INDEX(COUNTIFS($O$1:O341,$M$2:$M$1501),0),0)),"")</f>
        <v/>
      </c>
      <c r="T342" s="8" t="s">
        <v>71</v>
      </c>
      <c r="U342" s="51"/>
      <c r="W342" s="43" t="str">
        <f>IFERROR(INDEX($T$2:$T$1501,MATCH(0,INDEX(COUNTIFS($W$1:W341,$T$2:$T$1501),0),0)),"")</f>
        <v>90b226cb-8ec1-489c-b0c1-b6866616b773</v>
      </c>
      <c r="X342" s="43">
        <f t="shared" si="16"/>
        <v>2</v>
      </c>
      <c r="Z342" s="6" t="s">
        <v>9</v>
      </c>
      <c r="AA342" s="43" t="str">
        <f>IFERROR(INDEX($T$2:$T$1501,MATCH(0,INDEX(COUNTIFS($W$1:AA341,$T$2:$T$1501),0),0)),"")</f>
        <v>90b226cb-8ec1-489c-b0c1-b6866616b773</v>
      </c>
    </row>
    <row r="343" spans="1:27" ht="12.75">
      <c r="A343" s="36" t="str">
        <f t="shared" si="15"/>
        <v>GGN - Sector 27|Beverages</v>
      </c>
      <c r="B343" s="6" t="s">
        <v>9</v>
      </c>
      <c r="C343" s="7">
        <v>44531</v>
      </c>
      <c r="D343" s="8" t="s">
        <v>263</v>
      </c>
      <c r="E343" s="8" t="s">
        <v>74</v>
      </c>
      <c r="F343" s="9">
        <v>4</v>
      </c>
      <c r="G343" s="10">
        <v>35</v>
      </c>
      <c r="H343" s="46"/>
      <c r="I343" s="46"/>
      <c r="M343" s="6" t="s">
        <v>9</v>
      </c>
      <c r="N343" s="43" t="str">
        <f>IF(COUNTIF($M$2:M343,$M$2:$M$1501)=1,M343,"")</f>
        <v/>
      </c>
      <c r="O343" s="43" t="str">
        <f t="array" ref="O343">IFERROR(INDEX($M$2:$M$1501,MATCH(0,INDEX(COUNTIFS($O$1:O342,$M$2:$M$1501),0),0)),"")</f>
        <v/>
      </c>
      <c r="T343" s="8" t="s">
        <v>263</v>
      </c>
      <c r="U343" s="51"/>
      <c r="W343" s="43" t="str">
        <f>IFERROR(INDEX($T$2:$T$1501,MATCH(0,INDEX(COUNTIFS($W$1:W342,$T$2:$T$1501),0),0)),"")</f>
        <v>95f1d3ad-767f-49ce-a111-a1e06a744eff</v>
      </c>
      <c r="X343" s="43">
        <f t="shared" si="16"/>
        <v>1</v>
      </c>
      <c r="Z343" s="6" t="s">
        <v>9</v>
      </c>
      <c r="AA343" s="43" t="str">
        <f>IFERROR(INDEX($T$2:$T$1501,MATCH(0,INDEX(COUNTIFS($W$1:AA342,$T$2:$T$1501),0),0)),"")</f>
        <v>95f1d3ad-767f-49ce-a111-a1e06a744eff</v>
      </c>
    </row>
    <row r="344" spans="1:27" ht="12.75">
      <c r="A344" s="36" t="str">
        <f t="shared" si="15"/>
        <v>GGN - Sector 27|Biscuits</v>
      </c>
      <c r="B344" s="6" t="s">
        <v>9</v>
      </c>
      <c r="C344" s="7">
        <v>44531</v>
      </c>
      <c r="D344" s="8" t="s">
        <v>93</v>
      </c>
      <c r="E344" s="8" t="s">
        <v>39</v>
      </c>
      <c r="F344" s="9">
        <v>0</v>
      </c>
      <c r="G344" s="10">
        <v>10</v>
      </c>
      <c r="H344" s="46"/>
      <c r="I344" s="46"/>
      <c r="M344" s="6" t="s">
        <v>9</v>
      </c>
      <c r="N344" s="43" t="str">
        <f>IF(COUNTIF($M$2:M344,$M$2:$M$1501)=1,M344,"")</f>
        <v/>
      </c>
      <c r="O344" s="43" t="str">
        <f t="array" ref="O344">IFERROR(INDEX($M$2:$M$1501,MATCH(0,INDEX(COUNTIFS($O$1:O343,$M$2:$M$1501),0),0)),"")</f>
        <v/>
      </c>
      <c r="T344" s="8" t="s">
        <v>93</v>
      </c>
      <c r="U344" s="51"/>
      <c r="W344" s="43" t="str">
        <f>IFERROR(INDEX($T$2:$T$1501,MATCH(0,INDEX(COUNTIFS($W$1:W343,$T$2:$T$1501),0),0)),"")</f>
        <v>0a4fcbc3-674f-47a3-8b31-ba324e58512b</v>
      </c>
      <c r="X344" s="43">
        <f t="shared" si="16"/>
        <v>2</v>
      </c>
      <c r="Z344" s="6" t="s">
        <v>9</v>
      </c>
      <c r="AA344" s="43" t="str">
        <f>IFERROR(INDEX($T$2:$T$1501,MATCH(0,INDEX(COUNTIFS($W$1:AA343,$T$2:$T$1501),0),0)),"")</f>
        <v>0a4fcbc3-674f-47a3-8b31-ba324e58512b</v>
      </c>
    </row>
    <row r="345" spans="1:27" ht="12.75">
      <c r="A345" s="36" t="str">
        <f t="shared" si="15"/>
        <v>GGN - Sector 27|Fruits &amp; Vegetables</v>
      </c>
      <c r="B345" s="6" t="s">
        <v>9</v>
      </c>
      <c r="C345" s="7">
        <v>44531</v>
      </c>
      <c r="D345" s="8" t="s">
        <v>17</v>
      </c>
      <c r="E345" s="8" t="s">
        <v>11</v>
      </c>
      <c r="F345" s="9">
        <v>66</v>
      </c>
      <c r="G345" s="10">
        <v>22</v>
      </c>
      <c r="H345" s="46"/>
      <c r="I345" s="46"/>
      <c r="M345" s="6" t="s">
        <v>9</v>
      </c>
      <c r="N345" s="43" t="str">
        <f>IF(COUNTIF($M$2:M345,$M$2:$M$1501)=1,M345,"")</f>
        <v/>
      </c>
      <c r="O345" s="43" t="str">
        <f t="array" ref="O345">IFERROR(INDEX($M$2:$M$1501,MATCH(0,INDEX(COUNTIFS($O$1:O344,$M$2:$M$1501),0),0)),"")</f>
        <v/>
      </c>
      <c r="T345" s="8" t="s">
        <v>17</v>
      </c>
      <c r="U345" s="51"/>
      <c r="W345" s="43" t="str">
        <f>IFERROR(INDEX($T$2:$T$1501,MATCH(0,INDEX(COUNTIFS($W$1:W344,$T$2:$T$1501),0),0)),"")</f>
        <v>220d6cde-2c47-4111-a0e4-043344ef4487</v>
      </c>
      <c r="X345" s="43">
        <f t="shared" si="16"/>
        <v>2</v>
      </c>
      <c r="Z345" s="6" t="s">
        <v>9</v>
      </c>
      <c r="AA345" s="43" t="str">
        <f>IFERROR(INDEX($T$2:$T$1501,MATCH(0,INDEX(COUNTIFS($W$1:AA344,$T$2:$T$1501),0),0)),"")</f>
        <v>220d6cde-2c47-4111-a0e4-043344ef4487</v>
      </c>
    </row>
    <row r="346" spans="1:27" ht="12.75">
      <c r="A346" s="36" t="str">
        <f t="shared" si="15"/>
        <v>GGN - Sector 27|Packaged Food</v>
      </c>
      <c r="B346" s="6" t="s">
        <v>9</v>
      </c>
      <c r="C346" s="7">
        <v>44531</v>
      </c>
      <c r="D346" s="8" t="s">
        <v>92</v>
      </c>
      <c r="E346" s="8" t="s">
        <v>15</v>
      </c>
      <c r="F346" s="9">
        <v>102</v>
      </c>
      <c r="G346" s="10">
        <v>47</v>
      </c>
      <c r="H346" s="46"/>
      <c r="I346" s="46"/>
      <c r="M346" s="6" t="s">
        <v>9</v>
      </c>
      <c r="N346" s="43" t="str">
        <f>IF(COUNTIF($M$2:M346,$M$2:$M$1501)=1,M346,"")</f>
        <v/>
      </c>
      <c r="O346" s="43" t="str">
        <f t="array" ref="O346">IFERROR(INDEX($M$2:$M$1501,MATCH(0,INDEX(COUNTIFS($O$1:O345,$M$2:$M$1501),0),0)),"")</f>
        <v/>
      </c>
      <c r="T346" s="8" t="s">
        <v>92</v>
      </c>
      <c r="U346" s="51"/>
      <c r="W346" s="43" t="str">
        <f>IFERROR(INDEX($T$2:$T$1501,MATCH(0,INDEX(COUNTIFS($W$1:W345,$T$2:$T$1501),0),0)),"")</f>
        <v>ef30b1d4-4333-41ec-930c-7f79a3c35dba</v>
      </c>
      <c r="X346" s="43">
        <f t="shared" si="16"/>
        <v>1</v>
      </c>
      <c r="Z346" s="6" t="s">
        <v>9</v>
      </c>
      <c r="AA346" s="43" t="str">
        <f>IFERROR(INDEX($T$2:$T$1501,MATCH(0,INDEX(COUNTIFS($W$1:AA345,$T$2:$T$1501),0),0)),"")</f>
        <v>ef30b1d4-4333-41ec-930c-7f79a3c35dba</v>
      </c>
    </row>
    <row r="347" spans="1:27" ht="12.75">
      <c r="A347" s="36" t="str">
        <f t="shared" si="15"/>
        <v>GGN-Sector66|Packaged Food</v>
      </c>
      <c r="B347" s="6" t="s">
        <v>6</v>
      </c>
      <c r="C347" s="7">
        <v>44531</v>
      </c>
      <c r="D347" s="8" t="s">
        <v>264</v>
      </c>
      <c r="E347" s="8" t="s">
        <v>15</v>
      </c>
      <c r="F347" s="9">
        <v>20</v>
      </c>
      <c r="G347" s="10">
        <v>30</v>
      </c>
      <c r="H347" s="46"/>
      <c r="I347" s="46"/>
      <c r="M347" s="6" t="s">
        <v>6</v>
      </c>
      <c r="N347" s="43" t="str">
        <f>IF(COUNTIF($M$2:M347,$M$2:$M$1501)=1,M347,"")</f>
        <v/>
      </c>
      <c r="O347" s="43" t="str">
        <f t="array" ref="O347">IFERROR(INDEX($M$2:$M$1501,MATCH(0,INDEX(COUNTIFS($O$1:O346,$M$2:$M$1501),0),0)),"")</f>
        <v/>
      </c>
      <c r="T347" s="8" t="s">
        <v>264</v>
      </c>
      <c r="U347" s="51"/>
      <c r="W347" s="43" t="str">
        <f>IFERROR(INDEX($T$2:$T$1501,MATCH(0,INDEX(COUNTIFS($W$1:W346,$T$2:$T$1501),0),0)),"")</f>
        <v>49fd6fe9-0299-479a-871e-2f082eb3b0b6</v>
      </c>
      <c r="X347" s="43">
        <f t="shared" si="16"/>
        <v>2</v>
      </c>
      <c r="Z347" s="6" t="s">
        <v>6</v>
      </c>
      <c r="AA347" s="43" t="str">
        <f>IFERROR(INDEX($T$2:$T$1501,MATCH(0,INDEX(COUNTIFS($W$1:AA346,$T$2:$T$1501),0),0)),"")</f>
        <v>49fd6fe9-0299-479a-871e-2f082eb3b0b6</v>
      </c>
    </row>
    <row r="348" spans="1:27" ht="12.75">
      <c r="A348" s="36" t="str">
        <f t="shared" si="15"/>
        <v>GGN - Sector 27|Dairy, Bread &amp; Batter</v>
      </c>
      <c r="B348" s="6" t="s">
        <v>9</v>
      </c>
      <c r="C348" s="7">
        <v>44531</v>
      </c>
      <c r="D348" s="8" t="s">
        <v>40</v>
      </c>
      <c r="E348" s="8" t="s">
        <v>41</v>
      </c>
      <c r="F348" s="9">
        <v>0</v>
      </c>
      <c r="G348" s="10">
        <v>46</v>
      </c>
      <c r="H348" s="46"/>
      <c r="I348" s="46"/>
      <c r="M348" s="6" t="s">
        <v>9</v>
      </c>
      <c r="N348" s="43" t="str">
        <f>IF(COUNTIF($M$2:M348,$M$2:$M$1501)=1,M348,"")</f>
        <v/>
      </c>
      <c r="O348" s="43" t="str">
        <f t="array" ref="O348">IFERROR(INDEX($M$2:$M$1501,MATCH(0,INDEX(COUNTIFS($O$1:O347,$M$2:$M$1501),0),0)),"")</f>
        <v/>
      </c>
      <c r="T348" s="8" t="s">
        <v>40</v>
      </c>
      <c r="U348" s="51"/>
      <c r="W348" s="43" t="str">
        <f>IFERROR(INDEX($T$2:$T$1501,MATCH(0,INDEX(COUNTIFS($W$1:W347,$T$2:$T$1501),0),0)),"")</f>
        <v>36552e0f-e872-477d-a0e6-eb3c7c214a71</v>
      </c>
      <c r="X348" s="43">
        <f t="shared" si="16"/>
        <v>1</v>
      </c>
      <c r="Z348" s="6" t="s">
        <v>9</v>
      </c>
      <c r="AA348" s="43" t="str">
        <f>IFERROR(INDEX($T$2:$T$1501,MATCH(0,INDEX(COUNTIFS($W$1:AA347,$T$2:$T$1501),0),0)),"")</f>
        <v>36552e0f-e872-477d-a0e6-eb3c7c214a71</v>
      </c>
    </row>
    <row r="349" spans="1:27" ht="12.75">
      <c r="A349" s="36" t="str">
        <f t="shared" si="15"/>
        <v>GGN-Sector66|Ice Cream &amp; Desserts</v>
      </c>
      <c r="B349" s="6" t="s">
        <v>6</v>
      </c>
      <c r="C349" s="7">
        <v>44531</v>
      </c>
      <c r="D349" s="8" t="s">
        <v>265</v>
      </c>
      <c r="E349" s="8" t="s">
        <v>59</v>
      </c>
      <c r="F349" s="9">
        <v>23</v>
      </c>
      <c r="G349" s="10">
        <v>196</v>
      </c>
      <c r="H349" s="46"/>
      <c r="I349" s="46"/>
      <c r="M349" s="6" t="s">
        <v>6</v>
      </c>
      <c r="N349" s="43" t="str">
        <f>IF(COUNTIF($M$2:M349,$M$2:$M$1501)=1,M349,"")</f>
        <v/>
      </c>
      <c r="O349" s="43" t="str">
        <f t="array" ref="O349">IFERROR(INDEX($M$2:$M$1501,MATCH(0,INDEX(COUNTIFS($O$1:O348,$M$2:$M$1501),0),0)),"")</f>
        <v/>
      </c>
      <c r="T349" s="8" t="s">
        <v>265</v>
      </c>
      <c r="U349" s="51"/>
      <c r="W349" s="43" t="str">
        <f>IFERROR(INDEX($T$2:$T$1501,MATCH(0,INDEX(COUNTIFS($W$1:W348,$T$2:$T$1501),0),0)),"")</f>
        <v>d7ed2f99-c684-4d44-839c-598aec614d88</v>
      </c>
      <c r="X349" s="43">
        <f t="shared" si="16"/>
        <v>1</v>
      </c>
      <c r="Z349" s="6" t="s">
        <v>6</v>
      </c>
      <c r="AA349" s="43" t="str">
        <f>IFERROR(INDEX($T$2:$T$1501,MATCH(0,INDEX(COUNTIFS($W$1:AA348,$T$2:$T$1501),0),0)),"")</f>
        <v>d7ed2f99-c684-4d44-839c-598aec614d88</v>
      </c>
    </row>
    <row r="350" spans="1:27" ht="12.75">
      <c r="A350" s="36" t="str">
        <f t="shared" si="15"/>
        <v>GGN - Sector 27|Beverages</v>
      </c>
      <c r="B350" s="6" t="s">
        <v>9</v>
      </c>
      <c r="C350" s="7">
        <v>44531</v>
      </c>
      <c r="D350" s="8" t="s">
        <v>158</v>
      </c>
      <c r="E350" s="8" t="s">
        <v>74</v>
      </c>
      <c r="F350" s="9">
        <v>14</v>
      </c>
      <c r="G350" s="10">
        <v>461</v>
      </c>
      <c r="H350" s="46"/>
      <c r="I350" s="46"/>
      <c r="M350" s="6" t="s">
        <v>9</v>
      </c>
      <c r="N350" s="43" t="str">
        <f>IF(COUNTIF($M$2:M350,$M$2:$M$1501)=1,M350,"")</f>
        <v/>
      </c>
      <c r="O350" s="43" t="str">
        <f t="array" ref="O350">IFERROR(INDEX($M$2:$M$1501,MATCH(0,INDEX(COUNTIFS($O$1:O349,$M$2:$M$1501),0),0)),"")</f>
        <v/>
      </c>
      <c r="T350" s="8" t="s">
        <v>158</v>
      </c>
      <c r="U350" s="51"/>
      <c r="W350" s="43" t="str">
        <f>IFERROR(INDEX($T$2:$T$1501,MATCH(0,INDEX(COUNTIFS($W$1:W349,$T$2:$T$1501),0),0)),"")</f>
        <v>7af58937-394b-48fc-bb9d-512042314388</v>
      </c>
      <c r="X350" s="43">
        <f t="shared" si="16"/>
        <v>2</v>
      </c>
      <c r="Z350" s="6" t="s">
        <v>9</v>
      </c>
      <c r="AA350" s="43" t="str">
        <f>IFERROR(INDEX($T$2:$T$1501,MATCH(0,INDEX(COUNTIFS($W$1:AA349,$T$2:$T$1501),0),0)),"")</f>
        <v>7af58937-394b-48fc-bb9d-512042314388</v>
      </c>
    </row>
    <row r="351" spans="1:27" ht="12.75">
      <c r="A351" s="36" t="str">
        <f t="shared" si="15"/>
        <v>GGN-Ardee City|Home &amp; Cleaning</v>
      </c>
      <c r="B351" s="6" t="s">
        <v>20</v>
      </c>
      <c r="C351" s="7">
        <v>44531</v>
      </c>
      <c r="D351" s="8" t="s">
        <v>266</v>
      </c>
      <c r="E351" s="8" t="s">
        <v>67</v>
      </c>
      <c r="F351" s="9">
        <v>28</v>
      </c>
      <c r="G351" s="10">
        <v>50</v>
      </c>
      <c r="H351" s="46"/>
      <c r="I351" s="46"/>
      <c r="M351" s="6" t="s">
        <v>20</v>
      </c>
      <c r="N351" s="43" t="str">
        <f>IF(COUNTIF($M$2:M351,$M$2:$M$1501)=1,M351,"")</f>
        <v/>
      </c>
      <c r="O351" s="43" t="str">
        <f t="array" ref="O351">IFERROR(INDEX($M$2:$M$1501,MATCH(0,INDEX(COUNTIFS($O$1:O350,$M$2:$M$1501),0),0)),"")</f>
        <v/>
      </c>
      <c r="T351" s="8" t="s">
        <v>266</v>
      </c>
      <c r="U351" s="51"/>
      <c r="W351" s="43" t="str">
        <f>IFERROR(INDEX($T$2:$T$1501,MATCH(0,INDEX(COUNTIFS($W$1:W350,$T$2:$T$1501),0),0)),"")</f>
        <v>a1301e1c-617d-49c1-aa35-9ee021224fb2</v>
      </c>
      <c r="X351" s="43">
        <f t="shared" si="16"/>
        <v>3</v>
      </c>
      <c r="Z351" s="6" t="s">
        <v>20</v>
      </c>
      <c r="AA351" s="43" t="str">
        <f>IFERROR(INDEX($T$2:$T$1501,MATCH(0,INDEX(COUNTIFS($W$1:AA350,$T$2:$T$1501),0),0)),"")</f>
        <v>a1301e1c-617d-49c1-aa35-9ee021224fb2</v>
      </c>
    </row>
    <row r="352" spans="1:27" ht="12.75">
      <c r="A352" s="36" t="str">
        <f t="shared" si="15"/>
        <v>GGN - Sector 27|Cooking Essentials</v>
      </c>
      <c r="B352" s="6" t="s">
        <v>9</v>
      </c>
      <c r="C352" s="7">
        <v>44531</v>
      </c>
      <c r="D352" s="8" t="s">
        <v>267</v>
      </c>
      <c r="E352" s="8" t="s">
        <v>30</v>
      </c>
      <c r="F352" s="9">
        <v>1</v>
      </c>
      <c r="G352" s="10">
        <v>154</v>
      </c>
      <c r="H352" s="46"/>
      <c r="I352" s="46"/>
      <c r="M352" s="6" t="s">
        <v>9</v>
      </c>
      <c r="N352" s="43" t="str">
        <f>IF(COUNTIF($M$2:M352,$M$2:$M$1501)=1,M352,"")</f>
        <v/>
      </c>
      <c r="O352" s="43" t="str">
        <f t="array" ref="O352">IFERROR(INDEX($M$2:$M$1501,MATCH(0,INDEX(COUNTIFS($O$1:O351,$M$2:$M$1501),0),0)),"")</f>
        <v/>
      </c>
      <c r="T352" s="8" t="s">
        <v>267</v>
      </c>
      <c r="U352" s="51"/>
      <c r="W352" s="43" t="str">
        <f>IFERROR(INDEX($T$2:$T$1501,MATCH(0,INDEX(COUNTIFS($W$1:W351,$T$2:$T$1501),0),0)),"")</f>
        <v>055072ec-b6cf-40af-8b42-c1f96c25e932</v>
      </c>
      <c r="X352" s="43">
        <f t="shared" si="16"/>
        <v>1</v>
      </c>
      <c r="Z352" s="6" t="s">
        <v>9</v>
      </c>
      <c r="AA352" s="43" t="str">
        <f>IFERROR(INDEX($T$2:$T$1501,MATCH(0,INDEX(COUNTIFS($W$1:AA351,$T$2:$T$1501),0),0)),"")</f>
        <v>055072ec-b6cf-40af-8b42-c1f96c25e932</v>
      </c>
    </row>
    <row r="353" spans="1:27" ht="12.75">
      <c r="A353" s="36" t="str">
        <f t="shared" si="15"/>
        <v>GGN - Sector 27|Munchies</v>
      </c>
      <c r="B353" s="6" t="s">
        <v>9</v>
      </c>
      <c r="C353" s="7">
        <v>44531</v>
      </c>
      <c r="D353" s="8" t="s">
        <v>89</v>
      </c>
      <c r="E353" s="8" t="s">
        <v>8</v>
      </c>
      <c r="F353" s="9">
        <v>0</v>
      </c>
      <c r="G353" s="10">
        <v>10</v>
      </c>
      <c r="H353" s="46"/>
      <c r="I353" s="46"/>
      <c r="M353" s="6" t="s">
        <v>9</v>
      </c>
      <c r="N353" s="43" t="str">
        <f>IF(COUNTIF($M$2:M353,$M$2:$M$1501)=1,M353,"")</f>
        <v/>
      </c>
      <c r="O353" s="43" t="str">
        <f t="array" ref="O353">IFERROR(INDEX($M$2:$M$1501,MATCH(0,INDEX(COUNTIFS($O$1:O352,$M$2:$M$1501),0),0)),"")</f>
        <v/>
      </c>
      <c r="T353" s="8" t="s">
        <v>89</v>
      </c>
      <c r="U353" s="51"/>
      <c r="W353" s="43" t="str">
        <f>IFERROR(INDEX($T$2:$T$1501,MATCH(0,INDEX(COUNTIFS($W$1:W352,$T$2:$T$1501),0),0)),"")</f>
        <v>952fc36f-1724-4670-b410-b97784826cab</v>
      </c>
      <c r="X353" s="43">
        <f t="shared" si="16"/>
        <v>1</v>
      </c>
      <c r="Z353" s="6" t="s">
        <v>9</v>
      </c>
      <c r="AA353" s="43" t="str">
        <f>IFERROR(INDEX($T$2:$T$1501,MATCH(0,INDEX(COUNTIFS($W$1:AA352,$T$2:$T$1501),0),0)),"")</f>
        <v>952fc36f-1724-4670-b410-b97784826cab</v>
      </c>
    </row>
    <row r="354" spans="1:27" ht="12.75">
      <c r="A354" s="36" t="str">
        <f t="shared" si="15"/>
        <v>GGN - Sector 27|Packaged Food</v>
      </c>
      <c r="B354" s="6" t="s">
        <v>9</v>
      </c>
      <c r="C354" s="7">
        <v>44531</v>
      </c>
      <c r="D354" s="8" t="s">
        <v>268</v>
      </c>
      <c r="E354" s="8" t="s">
        <v>15</v>
      </c>
      <c r="F354" s="9">
        <v>0</v>
      </c>
      <c r="G354" s="10">
        <v>115</v>
      </c>
      <c r="H354" s="46"/>
      <c r="I354" s="46"/>
      <c r="M354" s="6" t="s">
        <v>9</v>
      </c>
      <c r="N354" s="43" t="str">
        <f>IF(COUNTIF($M$2:M354,$M$2:$M$1501)=1,M354,"")</f>
        <v/>
      </c>
      <c r="O354" s="43" t="str">
        <f t="array" ref="O354">IFERROR(INDEX($M$2:$M$1501,MATCH(0,INDEX(COUNTIFS($O$1:O353,$M$2:$M$1501),0),0)),"")</f>
        <v/>
      </c>
      <c r="T354" s="8" t="s">
        <v>268</v>
      </c>
      <c r="U354" s="51"/>
      <c r="W354" s="43" t="str">
        <f>IFERROR(INDEX($T$2:$T$1501,MATCH(0,INDEX(COUNTIFS($W$1:W353,$T$2:$T$1501),0),0)),"")</f>
        <v>86126cd0-37ad-42d7-a7f0-889ff4b7656b</v>
      </c>
      <c r="X354" s="43">
        <f t="shared" si="16"/>
        <v>1</v>
      </c>
      <c r="Z354" s="6" t="s">
        <v>9</v>
      </c>
      <c r="AA354" s="43" t="str">
        <f>IFERROR(INDEX($T$2:$T$1501,MATCH(0,INDEX(COUNTIFS($W$1:AA353,$T$2:$T$1501),0),0)),"")</f>
        <v>86126cd0-37ad-42d7-a7f0-889ff4b7656b</v>
      </c>
    </row>
    <row r="355" spans="1:27" ht="12.75">
      <c r="A355" s="36" t="str">
        <f t="shared" si="15"/>
        <v>GGN - Sector 27|Fruits &amp; Vegetables</v>
      </c>
      <c r="B355" s="6" t="s">
        <v>9</v>
      </c>
      <c r="C355" s="7">
        <v>44531</v>
      </c>
      <c r="D355" s="8" t="s">
        <v>22</v>
      </c>
      <c r="E355" s="8" t="s">
        <v>11</v>
      </c>
      <c r="F355" s="9">
        <v>0</v>
      </c>
      <c r="G355" s="10">
        <v>47</v>
      </c>
      <c r="H355" s="46"/>
      <c r="I355" s="46"/>
      <c r="M355" s="6" t="s">
        <v>9</v>
      </c>
      <c r="N355" s="43" t="str">
        <f>IF(COUNTIF($M$2:M355,$M$2:$M$1501)=1,M355,"")</f>
        <v/>
      </c>
      <c r="O355" s="43" t="str">
        <f t="array" ref="O355">IFERROR(INDEX($M$2:$M$1501,MATCH(0,INDEX(COUNTIFS($O$1:O354,$M$2:$M$1501),0),0)),"")</f>
        <v/>
      </c>
      <c r="T355" s="8" t="s">
        <v>22</v>
      </c>
      <c r="U355" s="51"/>
      <c r="W355" s="43" t="str">
        <f>IFERROR(INDEX($T$2:$T$1501,MATCH(0,INDEX(COUNTIFS($W$1:W354,$T$2:$T$1501),0),0)),"")</f>
        <v>aa8e22d1-2610-40a1-8f55-f067252eda73</v>
      </c>
      <c r="X355" s="43">
        <f t="shared" si="16"/>
        <v>1</v>
      </c>
      <c r="Z355" s="6" t="s">
        <v>9</v>
      </c>
      <c r="AA355" s="43" t="str">
        <f>IFERROR(INDEX($T$2:$T$1501,MATCH(0,INDEX(COUNTIFS($W$1:AA354,$T$2:$T$1501),0),0)),"")</f>
        <v>aa8e22d1-2610-40a1-8f55-f067252eda73</v>
      </c>
    </row>
    <row r="356" spans="1:27" ht="12.75">
      <c r="A356" s="36" t="str">
        <f t="shared" si="15"/>
        <v>GGN-Sector66|Dairy, Bread &amp; Batter</v>
      </c>
      <c r="B356" s="6" t="s">
        <v>6</v>
      </c>
      <c r="C356" s="7">
        <v>44531</v>
      </c>
      <c r="D356" s="8" t="s">
        <v>40</v>
      </c>
      <c r="E356" s="8" t="s">
        <v>41</v>
      </c>
      <c r="F356" s="9">
        <v>179</v>
      </c>
      <c r="G356" s="10">
        <v>46</v>
      </c>
      <c r="H356" s="46"/>
      <c r="I356" s="46"/>
      <c r="M356" s="6" t="s">
        <v>6</v>
      </c>
      <c r="N356" s="43" t="str">
        <f>IF(COUNTIF($M$2:M356,$M$2:$M$1501)=1,M356,"")</f>
        <v/>
      </c>
      <c r="O356" s="43" t="str">
        <f t="array" ref="O356">IFERROR(INDEX($M$2:$M$1501,MATCH(0,INDEX(COUNTIFS($O$1:O355,$M$2:$M$1501),0),0)),"")</f>
        <v/>
      </c>
      <c r="T356" s="8" t="s">
        <v>40</v>
      </c>
      <c r="U356" s="51"/>
      <c r="W356" s="43" t="str">
        <f>IFERROR(INDEX($T$2:$T$1501,MATCH(0,INDEX(COUNTIFS($W$1:W355,$T$2:$T$1501),0),0)),"")</f>
        <v>60b0f835-bcda-484a-9f25-0b90710f7ab0</v>
      </c>
      <c r="X356" s="43">
        <f t="shared" si="16"/>
        <v>1</v>
      </c>
      <c r="Z356" s="6" t="s">
        <v>6</v>
      </c>
      <c r="AA356" s="43" t="str">
        <f>IFERROR(INDEX($T$2:$T$1501,MATCH(0,INDEX(COUNTIFS($W$1:AA355,$T$2:$T$1501),0),0)),"")</f>
        <v>60b0f835-bcda-484a-9f25-0b90710f7ab0</v>
      </c>
    </row>
    <row r="357" spans="1:27" ht="12.75">
      <c r="A357" s="36" t="str">
        <f t="shared" si="15"/>
        <v>GGN - Sector 27|Munchies</v>
      </c>
      <c r="B357" s="6" t="s">
        <v>9</v>
      </c>
      <c r="C357" s="7">
        <v>44531</v>
      </c>
      <c r="D357" s="8" t="s">
        <v>269</v>
      </c>
      <c r="E357" s="8" t="s">
        <v>8</v>
      </c>
      <c r="F357" s="9">
        <v>39</v>
      </c>
      <c r="G357" s="10">
        <v>8</v>
      </c>
      <c r="H357" s="46"/>
      <c r="I357" s="46"/>
      <c r="M357" s="6" t="s">
        <v>9</v>
      </c>
      <c r="N357" s="43" t="str">
        <f>IF(COUNTIF($M$2:M357,$M$2:$M$1501)=1,M357,"")</f>
        <v/>
      </c>
      <c r="O357" s="43" t="str">
        <f t="array" ref="O357">IFERROR(INDEX($M$2:$M$1501,MATCH(0,INDEX(COUNTIFS($O$1:O356,$M$2:$M$1501),0),0)),"")</f>
        <v/>
      </c>
      <c r="T357" s="8" t="s">
        <v>269</v>
      </c>
      <c r="U357" s="51"/>
      <c r="W357" s="43" t="str">
        <f>IFERROR(INDEX($T$2:$T$1501,MATCH(0,INDEX(COUNTIFS($W$1:W356,$T$2:$T$1501),0),0)),"")</f>
        <v>75c42aa8-cba8-42b6-b4cf-b595fffed6aa</v>
      </c>
      <c r="X357" s="43">
        <f t="shared" si="16"/>
        <v>5</v>
      </c>
      <c r="Z357" s="6" t="s">
        <v>9</v>
      </c>
      <c r="AA357" s="43" t="str">
        <f>IFERROR(INDEX($T$2:$T$1501,MATCH(0,INDEX(COUNTIFS($W$1:AA356,$T$2:$T$1501),0),0)),"")</f>
        <v>75c42aa8-cba8-42b6-b4cf-b595fffed6aa</v>
      </c>
    </row>
    <row r="358" spans="1:27" ht="12.75">
      <c r="A358" s="36" t="str">
        <f t="shared" si="15"/>
        <v>GGN-Sector66|Fruits &amp; Vegetables</v>
      </c>
      <c r="B358" s="6" t="s">
        <v>6</v>
      </c>
      <c r="C358" s="7">
        <v>44531</v>
      </c>
      <c r="D358" s="8" t="s">
        <v>91</v>
      </c>
      <c r="E358" s="8" t="s">
        <v>11</v>
      </c>
      <c r="F358" s="9">
        <v>0</v>
      </c>
      <c r="G358" s="10">
        <v>80</v>
      </c>
      <c r="H358" s="46"/>
      <c r="I358" s="46"/>
      <c r="M358" s="6" t="s">
        <v>6</v>
      </c>
      <c r="N358" s="43" t="str">
        <f>IF(COUNTIF($M$2:M358,$M$2:$M$1501)=1,M358,"")</f>
        <v/>
      </c>
      <c r="O358" s="43" t="str">
        <f t="array" ref="O358">IFERROR(INDEX($M$2:$M$1501,MATCH(0,INDEX(COUNTIFS($O$1:O357,$M$2:$M$1501),0),0)),"")</f>
        <v/>
      </c>
      <c r="T358" s="8" t="s">
        <v>91</v>
      </c>
      <c r="U358" s="51"/>
      <c r="W358" s="43" t="str">
        <f>IFERROR(INDEX($T$2:$T$1501,MATCH(0,INDEX(COUNTIFS($W$1:W357,$T$2:$T$1501),0),0)),"")</f>
        <v>364e1a71-f135-4526-9490-e2f841a6e501</v>
      </c>
      <c r="X358" s="43">
        <f t="shared" si="16"/>
        <v>1</v>
      </c>
      <c r="Z358" s="6" t="s">
        <v>6</v>
      </c>
      <c r="AA358" s="43" t="str">
        <f>IFERROR(INDEX($T$2:$T$1501,MATCH(0,INDEX(COUNTIFS($W$1:AA357,$T$2:$T$1501),0),0)),"")</f>
        <v>364e1a71-f135-4526-9490-e2f841a6e501</v>
      </c>
    </row>
    <row r="359" spans="1:27" ht="12.75">
      <c r="A359" s="36" t="str">
        <f t="shared" si="15"/>
        <v>GGN - Sector 27|Cooking Essentials</v>
      </c>
      <c r="B359" s="6" t="s">
        <v>9</v>
      </c>
      <c r="C359" s="7">
        <v>44531</v>
      </c>
      <c r="D359" s="8" t="s">
        <v>68</v>
      </c>
      <c r="E359" s="8" t="s">
        <v>30</v>
      </c>
      <c r="F359" s="9">
        <v>4</v>
      </c>
      <c r="G359" s="10">
        <v>78</v>
      </c>
      <c r="H359" s="46"/>
      <c r="I359" s="46"/>
      <c r="M359" s="6" t="s">
        <v>9</v>
      </c>
      <c r="N359" s="43" t="str">
        <f>IF(COUNTIF($M$2:M359,$M$2:$M$1501)=1,M359,"")</f>
        <v/>
      </c>
      <c r="O359" s="43" t="str">
        <f t="array" ref="O359">IFERROR(INDEX($M$2:$M$1501,MATCH(0,INDEX(COUNTIFS($O$1:O358,$M$2:$M$1501),0),0)),"")</f>
        <v/>
      </c>
      <c r="T359" s="8" t="s">
        <v>68</v>
      </c>
      <c r="U359" s="51"/>
      <c r="W359" s="43" t="str">
        <f>IFERROR(INDEX($T$2:$T$1501,MATCH(0,INDEX(COUNTIFS($W$1:W358,$T$2:$T$1501),0),0)),"")</f>
        <v>10714153-661e-432c-8cd7-96c207e92bd8</v>
      </c>
      <c r="X359" s="43">
        <f t="shared" si="16"/>
        <v>1</v>
      </c>
      <c r="Z359" s="6" t="s">
        <v>9</v>
      </c>
      <c r="AA359" s="43" t="str">
        <f>IFERROR(INDEX($T$2:$T$1501,MATCH(0,INDEX(COUNTIFS($W$1:AA358,$T$2:$T$1501),0),0)),"")</f>
        <v>10714153-661e-432c-8cd7-96c207e92bd8</v>
      </c>
    </row>
    <row r="360" spans="1:27" ht="12.75">
      <c r="A360" s="36" t="str">
        <f t="shared" si="15"/>
        <v>GGN-Sector66|Personal Care</v>
      </c>
      <c r="B360" s="6" t="s">
        <v>6</v>
      </c>
      <c r="C360" s="7">
        <v>44531</v>
      </c>
      <c r="D360" s="8" t="s">
        <v>207</v>
      </c>
      <c r="E360" s="8" t="s">
        <v>34</v>
      </c>
      <c r="F360" s="9">
        <v>0</v>
      </c>
      <c r="G360" s="10">
        <v>146</v>
      </c>
      <c r="H360" s="46"/>
      <c r="I360" s="46"/>
      <c r="M360" s="6" t="s">
        <v>6</v>
      </c>
      <c r="N360" s="43" t="str">
        <f>IF(COUNTIF($M$2:M360,$M$2:$M$1501)=1,M360,"")</f>
        <v/>
      </c>
      <c r="O360" s="43" t="str">
        <f t="array" ref="O360">IFERROR(INDEX($M$2:$M$1501,MATCH(0,INDEX(COUNTIFS($O$1:O359,$M$2:$M$1501),0),0)),"")</f>
        <v/>
      </c>
      <c r="T360" s="8" t="s">
        <v>207</v>
      </c>
      <c r="U360" s="51"/>
      <c r="W360" s="43" t="str">
        <f>IFERROR(INDEX($T$2:$T$1501,MATCH(0,INDEX(COUNTIFS($W$1:W359,$T$2:$T$1501),0),0)),"")</f>
        <v>9a99b440-cf97-4601-b478-1b6b7ef3f17c</v>
      </c>
      <c r="X360" s="43">
        <f t="shared" si="16"/>
        <v>1</v>
      </c>
      <c r="Z360" s="6" t="s">
        <v>6</v>
      </c>
      <c r="AA360" s="43" t="str">
        <f>IFERROR(INDEX($T$2:$T$1501,MATCH(0,INDEX(COUNTIFS($W$1:AA359,$T$2:$T$1501),0),0)),"")</f>
        <v>9a99b440-cf97-4601-b478-1b6b7ef3f17c</v>
      </c>
    </row>
    <row r="361" spans="1:27" ht="12.75">
      <c r="A361" s="36" t="str">
        <f t="shared" si="15"/>
        <v>GGN - Sector 27|Ice Cream &amp; Desserts</v>
      </c>
      <c r="B361" s="6" t="s">
        <v>9</v>
      </c>
      <c r="C361" s="7">
        <v>44531</v>
      </c>
      <c r="D361" s="8" t="s">
        <v>270</v>
      </c>
      <c r="E361" s="8" t="s">
        <v>59</v>
      </c>
      <c r="F361" s="9">
        <v>0</v>
      </c>
      <c r="G361" s="10">
        <v>61</v>
      </c>
      <c r="H361" s="46"/>
      <c r="I361" s="46"/>
      <c r="M361" s="6" t="s">
        <v>9</v>
      </c>
      <c r="N361" s="43" t="str">
        <f>IF(COUNTIF($M$2:M361,$M$2:$M$1501)=1,M361,"")</f>
        <v/>
      </c>
      <c r="O361" s="43" t="str">
        <f t="array" ref="O361">IFERROR(INDEX($M$2:$M$1501,MATCH(0,INDEX(COUNTIFS($O$1:O360,$M$2:$M$1501),0),0)),"")</f>
        <v/>
      </c>
      <c r="T361" s="8" t="s">
        <v>270</v>
      </c>
      <c r="U361" s="51"/>
      <c r="W361" s="43" t="str">
        <f>IFERROR(INDEX($T$2:$T$1501,MATCH(0,INDEX(COUNTIFS($W$1:W360,$T$2:$T$1501),0),0)),"")</f>
        <v>d3b0a032-caa4-40e3-8b54-5ca4fca9819e</v>
      </c>
      <c r="X361" s="43">
        <f t="shared" si="16"/>
        <v>1</v>
      </c>
      <c r="Z361" s="6" t="s">
        <v>9</v>
      </c>
      <c r="AA361" s="43" t="str">
        <f>IFERROR(INDEX($T$2:$T$1501,MATCH(0,INDEX(COUNTIFS($W$1:AA360,$T$2:$T$1501),0),0)),"")</f>
        <v>d3b0a032-caa4-40e3-8b54-5ca4fca9819e</v>
      </c>
    </row>
    <row r="362" spans="1:27" ht="12.75">
      <c r="A362" s="36" t="str">
        <f t="shared" si="15"/>
        <v>GGN-Sector66|Health &amp; Hygiene</v>
      </c>
      <c r="B362" s="6" t="s">
        <v>6</v>
      </c>
      <c r="C362" s="7">
        <v>44531</v>
      </c>
      <c r="D362" s="8" t="s">
        <v>271</v>
      </c>
      <c r="E362" s="8" t="s">
        <v>132</v>
      </c>
      <c r="F362" s="9">
        <v>18</v>
      </c>
      <c r="G362" s="10">
        <v>95</v>
      </c>
      <c r="H362" s="46"/>
      <c r="I362" s="46"/>
      <c r="M362" s="6" t="s">
        <v>6</v>
      </c>
      <c r="N362" s="43" t="str">
        <f>IF(COUNTIF($M$2:M362,$M$2:$M$1501)=1,M362,"")</f>
        <v/>
      </c>
      <c r="O362" s="43" t="str">
        <f t="array" ref="O362">IFERROR(INDEX($M$2:$M$1501,MATCH(0,INDEX(COUNTIFS($O$1:O361,$M$2:$M$1501),0),0)),"")</f>
        <v/>
      </c>
      <c r="T362" s="8" t="s">
        <v>271</v>
      </c>
      <c r="U362" s="51"/>
      <c r="W362" s="43" t="str">
        <f>IFERROR(INDEX($T$2:$T$1501,MATCH(0,INDEX(COUNTIFS($W$1:W361,$T$2:$T$1501),0),0)),"")</f>
        <v>6736a1b7-9042-4ac8-9800-ac9b80b959e3</v>
      </c>
      <c r="X362" s="43">
        <f t="shared" si="16"/>
        <v>1</v>
      </c>
      <c r="Z362" s="6" t="s">
        <v>6</v>
      </c>
      <c r="AA362" s="43" t="str">
        <f>IFERROR(INDEX($T$2:$T$1501,MATCH(0,INDEX(COUNTIFS($W$1:AA361,$T$2:$T$1501),0),0)),"")</f>
        <v>6736a1b7-9042-4ac8-9800-ac9b80b959e3</v>
      </c>
    </row>
    <row r="363" spans="1:27" ht="12.75">
      <c r="A363" s="36" t="str">
        <f t="shared" si="15"/>
        <v>GGN - Sector 27|Ice Cream &amp; Desserts</v>
      </c>
      <c r="B363" s="6" t="s">
        <v>9</v>
      </c>
      <c r="C363" s="7">
        <v>44531</v>
      </c>
      <c r="D363" s="8" t="s">
        <v>272</v>
      </c>
      <c r="E363" s="8" t="s">
        <v>59</v>
      </c>
      <c r="F363" s="9">
        <v>0</v>
      </c>
      <c r="G363" s="10">
        <v>38</v>
      </c>
      <c r="H363" s="46"/>
      <c r="I363" s="46"/>
      <c r="M363" s="6" t="s">
        <v>9</v>
      </c>
      <c r="N363" s="43" t="str">
        <f>IF(COUNTIF($M$2:M363,$M$2:$M$1501)=1,M363,"")</f>
        <v/>
      </c>
      <c r="O363" s="43" t="str">
        <f t="array" ref="O363">IFERROR(INDEX($M$2:$M$1501,MATCH(0,INDEX(COUNTIFS($O$1:O362,$M$2:$M$1501),0),0)),"")</f>
        <v/>
      </c>
      <c r="T363" s="8" t="s">
        <v>272</v>
      </c>
      <c r="U363" s="51"/>
      <c r="W363" s="43" t="str">
        <f>IFERROR(INDEX($T$2:$T$1501,MATCH(0,INDEX(COUNTIFS($W$1:W362,$T$2:$T$1501),0),0)),"")</f>
        <v>5f08615f-f0f8-4740-adf7-49faa6297467</v>
      </c>
      <c r="X363" s="43">
        <f t="shared" si="16"/>
        <v>1</v>
      </c>
      <c r="Z363" s="6" t="s">
        <v>9</v>
      </c>
      <c r="AA363" s="43" t="str">
        <f>IFERROR(INDEX($T$2:$T$1501,MATCH(0,INDEX(COUNTIFS($W$1:AA362,$T$2:$T$1501),0),0)),"")</f>
        <v>5f08615f-f0f8-4740-adf7-49faa6297467</v>
      </c>
    </row>
    <row r="364" spans="1:27" ht="12.75">
      <c r="A364" s="36" t="str">
        <f t="shared" si="15"/>
        <v>GGN-Sector66|Chocolates &amp; Candies</v>
      </c>
      <c r="B364" s="6" t="s">
        <v>6</v>
      </c>
      <c r="C364" s="7">
        <v>44531</v>
      </c>
      <c r="D364" s="8" t="s">
        <v>273</v>
      </c>
      <c r="E364" s="8" t="s">
        <v>80</v>
      </c>
      <c r="F364" s="9">
        <v>4</v>
      </c>
      <c r="G364" s="10">
        <v>76</v>
      </c>
      <c r="H364" s="46"/>
      <c r="I364" s="46"/>
      <c r="M364" s="6" t="s">
        <v>6</v>
      </c>
      <c r="N364" s="43" t="str">
        <f>IF(COUNTIF($M$2:M364,$M$2:$M$1501)=1,M364,"")</f>
        <v/>
      </c>
      <c r="O364" s="43" t="str">
        <f t="array" ref="O364">IFERROR(INDEX($M$2:$M$1501,MATCH(0,INDEX(COUNTIFS($O$1:O363,$M$2:$M$1501),0),0)),"")</f>
        <v/>
      </c>
      <c r="T364" s="8" t="s">
        <v>273</v>
      </c>
      <c r="U364" s="51"/>
      <c r="W364" s="43" t="str">
        <f>IFERROR(INDEX($T$2:$T$1501,MATCH(0,INDEX(COUNTIFS($W$1:W363,$T$2:$T$1501),0),0)),"")</f>
        <v>14b06011-ef3f-41e4-bc32-2f2e0c303c67</v>
      </c>
      <c r="X364" s="43">
        <f t="shared" si="16"/>
        <v>2</v>
      </c>
      <c r="Z364" s="6" t="s">
        <v>6</v>
      </c>
      <c r="AA364" s="43" t="str">
        <f>IFERROR(INDEX($T$2:$T$1501,MATCH(0,INDEX(COUNTIFS($W$1:AA363,$T$2:$T$1501),0),0)),"")</f>
        <v>14b06011-ef3f-41e4-bc32-2f2e0c303c67</v>
      </c>
    </row>
    <row r="365" spans="1:27" ht="12.75">
      <c r="A365" s="36" t="str">
        <f t="shared" si="15"/>
        <v>GGN - Sector 27|Ice Cream &amp; Desserts</v>
      </c>
      <c r="B365" s="6" t="s">
        <v>9</v>
      </c>
      <c r="C365" s="7">
        <v>44531</v>
      </c>
      <c r="D365" s="8" t="s">
        <v>274</v>
      </c>
      <c r="E365" s="8" t="s">
        <v>59</v>
      </c>
      <c r="F365" s="9">
        <v>0</v>
      </c>
      <c r="G365" s="10">
        <v>38</v>
      </c>
      <c r="H365" s="46"/>
      <c r="I365" s="46"/>
      <c r="M365" s="6" t="s">
        <v>9</v>
      </c>
      <c r="N365" s="43" t="str">
        <f>IF(COUNTIF($M$2:M365,$M$2:$M$1501)=1,M365,"")</f>
        <v/>
      </c>
      <c r="O365" s="43" t="str">
        <f t="array" ref="O365">IFERROR(INDEX($M$2:$M$1501,MATCH(0,INDEX(COUNTIFS($O$1:O364,$M$2:$M$1501),0),0)),"")</f>
        <v/>
      </c>
      <c r="T365" s="8" t="s">
        <v>274</v>
      </c>
      <c r="U365" s="51"/>
      <c r="W365" s="43" t="str">
        <f>IFERROR(INDEX($T$2:$T$1501,MATCH(0,INDEX(COUNTIFS($W$1:W364,$T$2:$T$1501),0),0)),"")</f>
        <v>65123995-d30f-44ca-a3f7-18f1ce8b0ab3</v>
      </c>
      <c r="X365" s="43">
        <f t="shared" si="16"/>
        <v>2</v>
      </c>
      <c r="Z365" s="6" t="s">
        <v>9</v>
      </c>
      <c r="AA365" s="43" t="str">
        <f>IFERROR(INDEX($T$2:$T$1501,MATCH(0,INDEX(COUNTIFS($W$1:AA364,$T$2:$T$1501),0),0)),"")</f>
        <v>65123995-d30f-44ca-a3f7-18f1ce8b0ab3</v>
      </c>
    </row>
    <row r="366" spans="1:27" ht="12.75">
      <c r="A366" s="36" t="str">
        <f t="shared" si="15"/>
        <v>GGN - Sector 27|Fruits &amp; Vegetables</v>
      </c>
      <c r="B366" s="6" t="s">
        <v>9</v>
      </c>
      <c r="C366" s="7">
        <v>44531</v>
      </c>
      <c r="D366" s="8" t="s">
        <v>163</v>
      </c>
      <c r="E366" s="8" t="s">
        <v>11</v>
      </c>
      <c r="F366" s="9">
        <v>14</v>
      </c>
      <c r="G366" s="10">
        <v>53</v>
      </c>
      <c r="H366" s="46"/>
      <c r="I366" s="46"/>
      <c r="M366" s="6" t="s">
        <v>9</v>
      </c>
      <c r="N366" s="43" t="str">
        <f>IF(COUNTIF($M$2:M366,$M$2:$M$1501)=1,M366,"")</f>
        <v/>
      </c>
      <c r="O366" s="43" t="str">
        <f t="array" ref="O366">IFERROR(INDEX($M$2:$M$1501,MATCH(0,INDEX(COUNTIFS($O$1:O365,$M$2:$M$1501),0),0)),"")</f>
        <v/>
      </c>
      <c r="T366" s="8" t="s">
        <v>163</v>
      </c>
      <c r="U366" s="51"/>
      <c r="W366" s="43" t="str">
        <f>IFERROR(INDEX($T$2:$T$1501,MATCH(0,INDEX(COUNTIFS($W$1:W365,$T$2:$T$1501),0),0)),"")</f>
        <v>bd4ab1c0-68f8-4bba-8f4b-b0251422dc97</v>
      </c>
      <c r="X366" s="43">
        <f t="shared" si="16"/>
        <v>2</v>
      </c>
      <c r="Z366" s="6" t="s">
        <v>9</v>
      </c>
      <c r="AA366" s="43" t="str">
        <f>IFERROR(INDEX($T$2:$T$1501,MATCH(0,INDEX(COUNTIFS($W$1:AA365,$T$2:$T$1501),0),0)),"")</f>
        <v>bd4ab1c0-68f8-4bba-8f4b-b0251422dc97</v>
      </c>
    </row>
    <row r="367" spans="1:27" ht="12.75">
      <c r="A367" s="36" t="str">
        <f t="shared" si="15"/>
        <v>GGN - Sector 27|Paan Corner</v>
      </c>
      <c r="B367" s="6" t="s">
        <v>9</v>
      </c>
      <c r="C367" s="7">
        <v>44531</v>
      </c>
      <c r="D367" s="8" t="s">
        <v>275</v>
      </c>
      <c r="E367" s="8" t="s">
        <v>65</v>
      </c>
      <c r="F367" s="9">
        <v>8</v>
      </c>
      <c r="G367" s="10">
        <v>80</v>
      </c>
      <c r="H367" s="46"/>
      <c r="I367" s="46"/>
      <c r="M367" s="6" t="s">
        <v>9</v>
      </c>
      <c r="N367" s="43" t="str">
        <f>IF(COUNTIF($M$2:M367,$M$2:$M$1501)=1,M367,"")</f>
        <v/>
      </c>
      <c r="O367" s="43" t="str">
        <f t="array" ref="O367">IFERROR(INDEX($M$2:$M$1501,MATCH(0,INDEX(COUNTIFS($O$1:O366,$M$2:$M$1501),0),0)),"")</f>
        <v/>
      </c>
      <c r="T367" s="8" t="s">
        <v>275</v>
      </c>
      <c r="U367" s="51"/>
      <c r="W367" s="43" t="str">
        <f>IFERROR(INDEX($T$2:$T$1501,MATCH(0,INDEX(COUNTIFS($W$1:W366,$T$2:$T$1501),0),0)),"")</f>
        <v>7ded9498-26ea-4b7d-bb39-5302752ab96a</v>
      </c>
      <c r="X367" s="43">
        <f t="shared" si="16"/>
        <v>4</v>
      </c>
      <c r="Z367" s="6" t="s">
        <v>9</v>
      </c>
      <c r="AA367" s="43" t="str">
        <f>IFERROR(INDEX($T$2:$T$1501,MATCH(0,INDEX(COUNTIFS($W$1:AA366,$T$2:$T$1501),0),0)),"")</f>
        <v>7ded9498-26ea-4b7d-bb39-5302752ab96a</v>
      </c>
    </row>
    <row r="368" spans="1:27" ht="12.75">
      <c r="A368" s="36" t="str">
        <f t="shared" si="15"/>
        <v>GGN - Sector 27|Cooking Essentials</v>
      </c>
      <c r="B368" s="6" t="s">
        <v>9</v>
      </c>
      <c r="C368" s="7">
        <v>44531</v>
      </c>
      <c r="D368" s="8" t="s">
        <v>276</v>
      </c>
      <c r="E368" s="8" t="s">
        <v>30</v>
      </c>
      <c r="F368" s="9">
        <v>10</v>
      </c>
      <c r="G368" s="10">
        <v>145</v>
      </c>
      <c r="H368" s="46"/>
      <c r="I368" s="46"/>
      <c r="M368" s="6" t="s">
        <v>9</v>
      </c>
      <c r="N368" s="43" t="str">
        <f>IF(COUNTIF($M$2:M368,$M$2:$M$1501)=1,M368,"")</f>
        <v/>
      </c>
      <c r="O368" s="43" t="str">
        <f t="array" ref="O368">IFERROR(INDEX($M$2:$M$1501,MATCH(0,INDEX(COUNTIFS($O$1:O367,$M$2:$M$1501),0),0)),"")</f>
        <v/>
      </c>
      <c r="T368" s="8" t="s">
        <v>276</v>
      </c>
      <c r="U368" s="51"/>
      <c r="W368" s="43" t="str">
        <f>IFERROR(INDEX($T$2:$T$1501,MATCH(0,INDEX(COUNTIFS($W$1:W367,$T$2:$T$1501),0),0)),"")</f>
        <v>7880cb4d-04f8-4bb6-8069-40c576b05776</v>
      </c>
      <c r="X368" s="43">
        <f t="shared" si="16"/>
        <v>3</v>
      </c>
      <c r="Z368" s="6" t="s">
        <v>9</v>
      </c>
      <c r="AA368" s="43" t="str">
        <f>IFERROR(INDEX($T$2:$T$1501,MATCH(0,INDEX(COUNTIFS($W$1:AA367,$T$2:$T$1501),0),0)),"")</f>
        <v>7880cb4d-04f8-4bb6-8069-40c576b05776</v>
      </c>
    </row>
    <row r="369" spans="1:27" ht="12.75">
      <c r="A369" s="36" t="str">
        <f t="shared" si="15"/>
        <v>GGN - Sector 27|Beverages</v>
      </c>
      <c r="B369" s="6" t="s">
        <v>9</v>
      </c>
      <c r="C369" s="7">
        <v>44531</v>
      </c>
      <c r="D369" s="8" t="s">
        <v>277</v>
      </c>
      <c r="E369" s="8" t="s">
        <v>74</v>
      </c>
      <c r="F369" s="9">
        <v>13</v>
      </c>
      <c r="G369" s="10">
        <v>50</v>
      </c>
      <c r="H369" s="46"/>
      <c r="I369" s="46"/>
      <c r="M369" s="6" t="s">
        <v>9</v>
      </c>
      <c r="N369" s="43" t="str">
        <f>IF(COUNTIF($M$2:M369,$M$2:$M$1501)=1,M369,"")</f>
        <v/>
      </c>
      <c r="O369" s="43" t="str">
        <f t="array" ref="O369">IFERROR(INDEX($M$2:$M$1501,MATCH(0,INDEX(COUNTIFS($O$1:O368,$M$2:$M$1501),0),0)),"")</f>
        <v/>
      </c>
      <c r="T369" s="8" t="s">
        <v>277</v>
      </c>
      <c r="U369" s="51"/>
      <c r="W369" s="43" t="str">
        <f>IFERROR(INDEX($T$2:$T$1501,MATCH(0,INDEX(COUNTIFS($W$1:W368,$T$2:$T$1501),0),0)),"")</f>
        <v>e021057e-0647-4ac9-984f-0261fff53d7d</v>
      </c>
      <c r="X369" s="43">
        <f t="shared" si="16"/>
        <v>2</v>
      </c>
      <c r="Z369" s="6" t="s">
        <v>9</v>
      </c>
      <c r="AA369" s="43" t="str">
        <f>IFERROR(INDEX($T$2:$T$1501,MATCH(0,INDEX(COUNTIFS($W$1:AA368,$T$2:$T$1501),0),0)),"")</f>
        <v>e021057e-0647-4ac9-984f-0261fff53d7d</v>
      </c>
    </row>
    <row r="370" spans="1:27" ht="12.75">
      <c r="A370" s="36" t="str">
        <f t="shared" si="15"/>
        <v>GGN - Sector 27|Packaged Food</v>
      </c>
      <c r="B370" s="6" t="s">
        <v>9</v>
      </c>
      <c r="C370" s="7">
        <v>44531</v>
      </c>
      <c r="D370" s="8" t="s">
        <v>278</v>
      </c>
      <c r="E370" s="8" t="s">
        <v>15</v>
      </c>
      <c r="F370" s="9">
        <v>38</v>
      </c>
      <c r="G370" s="10">
        <v>138</v>
      </c>
      <c r="H370" s="46"/>
      <c r="I370" s="46"/>
      <c r="M370" s="6" t="s">
        <v>9</v>
      </c>
      <c r="N370" s="43" t="str">
        <f>IF(COUNTIF($M$2:M370,$M$2:$M$1501)=1,M370,"")</f>
        <v/>
      </c>
      <c r="O370" s="43" t="str">
        <f t="array" ref="O370">IFERROR(INDEX($M$2:$M$1501,MATCH(0,INDEX(COUNTIFS($O$1:O369,$M$2:$M$1501),0),0)),"")</f>
        <v/>
      </c>
      <c r="T370" s="8" t="s">
        <v>278</v>
      </c>
      <c r="U370" s="51"/>
      <c r="W370" s="43" t="str">
        <f>IFERROR(INDEX($T$2:$T$1501,MATCH(0,INDEX(COUNTIFS($W$1:W369,$T$2:$T$1501),0),0)),"")</f>
        <v>87347b3c-b4fe-4b09-88e5-6eca4d3f1f8f</v>
      </c>
      <c r="X370" s="43">
        <f t="shared" si="16"/>
        <v>2</v>
      </c>
      <c r="Z370" s="6" t="s">
        <v>9</v>
      </c>
      <c r="AA370" s="43" t="str">
        <f>IFERROR(INDEX($T$2:$T$1501,MATCH(0,INDEX(COUNTIFS($W$1:AA369,$T$2:$T$1501),0),0)),"")</f>
        <v>87347b3c-b4fe-4b09-88e5-6eca4d3f1f8f</v>
      </c>
    </row>
    <row r="371" spans="1:27" ht="12.75">
      <c r="A371" s="36" t="str">
        <f t="shared" si="15"/>
        <v>GGN - Sector 27|Beverages</v>
      </c>
      <c r="B371" s="6" t="s">
        <v>9</v>
      </c>
      <c r="C371" s="7">
        <v>44531</v>
      </c>
      <c r="D371" s="8" t="s">
        <v>279</v>
      </c>
      <c r="E371" s="8" t="s">
        <v>74</v>
      </c>
      <c r="F371" s="9">
        <v>2</v>
      </c>
      <c r="G371" s="10">
        <v>120</v>
      </c>
      <c r="H371" s="46"/>
      <c r="I371" s="46"/>
      <c r="M371" s="6" t="s">
        <v>9</v>
      </c>
      <c r="N371" s="43" t="str">
        <f>IF(COUNTIF($M$2:M371,$M$2:$M$1501)=1,M371,"")</f>
        <v/>
      </c>
      <c r="O371" s="43" t="str">
        <f t="array" ref="O371">IFERROR(INDEX($M$2:$M$1501,MATCH(0,INDEX(COUNTIFS($O$1:O370,$M$2:$M$1501),0),0)),"")</f>
        <v/>
      </c>
      <c r="T371" s="8" t="s">
        <v>279</v>
      </c>
      <c r="U371" s="51"/>
      <c r="W371" s="43" t="str">
        <f>IFERROR(INDEX($T$2:$T$1501,MATCH(0,INDEX(COUNTIFS($W$1:W370,$T$2:$T$1501),0),0)),"")</f>
        <v>119b5def-3d34-459d-8275-2ac3e0f2bb51</v>
      </c>
      <c r="X371" s="43">
        <f t="shared" si="16"/>
        <v>2</v>
      </c>
      <c r="Z371" s="6" t="s">
        <v>9</v>
      </c>
      <c r="AA371" s="43" t="str">
        <f>IFERROR(INDEX($T$2:$T$1501,MATCH(0,INDEX(COUNTIFS($W$1:AA370,$T$2:$T$1501),0),0)),"")</f>
        <v>119b5def-3d34-459d-8275-2ac3e0f2bb51</v>
      </c>
    </row>
    <row r="372" spans="1:27" ht="12.75">
      <c r="A372" s="36" t="str">
        <f t="shared" si="15"/>
        <v>GGN - Sector 27|Packaged Food</v>
      </c>
      <c r="B372" s="6" t="s">
        <v>9</v>
      </c>
      <c r="C372" s="7">
        <v>44531</v>
      </c>
      <c r="D372" s="8" t="s">
        <v>280</v>
      </c>
      <c r="E372" s="8" t="s">
        <v>15</v>
      </c>
      <c r="F372" s="9">
        <v>38</v>
      </c>
      <c r="G372" s="10">
        <v>96</v>
      </c>
      <c r="H372" s="46"/>
      <c r="I372" s="46"/>
      <c r="M372" s="6" t="s">
        <v>9</v>
      </c>
      <c r="N372" s="43" t="str">
        <f>IF(COUNTIF($M$2:M372,$M$2:$M$1501)=1,M372,"")</f>
        <v/>
      </c>
      <c r="O372" s="43" t="str">
        <f t="array" ref="O372">IFERROR(INDEX($M$2:$M$1501,MATCH(0,INDEX(COUNTIFS($O$1:O371,$M$2:$M$1501),0),0)),"")</f>
        <v/>
      </c>
      <c r="T372" s="8" t="s">
        <v>280</v>
      </c>
      <c r="U372" s="51"/>
      <c r="W372" s="43" t="str">
        <f>IFERROR(INDEX($T$2:$T$1501,MATCH(0,INDEX(COUNTIFS($W$1:W371,$T$2:$T$1501),0),0)),"")</f>
        <v>e3c72ece-b8f3-4443-b12c-500be91dc767</v>
      </c>
      <c r="X372" s="43">
        <f t="shared" si="16"/>
        <v>1</v>
      </c>
      <c r="Z372" s="6" t="s">
        <v>9</v>
      </c>
      <c r="AA372" s="43" t="str">
        <f>IFERROR(INDEX($T$2:$T$1501,MATCH(0,INDEX(COUNTIFS($W$1:AA371,$T$2:$T$1501),0),0)),"")</f>
        <v>e3c72ece-b8f3-4443-b12c-500be91dc767</v>
      </c>
    </row>
    <row r="373" spans="1:27" ht="12.75">
      <c r="A373" s="36" t="str">
        <f t="shared" si="15"/>
        <v>GGN-Sector66|Cooking Essentials</v>
      </c>
      <c r="B373" s="6" t="s">
        <v>6</v>
      </c>
      <c r="C373" s="7">
        <v>44531</v>
      </c>
      <c r="D373" s="8" t="s">
        <v>281</v>
      </c>
      <c r="E373" s="8" t="s">
        <v>30</v>
      </c>
      <c r="F373" s="9">
        <v>1</v>
      </c>
      <c r="G373" s="10">
        <v>60</v>
      </c>
      <c r="H373" s="46"/>
      <c r="I373" s="46"/>
      <c r="M373" s="6" t="s">
        <v>6</v>
      </c>
      <c r="N373" s="43" t="str">
        <f>IF(COUNTIF($M$2:M373,$M$2:$M$1501)=1,M373,"")</f>
        <v/>
      </c>
      <c r="O373" s="43" t="str">
        <f t="array" ref="O373">IFERROR(INDEX($M$2:$M$1501,MATCH(0,INDEX(COUNTIFS($O$1:O372,$M$2:$M$1501),0),0)),"")</f>
        <v/>
      </c>
      <c r="T373" s="8" t="s">
        <v>281</v>
      </c>
      <c r="U373" s="51"/>
      <c r="W373" s="43" t="str">
        <f>IFERROR(INDEX($T$2:$T$1501,MATCH(0,INDEX(COUNTIFS($W$1:W372,$T$2:$T$1501),0),0)),"")</f>
        <v>d269d90e-1fd6-4883-bda2-be1670abc04b</v>
      </c>
      <c r="X373" s="43">
        <f t="shared" si="16"/>
        <v>3</v>
      </c>
      <c r="Z373" s="6" t="s">
        <v>6</v>
      </c>
      <c r="AA373" s="43" t="str">
        <f>IFERROR(INDEX($T$2:$T$1501,MATCH(0,INDEX(COUNTIFS($W$1:AA372,$T$2:$T$1501),0),0)),"")</f>
        <v>d269d90e-1fd6-4883-bda2-be1670abc04b</v>
      </c>
    </row>
    <row r="374" spans="1:27" ht="12.75">
      <c r="A374" s="36" t="str">
        <f t="shared" si="15"/>
        <v>GGN-Sector66|Chocolates &amp; Candies</v>
      </c>
      <c r="B374" s="6" t="s">
        <v>6</v>
      </c>
      <c r="C374" s="7">
        <v>44531</v>
      </c>
      <c r="D374" s="8" t="s">
        <v>282</v>
      </c>
      <c r="E374" s="8" t="s">
        <v>80</v>
      </c>
      <c r="F374" s="9">
        <v>17</v>
      </c>
      <c r="G374" s="10">
        <v>7</v>
      </c>
      <c r="H374" s="46"/>
      <c r="I374" s="46"/>
      <c r="M374" s="6" t="s">
        <v>6</v>
      </c>
      <c r="N374" s="43" t="str">
        <f>IF(COUNTIF($M$2:M374,$M$2:$M$1501)=1,M374,"")</f>
        <v/>
      </c>
      <c r="O374" s="43" t="str">
        <f t="array" ref="O374">IFERROR(INDEX($M$2:$M$1501,MATCH(0,INDEX(COUNTIFS($O$1:O373,$M$2:$M$1501),0),0)),"")</f>
        <v/>
      </c>
      <c r="T374" s="8" t="s">
        <v>282</v>
      </c>
      <c r="U374" s="51"/>
      <c r="W374" s="43" t="str">
        <f>IFERROR(INDEX($T$2:$T$1501,MATCH(0,INDEX(COUNTIFS($W$1:W373,$T$2:$T$1501),0),0)),"")</f>
        <v>16c992b6-b668-4d0d-a996-137c7a61ad50</v>
      </c>
      <c r="X374" s="43">
        <f t="shared" si="16"/>
        <v>2</v>
      </c>
      <c r="Z374" s="6" t="s">
        <v>6</v>
      </c>
      <c r="AA374" s="43" t="str">
        <f>IFERROR(INDEX($T$2:$T$1501,MATCH(0,INDEX(COUNTIFS($W$1:AA373,$T$2:$T$1501),0),0)),"")</f>
        <v>16c992b6-b668-4d0d-a996-137c7a61ad50</v>
      </c>
    </row>
    <row r="375" spans="1:27" ht="12.75">
      <c r="A375" s="36" t="str">
        <f t="shared" si="15"/>
        <v>GGN - Sector 27|Fruits &amp; Vegetables</v>
      </c>
      <c r="B375" s="6" t="s">
        <v>9</v>
      </c>
      <c r="C375" s="7">
        <v>44531</v>
      </c>
      <c r="D375" s="8" t="s">
        <v>17</v>
      </c>
      <c r="E375" s="8" t="s">
        <v>11</v>
      </c>
      <c r="F375" s="9">
        <v>66</v>
      </c>
      <c r="G375" s="10">
        <v>32</v>
      </c>
      <c r="H375" s="46"/>
      <c r="I375" s="46"/>
      <c r="M375" s="6" t="s">
        <v>9</v>
      </c>
      <c r="N375" s="43" t="str">
        <f>IF(COUNTIF($M$2:M375,$M$2:$M$1501)=1,M375,"")</f>
        <v/>
      </c>
      <c r="O375" s="43" t="str">
        <f t="array" ref="O375">IFERROR(INDEX($M$2:$M$1501,MATCH(0,INDEX(COUNTIFS($O$1:O374,$M$2:$M$1501),0),0)),"")</f>
        <v/>
      </c>
      <c r="T375" s="8" t="s">
        <v>17</v>
      </c>
      <c r="U375" s="51"/>
      <c r="W375" s="43" t="str">
        <f>IFERROR(INDEX($T$2:$T$1501,MATCH(0,INDEX(COUNTIFS($W$1:W374,$T$2:$T$1501),0),0)),"")</f>
        <v>235a1f35-b2c7-4479-b648-8936e4501443</v>
      </c>
      <c r="X375" s="43">
        <f t="shared" si="16"/>
        <v>1</v>
      </c>
      <c r="Z375" s="6" t="s">
        <v>9</v>
      </c>
      <c r="AA375" s="43" t="str">
        <f>IFERROR(INDEX($T$2:$T$1501,MATCH(0,INDEX(COUNTIFS($W$1:AA374,$T$2:$T$1501),0),0)),"")</f>
        <v>235a1f35-b2c7-4479-b648-8936e4501443</v>
      </c>
    </row>
    <row r="376" spans="1:27" ht="12.75">
      <c r="A376" s="36" t="str">
        <f t="shared" si="15"/>
        <v>GGN - Sector 27|Dairy, Bread &amp; Batter</v>
      </c>
      <c r="B376" s="6" t="s">
        <v>9</v>
      </c>
      <c r="C376" s="7">
        <v>44531</v>
      </c>
      <c r="D376" s="8" t="s">
        <v>283</v>
      </c>
      <c r="E376" s="8" t="s">
        <v>41</v>
      </c>
      <c r="F376" s="9">
        <v>47</v>
      </c>
      <c r="G376" s="10">
        <v>110</v>
      </c>
      <c r="H376" s="46"/>
      <c r="I376" s="46"/>
      <c r="M376" s="6" t="s">
        <v>9</v>
      </c>
      <c r="N376" s="43" t="str">
        <f>IF(COUNTIF($M$2:M376,$M$2:$M$1501)=1,M376,"")</f>
        <v/>
      </c>
      <c r="O376" s="43" t="str">
        <f t="array" ref="O376">IFERROR(INDEX($M$2:$M$1501,MATCH(0,INDEX(COUNTIFS($O$1:O375,$M$2:$M$1501),0),0)),"")</f>
        <v/>
      </c>
      <c r="T376" s="8" t="s">
        <v>283</v>
      </c>
      <c r="U376" s="51"/>
      <c r="W376" s="43" t="str">
        <f>IFERROR(INDEX($T$2:$T$1501,MATCH(0,INDEX(COUNTIFS($W$1:W375,$T$2:$T$1501),0),0)),"")</f>
        <v>3e16ef0b-88ac-4b94-adfd-abd0f5a660ba</v>
      </c>
      <c r="X376" s="43">
        <f t="shared" si="16"/>
        <v>2</v>
      </c>
      <c r="Z376" s="6" t="s">
        <v>9</v>
      </c>
      <c r="AA376" s="43" t="str">
        <f>IFERROR(INDEX($T$2:$T$1501,MATCH(0,INDEX(COUNTIFS($W$1:AA375,$T$2:$T$1501),0),0)),"")</f>
        <v>3e16ef0b-88ac-4b94-adfd-abd0f5a660ba</v>
      </c>
    </row>
    <row r="377" spans="1:27" ht="12.75">
      <c r="A377" s="36" t="str">
        <f t="shared" si="15"/>
        <v>GGN - Sector 27|Dairy, Bread &amp; Batter</v>
      </c>
      <c r="B377" s="6" t="s">
        <v>9</v>
      </c>
      <c r="C377" s="7">
        <v>44531</v>
      </c>
      <c r="D377" s="8" t="s">
        <v>44</v>
      </c>
      <c r="E377" s="8" t="s">
        <v>41</v>
      </c>
      <c r="F377" s="9">
        <v>0</v>
      </c>
      <c r="G377" s="10">
        <v>191</v>
      </c>
      <c r="H377" s="46"/>
      <c r="I377" s="46"/>
      <c r="M377" s="6" t="s">
        <v>9</v>
      </c>
      <c r="N377" s="43" t="str">
        <f>IF(COUNTIF($M$2:M377,$M$2:$M$1501)=1,M377,"")</f>
        <v/>
      </c>
      <c r="O377" s="43" t="str">
        <f t="array" ref="O377">IFERROR(INDEX($M$2:$M$1501,MATCH(0,INDEX(COUNTIFS($O$1:O376,$M$2:$M$1501),0),0)),"")</f>
        <v/>
      </c>
      <c r="T377" s="8" t="s">
        <v>44</v>
      </c>
      <c r="U377" s="51"/>
      <c r="W377" s="43" t="str">
        <f>IFERROR(INDEX($T$2:$T$1501,MATCH(0,INDEX(COUNTIFS($W$1:W376,$T$2:$T$1501),0),0)),"")</f>
        <v>00610840-fed1-458a-9d1b-bb0cf05fbab0</v>
      </c>
      <c r="X377" s="43">
        <f t="shared" si="16"/>
        <v>1</v>
      </c>
      <c r="Z377" s="6" t="s">
        <v>9</v>
      </c>
      <c r="AA377" s="43" t="str">
        <f>IFERROR(INDEX($T$2:$T$1501,MATCH(0,INDEX(COUNTIFS($W$1:AA376,$T$2:$T$1501),0),0)),"")</f>
        <v>00610840-fed1-458a-9d1b-bb0cf05fbab0</v>
      </c>
    </row>
    <row r="378" spans="1:27" ht="12.75">
      <c r="A378" s="36" t="str">
        <f t="shared" si="15"/>
        <v>GGN-Sector66|Home &amp; Cleaning</v>
      </c>
      <c r="B378" s="6" t="s">
        <v>6</v>
      </c>
      <c r="C378" s="7">
        <v>44531</v>
      </c>
      <c r="D378" s="8" t="s">
        <v>75</v>
      </c>
      <c r="E378" s="8" t="s">
        <v>67</v>
      </c>
      <c r="F378" s="9">
        <v>4</v>
      </c>
      <c r="G378" s="10">
        <v>159</v>
      </c>
      <c r="H378" s="46"/>
      <c r="I378" s="46"/>
      <c r="M378" s="6" t="s">
        <v>6</v>
      </c>
      <c r="N378" s="43" t="str">
        <f>IF(COUNTIF($M$2:M378,$M$2:$M$1501)=1,M378,"")</f>
        <v/>
      </c>
      <c r="O378" s="43" t="str">
        <f t="array" ref="O378">IFERROR(INDEX($M$2:$M$1501,MATCH(0,INDEX(COUNTIFS($O$1:O377,$M$2:$M$1501),0),0)),"")</f>
        <v/>
      </c>
      <c r="T378" s="8" t="s">
        <v>75</v>
      </c>
      <c r="U378" s="51"/>
      <c r="W378" s="43" t="str">
        <f>IFERROR(INDEX($T$2:$T$1501,MATCH(0,INDEX(COUNTIFS($W$1:W377,$T$2:$T$1501),0),0)),"")</f>
        <v>2c1f567a-c69b-4fa3-b945-81eb448ae38b</v>
      </c>
      <c r="X378" s="43">
        <f t="shared" si="16"/>
        <v>1</v>
      </c>
      <c r="Z378" s="6" t="s">
        <v>6</v>
      </c>
      <c r="AA378" s="43" t="str">
        <f>IFERROR(INDEX($T$2:$T$1501,MATCH(0,INDEX(COUNTIFS($W$1:AA377,$T$2:$T$1501),0),0)),"")</f>
        <v>2c1f567a-c69b-4fa3-b945-81eb448ae38b</v>
      </c>
    </row>
    <row r="379" spans="1:27" ht="12.75">
      <c r="A379" s="36" t="str">
        <f t="shared" si="15"/>
        <v>GGN - Sector 27|Cooking Essentials</v>
      </c>
      <c r="B379" s="6" t="s">
        <v>9</v>
      </c>
      <c r="C379" s="7">
        <v>44531</v>
      </c>
      <c r="D379" s="8" t="s">
        <v>284</v>
      </c>
      <c r="E379" s="8" t="s">
        <v>30</v>
      </c>
      <c r="F379" s="9">
        <v>14</v>
      </c>
      <c r="G379" s="10">
        <v>94</v>
      </c>
      <c r="H379" s="46"/>
      <c r="I379" s="46"/>
      <c r="M379" s="6" t="s">
        <v>9</v>
      </c>
      <c r="N379" s="43" t="str">
        <f>IF(COUNTIF($M$2:M379,$M$2:$M$1501)=1,M379,"")</f>
        <v/>
      </c>
      <c r="O379" s="43" t="str">
        <f t="array" ref="O379">IFERROR(INDEX($M$2:$M$1501,MATCH(0,INDEX(COUNTIFS($O$1:O378,$M$2:$M$1501),0),0)),"")</f>
        <v/>
      </c>
      <c r="T379" s="8" t="s">
        <v>284</v>
      </c>
      <c r="U379" s="51"/>
      <c r="W379" s="43" t="str">
        <f>IFERROR(INDEX($T$2:$T$1501,MATCH(0,INDEX(COUNTIFS($W$1:W378,$T$2:$T$1501),0),0)),"")</f>
        <v>a5ca6f62-1a00-4983-87db-13076bd95328</v>
      </c>
      <c r="X379" s="43">
        <f t="shared" si="16"/>
        <v>2</v>
      </c>
      <c r="Z379" s="6" t="s">
        <v>9</v>
      </c>
      <c r="AA379" s="43" t="str">
        <f>IFERROR(INDEX($T$2:$T$1501,MATCH(0,INDEX(COUNTIFS($W$1:AA378,$T$2:$T$1501),0),0)),"")</f>
        <v>a5ca6f62-1a00-4983-87db-13076bd95328</v>
      </c>
    </row>
    <row r="380" spans="1:27" ht="12.75">
      <c r="A380" s="36" t="str">
        <f t="shared" si="15"/>
        <v>GGN-Ardee City|Dairy, Bread &amp; Batter</v>
      </c>
      <c r="B380" s="6" t="s">
        <v>20</v>
      </c>
      <c r="C380" s="7">
        <v>44531</v>
      </c>
      <c r="D380" s="8" t="s">
        <v>285</v>
      </c>
      <c r="E380" s="8" t="s">
        <v>41</v>
      </c>
      <c r="F380" s="9">
        <v>4</v>
      </c>
      <c r="G380" s="10">
        <v>40</v>
      </c>
      <c r="H380" s="46"/>
      <c r="I380" s="46"/>
      <c r="M380" s="6" t="s">
        <v>20</v>
      </c>
      <c r="N380" s="43" t="str">
        <f>IF(COUNTIF($M$2:M380,$M$2:$M$1501)=1,M380,"")</f>
        <v/>
      </c>
      <c r="O380" s="43" t="str">
        <f t="array" ref="O380">IFERROR(INDEX($M$2:$M$1501,MATCH(0,INDEX(COUNTIFS($O$1:O379,$M$2:$M$1501),0),0)),"")</f>
        <v/>
      </c>
      <c r="T380" s="8" t="s">
        <v>285</v>
      </c>
      <c r="U380" s="51"/>
      <c r="W380" s="43" t="str">
        <f>IFERROR(INDEX($T$2:$T$1501,MATCH(0,INDEX(COUNTIFS($W$1:W379,$T$2:$T$1501),0),0)),"")</f>
        <v>21d8b605-47ae-4e2d-8ec0-5e7e728a68de</v>
      </c>
      <c r="X380" s="43">
        <f t="shared" si="16"/>
        <v>1</v>
      </c>
      <c r="Z380" s="6" t="s">
        <v>20</v>
      </c>
      <c r="AA380" s="43" t="str">
        <f>IFERROR(INDEX($T$2:$T$1501,MATCH(0,INDEX(COUNTIFS($W$1:AA379,$T$2:$T$1501),0),0)),"")</f>
        <v>21d8b605-47ae-4e2d-8ec0-5e7e728a68de</v>
      </c>
    </row>
    <row r="381" spans="1:27" ht="12.75">
      <c r="A381" s="36" t="str">
        <f t="shared" si="15"/>
        <v>GGN - Sector 27|Cooking Essentials</v>
      </c>
      <c r="B381" s="6" t="s">
        <v>9</v>
      </c>
      <c r="C381" s="7">
        <v>44531</v>
      </c>
      <c r="D381" s="8" t="s">
        <v>286</v>
      </c>
      <c r="E381" s="8" t="s">
        <v>30</v>
      </c>
      <c r="F381" s="9">
        <v>0</v>
      </c>
      <c r="G381" s="10">
        <v>58</v>
      </c>
      <c r="H381" s="46"/>
      <c r="I381" s="46"/>
      <c r="M381" s="6" t="s">
        <v>9</v>
      </c>
      <c r="N381" s="43" t="str">
        <f>IF(COUNTIF($M$2:M381,$M$2:$M$1501)=1,M381,"")</f>
        <v/>
      </c>
      <c r="O381" s="43" t="str">
        <f t="array" ref="O381">IFERROR(INDEX($M$2:$M$1501,MATCH(0,INDEX(COUNTIFS($O$1:O380,$M$2:$M$1501),0),0)),"")</f>
        <v/>
      </c>
      <c r="T381" s="8" t="s">
        <v>286</v>
      </c>
      <c r="U381" s="51"/>
      <c r="W381" s="43" t="str">
        <f>IFERROR(INDEX($T$2:$T$1501,MATCH(0,INDEX(COUNTIFS($W$1:W380,$T$2:$T$1501),0),0)),"")</f>
        <v>8711e84f-e941-4c27-87fc-2917ec64218b</v>
      </c>
      <c r="X381" s="43">
        <f t="shared" si="16"/>
        <v>2</v>
      </c>
      <c r="Z381" s="6" t="s">
        <v>9</v>
      </c>
      <c r="AA381" s="43" t="str">
        <f>IFERROR(INDEX($T$2:$T$1501,MATCH(0,INDEX(COUNTIFS($W$1:AA380,$T$2:$T$1501),0),0)),"")</f>
        <v>8711e84f-e941-4c27-87fc-2917ec64218b</v>
      </c>
    </row>
    <row r="382" spans="1:27" ht="12.75">
      <c r="A382" s="36" t="str">
        <f t="shared" si="15"/>
        <v>GGN-Sector66|Home &amp; Cleaning</v>
      </c>
      <c r="B382" s="6" t="s">
        <v>6</v>
      </c>
      <c r="C382" s="7">
        <v>44531</v>
      </c>
      <c r="D382" s="8" t="s">
        <v>287</v>
      </c>
      <c r="E382" s="8" t="s">
        <v>67</v>
      </c>
      <c r="F382" s="9">
        <v>21</v>
      </c>
      <c r="G382" s="10">
        <v>101</v>
      </c>
      <c r="H382" s="46"/>
      <c r="I382" s="46"/>
      <c r="M382" s="6" t="s">
        <v>6</v>
      </c>
      <c r="N382" s="43" t="str">
        <f>IF(COUNTIF($M$2:M382,$M$2:$M$1501)=1,M382,"")</f>
        <v/>
      </c>
      <c r="O382" s="43" t="str">
        <f t="array" ref="O382">IFERROR(INDEX($M$2:$M$1501,MATCH(0,INDEX(COUNTIFS($O$1:O381,$M$2:$M$1501),0),0)),"")</f>
        <v/>
      </c>
      <c r="T382" s="8" t="s">
        <v>287</v>
      </c>
      <c r="U382" s="51"/>
      <c r="W382" s="43" t="str">
        <f>IFERROR(INDEX($T$2:$T$1501,MATCH(0,INDEX(COUNTIFS($W$1:W381,$T$2:$T$1501),0),0)),"")</f>
        <v>9ef6b8ea-c1ea-499d-a24f-7fc863153411</v>
      </c>
      <c r="X382" s="43">
        <f t="shared" si="16"/>
        <v>3</v>
      </c>
      <c r="Z382" s="6" t="s">
        <v>6</v>
      </c>
      <c r="AA382" s="43" t="str">
        <f>IFERROR(INDEX($T$2:$T$1501,MATCH(0,INDEX(COUNTIFS($W$1:AA381,$T$2:$T$1501),0),0)),"")</f>
        <v>9ef6b8ea-c1ea-499d-a24f-7fc863153411</v>
      </c>
    </row>
    <row r="383" spans="1:27" ht="12.75">
      <c r="A383" s="36" t="str">
        <f t="shared" si="15"/>
        <v>GGN - Sector 27|Dairy, Bread &amp; Batter</v>
      </c>
      <c r="B383" s="6" t="s">
        <v>9</v>
      </c>
      <c r="C383" s="7">
        <v>44531</v>
      </c>
      <c r="D383" s="8" t="s">
        <v>237</v>
      </c>
      <c r="E383" s="8" t="s">
        <v>41</v>
      </c>
      <c r="F383" s="9">
        <v>0</v>
      </c>
      <c r="G383" s="10">
        <v>30</v>
      </c>
      <c r="H383" s="46"/>
      <c r="I383" s="46"/>
      <c r="M383" s="6" t="s">
        <v>9</v>
      </c>
      <c r="N383" s="43" t="str">
        <f>IF(COUNTIF($M$2:M383,$M$2:$M$1501)=1,M383,"")</f>
        <v/>
      </c>
      <c r="O383" s="43" t="str">
        <f t="array" ref="O383">IFERROR(INDEX($M$2:$M$1501,MATCH(0,INDEX(COUNTIFS($O$1:O382,$M$2:$M$1501),0),0)),"")</f>
        <v/>
      </c>
      <c r="T383" s="8" t="s">
        <v>237</v>
      </c>
      <c r="U383" s="51"/>
      <c r="W383" s="43" t="str">
        <f>IFERROR(INDEX($T$2:$T$1501,MATCH(0,INDEX(COUNTIFS($W$1:W382,$T$2:$T$1501),0),0)),"")</f>
        <v>8aa5216a-0498-4174-be4c-b976176b1557</v>
      </c>
      <c r="X383" s="43">
        <f t="shared" si="16"/>
        <v>1</v>
      </c>
      <c r="Z383" s="6" t="s">
        <v>9</v>
      </c>
      <c r="AA383" s="43" t="str">
        <f>IFERROR(INDEX($T$2:$T$1501,MATCH(0,INDEX(COUNTIFS($W$1:AA382,$T$2:$T$1501),0),0)),"")</f>
        <v>8aa5216a-0498-4174-be4c-b976176b1557</v>
      </c>
    </row>
    <row r="384" spans="1:27" ht="12.75">
      <c r="A384" s="36" t="str">
        <f t="shared" si="15"/>
        <v>GGN - Sector 27|Beverages</v>
      </c>
      <c r="B384" s="6" t="s">
        <v>9</v>
      </c>
      <c r="C384" s="7">
        <v>44531</v>
      </c>
      <c r="D384" s="8" t="s">
        <v>288</v>
      </c>
      <c r="E384" s="8" t="s">
        <v>74</v>
      </c>
      <c r="F384" s="9">
        <v>47</v>
      </c>
      <c r="G384" s="10">
        <v>19</v>
      </c>
      <c r="H384" s="46"/>
      <c r="I384" s="46"/>
      <c r="M384" s="6" t="s">
        <v>9</v>
      </c>
      <c r="N384" s="43" t="str">
        <f>IF(COUNTIF($M$2:M384,$M$2:$M$1501)=1,M384,"")</f>
        <v/>
      </c>
      <c r="O384" s="43" t="str">
        <f t="array" ref="O384">IFERROR(INDEX($M$2:$M$1501,MATCH(0,INDEX(COUNTIFS($O$1:O383,$M$2:$M$1501),0),0)),"")</f>
        <v/>
      </c>
      <c r="T384" s="8" t="s">
        <v>288</v>
      </c>
      <c r="U384" s="51"/>
      <c r="W384" s="43" t="str">
        <f>IFERROR(INDEX($T$2:$T$1501,MATCH(0,INDEX(COUNTIFS($W$1:W383,$T$2:$T$1501),0),0)),"")</f>
        <v>9e8f947c-2735-4e1a-84be-b1d5bab4b30f</v>
      </c>
      <c r="X384" s="43">
        <f t="shared" si="16"/>
        <v>4</v>
      </c>
      <c r="Z384" s="6" t="s">
        <v>9</v>
      </c>
      <c r="AA384" s="43" t="str">
        <f>IFERROR(INDEX($T$2:$T$1501,MATCH(0,INDEX(COUNTIFS($W$1:AA383,$T$2:$T$1501),0),0)),"")</f>
        <v>9e8f947c-2735-4e1a-84be-b1d5bab4b30f</v>
      </c>
    </row>
    <row r="385" spans="1:27" ht="12.75">
      <c r="A385" s="36" t="str">
        <f t="shared" si="15"/>
        <v>GGN - Sector 27|Beverages</v>
      </c>
      <c r="B385" s="6" t="s">
        <v>9</v>
      </c>
      <c r="C385" s="7">
        <v>44531</v>
      </c>
      <c r="D385" s="8" t="s">
        <v>289</v>
      </c>
      <c r="E385" s="8" t="s">
        <v>74</v>
      </c>
      <c r="F385" s="9">
        <v>9</v>
      </c>
      <c r="G385" s="10">
        <v>23</v>
      </c>
      <c r="H385" s="46"/>
      <c r="I385" s="46"/>
      <c r="M385" s="6" t="s">
        <v>9</v>
      </c>
      <c r="N385" s="43" t="str">
        <f>IF(COUNTIF($M$2:M385,$M$2:$M$1501)=1,M385,"")</f>
        <v/>
      </c>
      <c r="O385" s="43" t="str">
        <f t="array" ref="O385">IFERROR(INDEX($M$2:$M$1501,MATCH(0,INDEX(COUNTIFS($O$1:O384,$M$2:$M$1501),0),0)),"")</f>
        <v/>
      </c>
      <c r="T385" s="8" t="s">
        <v>289</v>
      </c>
      <c r="U385" s="51"/>
      <c r="W385" s="43" t="str">
        <f>IFERROR(INDEX($T$2:$T$1501,MATCH(0,INDEX(COUNTIFS($W$1:W384,$T$2:$T$1501),0),0)),"")</f>
        <v>f03f30a2-d8e5-4cdf-bd38-ad3bdd1d1ea6</v>
      </c>
      <c r="X385" s="43">
        <f t="shared" si="16"/>
        <v>2</v>
      </c>
      <c r="Z385" s="6" t="s">
        <v>9</v>
      </c>
      <c r="AA385" s="43" t="str">
        <f>IFERROR(INDEX($T$2:$T$1501,MATCH(0,INDEX(COUNTIFS($W$1:AA384,$T$2:$T$1501),0),0)),"")</f>
        <v>f03f30a2-d8e5-4cdf-bd38-ad3bdd1d1ea6</v>
      </c>
    </row>
    <row r="386" spans="1:27" ht="12.75">
      <c r="A386" s="36" t="str">
        <f t="shared" si="15"/>
        <v>GGN-Sector66|Health &amp; Hygiene</v>
      </c>
      <c r="B386" s="6" t="s">
        <v>6</v>
      </c>
      <c r="C386" s="7">
        <v>44531</v>
      </c>
      <c r="D386" s="8" t="s">
        <v>290</v>
      </c>
      <c r="E386" s="8" t="s">
        <v>132</v>
      </c>
      <c r="F386" s="9">
        <v>0</v>
      </c>
      <c r="G386" s="10">
        <v>169</v>
      </c>
      <c r="H386" s="46"/>
      <c r="I386" s="46"/>
      <c r="M386" s="6" t="s">
        <v>6</v>
      </c>
      <c r="N386" s="43" t="str">
        <f>IF(COUNTIF($M$2:M386,$M$2:$M$1501)=1,M386,"")</f>
        <v/>
      </c>
      <c r="O386" s="43" t="str">
        <f t="array" ref="O386">IFERROR(INDEX($M$2:$M$1501,MATCH(0,INDEX(COUNTIFS($O$1:O385,$M$2:$M$1501),0),0)),"")</f>
        <v/>
      </c>
      <c r="T386" s="8" t="s">
        <v>290</v>
      </c>
      <c r="U386" s="51"/>
      <c r="W386" s="43" t="str">
        <f>IFERROR(INDEX($T$2:$T$1501,MATCH(0,INDEX(COUNTIFS($W$1:W385,$T$2:$T$1501),0),0)),"")</f>
        <v>8d37db1a-07a3-4a36-b0fe-e3e13be3c4be</v>
      </c>
      <c r="X386" s="43">
        <f t="shared" si="16"/>
        <v>1</v>
      </c>
      <c r="Z386" s="6" t="s">
        <v>6</v>
      </c>
      <c r="AA386" s="43" t="str">
        <f>IFERROR(INDEX($T$2:$T$1501,MATCH(0,INDEX(COUNTIFS($W$1:AA385,$T$2:$T$1501),0),0)),"")</f>
        <v>8d37db1a-07a3-4a36-b0fe-e3e13be3c4be</v>
      </c>
    </row>
    <row r="387" spans="1:27" ht="12.75">
      <c r="A387" s="36" t="str">
        <f t="shared" ref="A387:A450" si="17">B387&amp;"|"&amp;E387</f>
        <v>GGN-Sector66|Home &amp; Cleaning</v>
      </c>
      <c r="B387" s="6" t="s">
        <v>6</v>
      </c>
      <c r="C387" s="7">
        <v>44531</v>
      </c>
      <c r="D387" s="8" t="s">
        <v>75</v>
      </c>
      <c r="E387" s="8" t="s">
        <v>67</v>
      </c>
      <c r="F387" s="9">
        <v>4</v>
      </c>
      <c r="G387" s="10">
        <v>68</v>
      </c>
      <c r="H387" s="46"/>
      <c r="I387" s="46"/>
      <c r="M387" s="6" t="s">
        <v>6</v>
      </c>
      <c r="N387" s="43" t="str">
        <f>IF(COUNTIF($M$2:M387,$M$2:$M$1501)=1,M387,"")</f>
        <v/>
      </c>
      <c r="O387" s="43" t="str">
        <f t="array" ref="O387">IFERROR(INDEX($M$2:$M$1501,MATCH(0,INDEX(COUNTIFS($O$1:O386,$M$2:$M$1501),0),0)),"")</f>
        <v/>
      </c>
      <c r="T387" s="8" t="s">
        <v>75</v>
      </c>
      <c r="U387" s="51"/>
      <c r="W387" s="43" t="str">
        <f>IFERROR(INDEX($T$2:$T$1501,MATCH(0,INDEX(COUNTIFS($W$1:W386,$T$2:$T$1501),0),0)),"")</f>
        <v>e44249e2-37fc-438e-a905-4e0cdcb2077e</v>
      </c>
      <c r="X387" s="43">
        <f t="shared" ref="X387:X450" si="18">COUNTIF($T$2:$T$1501,W387)</f>
        <v>1</v>
      </c>
      <c r="Z387" s="6" t="s">
        <v>6</v>
      </c>
      <c r="AA387" s="43" t="str">
        <f>IFERROR(INDEX($T$2:$T$1501,MATCH(0,INDEX(COUNTIFS($W$1:AA386,$T$2:$T$1501),0),0)),"")</f>
        <v>e44249e2-37fc-438e-a905-4e0cdcb2077e</v>
      </c>
    </row>
    <row r="388" spans="1:27" ht="12.75">
      <c r="A388" s="36" t="str">
        <f t="shared" si="17"/>
        <v>GGN-Sector66|Health &amp; Hygiene</v>
      </c>
      <c r="B388" s="6" t="s">
        <v>6</v>
      </c>
      <c r="C388" s="7">
        <v>44531</v>
      </c>
      <c r="D388" s="8" t="s">
        <v>291</v>
      </c>
      <c r="E388" s="8" t="s">
        <v>132</v>
      </c>
      <c r="F388" s="9">
        <v>3</v>
      </c>
      <c r="G388" s="10">
        <v>156</v>
      </c>
      <c r="H388" s="46"/>
      <c r="I388" s="46"/>
      <c r="M388" s="6" t="s">
        <v>6</v>
      </c>
      <c r="N388" s="43" t="str">
        <f>IF(COUNTIF($M$2:M388,$M$2:$M$1501)=1,M388,"")</f>
        <v/>
      </c>
      <c r="O388" s="43" t="str">
        <f t="array" ref="O388">IFERROR(INDEX($M$2:$M$1501,MATCH(0,INDEX(COUNTIFS($O$1:O387,$M$2:$M$1501),0),0)),"")</f>
        <v/>
      </c>
      <c r="T388" s="8" t="s">
        <v>291</v>
      </c>
      <c r="U388" s="51"/>
      <c r="W388" s="43" t="str">
        <f>IFERROR(INDEX($T$2:$T$1501,MATCH(0,INDEX(COUNTIFS($W$1:W387,$T$2:$T$1501),0),0)),"")</f>
        <v>2cacb3e4-90a4-4a51-b827-33ff2e328520</v>
      </c>
      <c r="X388" s="43">
        <f t="shared" si="18"/>
        <v>1</v>
      </c>
      <c r="Z388" s="6" t="s">
        <v>6</v>
      </c>
      <c r="AA388" s="43" t="str">
        <f>IFERROR(INDEX($T$2:$T$1501,MATCH(0,INDEX(COUNTIFS($W$1:AA387,$T$2:$T$1501),0),0)),"")</f>
        <v>2cacb3e4-90a4-4a51-b827-33ff2e328520</v>
      </c>
    </row>
    <row r="389" spans="1:27" ht="12.75">
      <c r="A389" s="36" t="str">
        <f t="shared" si="17"/>
        <v>GGN - Sector 27|Cooking Essentials</v>
      </c>
      <c r="B389" s="6" t="s">
        <v>9</v>
      </c>
      <c r="C389" s="7">
        <v>44531</v>
      </c>
      <c r="D389" s="8" t="s">
        <v>292</v>
      </c>
      <c r="E389" s="8" t="s">
        <v>30</v>
      </c>
      <c r="F389" s="9">
        <v>0</v>
      </c>
      <c r="G389" s="10">
        <v>143</v>
      </c>
      <c r="H389" s="46"/>
      <c r="I389" s="46"/>
      <c r="M389" s="6" t="s">
        <v>9</v>
      </c>
      <c r="N389" s="43" t="str">
        <f>IF(COUNTIF($M$2:M389,$M$2:$M$1501)=1,M389,"")</f>
        <v/>
      </c>
      <c r="O389" s="43" t="str">
        <f t="array" ref="O389">IFERROR(INDEX($M$2:$M$1501,MATCH(0,INDEX(COUNTIFS($O$1:O388,$M$2:$M$1501),0),0)),"")</f>
        <v/>
      </c>
      <c r="T389" s="8" t="s">
        <v>292</v>
      </c>
      <c r="U389" s="51"/>
      <c r="W389" s="43" t="str">
        <f>IFERROR(INDEX($T$2:$T$1501,MATCH(0,INDEX(COUNTIFS($W$1:W388,$T$2:$T$1501),0),0)),"")</f>
        <v>f9571fd5-1474-4347-b48f-3a48a4c95d78</v>
      </c>
      <c r="X389" s="43">
        <f t="shared" si="18"/>
        <v>1</v>
      </c>
      <c r="Z389" s="6" t="s">
        <v>9</v>
      </c>
      <c r="AA389" s="43" t="str">
        <f>IFERROR(INDEX($T$2:$T$1501,MATCH(0,INDEX(COUNTIFS($W$1:AA388,$T$2:$T$1501),0),0)),"")</f>
        <v>f9571fd5-1474-4347-b48f-3a48a4c95d78</v>
      </c>
    </row>
    <row r="390" spans="1:27" ht="12.75">
      <c r="A390" s="36" t="str">
        <f t="shared" si="17"/>
        <v>GGN - Sector 27|Fruits &amp; Vegetables</v>
      </c>
      <c r="B390" s="6" t="s">
        <v>9</v>
      </c>
      <c r="C390" s="7">
        <v>44531</v>
      </c>
      <c r="D390" s="8" t="s">
        <v>159</v>
      </c>
      <c r="E390" s="8" t="s">
        <v>11</v>
      </c>
      <c r="F390" s="9">
        <v>22</v>
      </c>
      <c r="G390" s="10">
        <v>66</v>
      </c>
      <c r="H390" s="46"/>
      <c r="I390" s="46"/>
      <c r="M390" s="6" t="s">
        <v>9</v>
      </c>
      <c r="N390" s="43" t="str">
        <f>IF(COUNTIF($M$2:M390,$M$2:$M$1501)=1,M390,"")</f>
        <v/>
      </c>
      <c r="O390" s="43" t="str">
        <f t="array" ref="O390">IFERROR(INDEX($M$2:$M$1501,MATCH(0,INDEX(COUNTIFS($O$1:O389,$M$2:$M$1501),0),0)),"")</f>
        <v/>
      </c>
      <c r="T390" s="8" t="s">
        <v>159</v>
      </c>
      <c r="U390" s="51"/>
      <c r="W390" s="43" t="str">
        <f>IFERROR(INDEX($T$2:$T$1501,MATCH(0,INDEX(COUNTIFS($W$1:W389,$T$2:$T$1501),0),0)),"")</f>
        <v>af24a2c4-6c42-4c9d-8d30-301667ba8aa9</v>
      </c>
      <c r="X390" s="43">
        <f t="shared" si="18"/>
        <v>5</v>
      </c>
      <c r="Z390" s="6" t="s">
        <v>9</v>
      </c>
      <c r="AA390" s="43" t="str">
        <f>IFERROR(INDEX($T$2:$T$1501,MATCH(0,INDEX(COUNTIFS($W$1:AA389,$T$2:$T$1501),0),0)),"")</f>
        <v>af24a2c4-6c42-4c9d-8d30-301667ba8aa9</v>
      </c>
    </row>
    <row r="391" spans="1:27" ht="12.75">
      <c r="A391" s="36" t="str">
        <f t="shared" si="17"/>
        <v>GGN-Sector66|Dairy, Bread &amp; Batter</v>
      </c>
      <c r="B391" s="6" t="s">
        <v>6</v>
      </c>
      <c r="C391" s="7">
        <v>44531</v>
      </c>
      <c r="D391" s="8" t="s">
        <v>127</v>
      </c>
      <c r="E391" s="8" t="s">
        <v>41</v>
      </c>
      <c r="F391" s="9">
        <v>0</v>
      </c>
      <c r="G391" s="10">
        <v>66</v>
      </c>
      <c r="H391" s="46"/>
      <c r="I391" s="46"/>
      <c r="M391" s="6" t="s">
        <v>6</v>
      </c>
      <c r="N391" s="43" t="str">
        <f>IF(COUNTIF($M$2:M391,$M$2:$M$1501)=1,M391,"")</f>
        <v/>
      </c>
      <c r="O391" s="43" t="str">
        <f t="array" ref="O391">IFERROR(INDEX($M$2:$M$1501,MATCH(0,INDEX(COUNTIFS($O$1:O390,$M$2:$M$1501),0),0)),"")</f>
        <v/>
      </c>
      <c r="T391" s="8" t="s">
        <v>127</v>
      </c>
      <c r="U391" s="51"/>
      <c r="W391" s="43" t="str">
        <f>IFERROR(INDEX($T$2:$T$1501,MATCH(0,INDEX(COUNTIFS($W$1:W390,$T$2:$T$1501),0),0)),"")</f>
        <v>4699dfae-81c2-428a-84e2-ac784d463616</v>
      </c>
      <c r="X391" s="43">
        <f t="shared" si="18"/>
        <v>3</v>
      </c>
      <c r="Z391" s="6" t="s">
        <v>6</v>
      </c>
      <c r="AA391" s="43" t="str">
        <f>IFERROR(INDEX($T$2:$T$1501,MATCH(0,INDEX(COUNTIFS($W$1:AA390,$T$2:$T$1501),0),0)),"")</f>
        <v>4699dfae-81c2-428a-84e2-ac784d463616</v>
      </c>
    </row>
    <row r="392" spans="1:27" ht="12.75">
      <c r="A392" s="36" t="str">
        <f t="shared" si="17"/>
        <v>GGN - Sector 27|Munchies</v>
      </c>
      <c r="B392" s="6" t="s">
        <v>9</v>
      </c>
      <c r="C392" s="7">
        <v>44531</v>
      </c>
      <c r="D392" s="8" t="s">
        <v>293</v>
      </c>
      <c r="E392" s="8" t="s">
        <v>8</v>
      </c>
      <c r="F392" s="9">
        <v>20</v>
      </c>
      <c r="G392" s="10">
        <v>36</v>
      </c>
      <c r="H392" s="46"/>
      <c r="I392" s="46"/>
      <c r="M392" s="6" t="s">
        <v>9</v>
      </c>
      <c r="N392" s="43" t="str">
        <f>IF(COUNTIF($M$2:M392,$M$2:$M$1501)=1,M392,"")</f>
        <v/>
      </c>
      <c r="O392" s="43" t="str">
        <f t="array" ref="O392">IFERROR(INDEX($M$2:$M$1501,MATCH(0,INDEX(COUNTIFS($O$1:O391,$M$2:$M$1501),0),0)),"")</f>
        <v/>
      </c>
      <c r="T392" s="8" t="s">
        <v>293</v>
      </c>
      <c r="U392" s="51"/>
      <c r="W392" s="43" t="str">
        <f>IFERROR(INDEX($T$2:$T$1501,MATCH(0,INDEX(COUNTIFS($W$1:W391,$T$2:$T$1501),0),0)),"")</f>
        <v>9e4272f2-3755-4c18-b5d5-a340e8c7cc17</v>
      </c>
      <c r="X392" s="43">
        <f t="shared" si="18"/>
        <v>1</v>
      </c>
      <c r="Z392" s="6" t="s">
        <v>9</v>
      </c>
      <c r="AA392" s="43" t="str">
        <f>IFERROR(INDEX($T$2:$T$1501,MATCH(0,INDEX(COUNTIFS($W$1:AA391,$T$2:$T$1501),0),0)),"")</f>
        <v>9e4272f2-3755-4c18-b5d5-a340e8c7cc17</v>
      </c>
    </row>
    <row r="393" spans="1:27" ht="12.75">
      <c r="A393" s="36" t="str">
        <f t="shared" si="17"/>
        <v>GGN - Sector 27|Packaged Food</v>
      </c>
      <c r="B393" s="6" t="s">
        <v>9</v>
      </c>
      <c r="C393" s="7">
        <v>44531</v>
      </c>
      <c r="D393" s="8" t="s">
        <v>294</v>
      </c>
      <c r="E393" s="8" t="s">
        <v>15</v>
      </c>
      <c r="F393" s="9">
        <v>0</v>
      </c>
      <c r="G393" s="10">
        <v>156</v>
      </c>
      <c r="H393" s="46"/>
      <c r="I393" s="46"/>
      <c r="M393" s="6" t="s">
        <v>9</v>
      </c>
      <c r="N393" s="43" t="str">
        <f>IF(COUNTIF($M$2:M393,$M$2:$M$1501)=1,M393,"")</f>
        <v/>
      </c>
      <c r="O393" s="43" t="str">
        <f t="array" ref="O393">IFERROR(INDEX($M$2:$M$1501,MATCH(0,INDEX(COUNTIFS($O$1:O392,$M$2:$M$1501),0),0)),"")</f>
        <v/>
      </c>
      <c r="T393" s="8" t="s">
        <v>294</v>
      </c>
      <c r="U393" s="51"/>
      <c r="W393" s="43" t="str">
        <f>IFERROR(INDEX($T$2:$T$1501,MATCH(0,INDEX(COUNTIFS($W$1:W392,$T$2:$T$1501),0),0)),"")</f>
        <v>68dff44b-8afa-4ec7-8623-078495e1e0e0</v>
      </c>
      <c r="X393" s="43">
        <f t="shared" si="18"/>
        <v>1</v>
      </c>
      <c r="Z393" s="6" t="s">
        <v>9</v>
      </c>
      <c r="AA393" s="43" t="str">
        <f>IFERROR(INDEX($T$2:$T$1501,MATCH(0,INDEX(COUNTIFS($W$1:AA392,$T$2:$T$1501),0),0)),"")</f>
        <v>68dff44b-8afa-4ec7-8623-078495e1e0e0</v>
      </c>
    </row>
    <row r="394" spans="1:27" ht="12.75">
      <c r="A394" s="36" t="str">
        <f t="shared" si="17"/>
        <v>GGN - Sector 27|Fruits &amp; Vegetables</v>
      </c>
      <c r="B394" s="6" t="s">
        <v>9</v>
      </c>
      <c r="C394" s="7">
        <v>44531</v>
      </c>
      <c r="D394" s="8" t="s">
        <v>295</v>
      </c>
      <c r="E394" s="8" t="s">
        <v>11</v>
      </c>
      <c r="F394" s="9">
        <v>23</v>
      </c>
      <c r="G394" s="10">
        <v>12</v>
      </c>
      <c r="H394" s="46"/>
      <c r="I394" s="46"/>
      <c r="M394" s="6" t="s">
        <v>9</v>
      </c>
      <c r="N394" s="43" t="str">
        <f>IF(COUNTIF($M$2:M394,$M$2:$M$1501)=1,M394,"")</f>
        <v/>
      </c>
      <c r="O394" s="43" t="str">
        <f t="array" ref="O394">IFERROR(INDEX($M$2:$M$1501,MATCH(0,INDEX(COUNTIFS($O$1:O393,$M$2:$M$1501),0),0)),"")</f>
        <v/>
      </c>
      <c r="T394" s="8" t="s">
        <v>295</v>
      </c>
      <c r="U394" s="51"/>
      <c r="W394" s="43" t="str">
        <f>IFERROR(INDEX($T$2:$T$1501,MATCH(0,INDEX(COUNTIFS($W$1:W393,$T$2:$T$1501),0),0)),"")</f>
        <v>03e08fc5-49f4-43d9-9a55-2b22fd525fc6</v>
      </c>
      <c r="X394" s="43">
        <f t="shared" si="18"/>
        <v>4</v>
      </c>
      <c r="Z394" s="6" t="s">
        <v>9</v>
      </c>
      <c r="AA394" s="43" t="str">
        <f>IFERROR(INDEX($T$2:$T$1501,MATCH(0,INDEX(COUNTIFS($W$1:AA393,$T$2:$T$1501),0),0)),"")</f>
        <v>03e08fc5-49f4-43d9-9a55-2b22fd525fc6</v>
      </c>
    </row>
    <row r="395" spans="1:27" ht="12.75">
      <c r="A395" s="36" t="str">
        <f t="shared" si="17"/>
        <v>GGN - Sector 27|Beverages</v>
      </c>
      <c r="B395" s="6" t="s">
        <v>9</v>
      </c>
      <c r="C395" s="7">
        <v>44531</v>
      </c>
      <c r="D395" s="8" t="s">
        <v>296</v>
      </c>
      <c r="E395" s="8" t="s">
        <v>74</v>
      </c>
      <c r="F395" s="9">
        <v>2</v>
      </c>
      <c r="G395" s="10">
        <v>26</v>
      </c>
      <c r="H395" s="46"/>
      <c r="I395" s="46"/>
      <c r="M395" s="6" t="s">
        <v>9</v>
      </c>
      <c r="N395" s="43" t="str">
        <f>IF(COUNTIF($M$2:M395,$M$2:$M$1501)=1,M395,"")</f>
        <v/>
      </c>
      <c r="O395" s="43" t="str">
        <f t="array" ref="O395">IFERROR(INDEX($M$2:$M$1501,MATCH(0,INDEX(COUNTIFS($O$1:O394,$M$2:$M$1501),0),0)),"")</f>
        <v/>
      </c>
      <c r="T395" s="8" t="s">
        <v>296</v>
      </c>
      <c r="U395" s="51"/>
      <c r="W395" s="43" t="str">
        <f>IFERROR(INDEX($T$2:$T$1501,MATCH(0,INDEX(COUNTIFS($W$1:W394,$T$2:$T$1501),0),0)),"")</f>
        <v>5a632153-3cb1-4996-9d19-5b6f3f8b115e</v>
      </c>
      <c r="X395" s="43">
        <f t="shared" si="18"/>
        <v>1</v>
      </c>
      <c r="Z395" s="6" t="s">
        <v>9</v>
      </c>
      <c r="AA395" s="43" t="str">
        <f>IFERROR(INDEX($T$2:$T$1501,MATCH(0,INDEX(COUNTIFS($W$1:AA394,$T$2:$T$1501),0),0)),"")</f>
        <v>5a632153-3cb1-4996-9d19-5b6f3f8b115e</v>
      </c>
    </row>
    <row r="396" spans="1:27" ht="12.75">
      <c r="A396" s="36" t="str">
        <f t="shared" si="17"/>
        <v>GGN-Sector66|Personal Care</v>
      </c>
      <c r="B396" s="6" t="s">
        <v>6</v>
      </c>
      <c r="C396" s="7">
        <v>44531</v>
      </c>
      <c r="D396" s="8" t="s">
        <v>297</v>
      </c>
      <c r="E396" s="8" t="s">
        <v>34</v>
      </c>
      <c r="F396" s="9">
        <v>22</v>
      </c>
      <c r="G396" s="10">
        <v>165</v>
      </c>
      <c r="H396" s="46"/>
      <c r="I396" s="46"/>
      <c r="M396" s="6" t="s">
        <v>6</v>
      </c>
      <c r="N396" s="43" t="str">
        <f>IF(COUNTIF($M$2:M396,$M$2:$M$1501)=1,M396,"")</f>
        <v/>
      </c>
      <c r="O396" s="43" t="str">
        <f t="array" ref="O396">IFERROR(INDEX($M$2:$M$1501,MATCH(0,INDEX(COUNTIFS($O$1:O395,$M$2:$M$1501),0),0)),"")</f>
        <v/>
      </c>
      <c r="T396" s="8" t="s">
        <v>297</v>
      </c>
      <c r="U396" s="51"/>
      <c r="W396" s="43" t="str">
        <f>IFERROR(INDEX($T$2:$T$1501,MATCH(0,INDEX(COUNTIFS($W$1:W395,$T$2:$T$1501),0),0)),"")</f>
        <v>8c7eb119-6eec-49d1-a70f-d758647d8b1b</v>
      </c>
      <c r="X396" s="43">
        <f t="shared" si="18"/>
        <v>1</v>
      </c>
      <c r="Z396" s="6" t="s">
        <v>6</v>
      </c>
      <c r="AA396" s="43" t="str">
        <f>IFERROR(INDEX($T$2:$T$1501,MATCH(0,INDEX(COUNTIFS($W$1:AA395,$T$2:$T$1501),0),0)),"")</f>
        <v>8c7eb119-6eec-49d1-a70f-d758647d8b1b</v>
      </c>
    </row>
    <row r="397" spans="1:27" ht="12.75">
      <c r="A397" s="36" t="str">
        <f t="shared" si="17"/>
        <v>GGN - Sector 27|Personal Care</v>
      </c>
      <c r="B397" s="6" t="s">
        <v>9</v>
      </c>
      <c r="C397" s="7">
        <v>44531</v>
      </c>
      <c r="D397" s="8" t="s">
        <v>298</v>
      </c>
      <c r="E397" s="8" t="s">
        <v>34</v>
      </c>
      <c r="F397" s="9">
        <v>21</v>
      </c>
      <c r="G397" s="10">
        <v>168</v>
      </c>
      <c r="H397" s="46"/>
      <c r="I397" s="46"/>
      <c r="M397" s="6" t="s">
        <v>9</v>
      </c>
      <c r="N397" s="43" t="str">
        <f>IF(COUNTIF($M$2:M397,$M$2:$M$1501)=1,M397,"")</f>
        <v/>
      </c>
      <c r="O397" s="43" t="str">
        <f t="array" ref="O397">IFERROR(INDEX($M$2:$M$1501,MATCH(0,INDEX(COUNTIFS($O$1:O396,$M$2:$M$1501),0),0)),"")</f>
        <v/>
      </c>
      <c r="T397" s="8" t="s">
        <v>298</v>
      </c>
      <c r="U397" s="51"/>
      <c r="W397" s="43" t="str">
        <f>IFERROR(INDEX($T$2:$T$1501,MATCH(0,INDEX(COUNTIFS($W$1:W396,$T$2:$T$1501),0),0)),"")</f>
        <v>3a896c06-f81e-44e4-802e-5bb1fd3e927e</v>
      </c>
      <c r="X397" s="43">
        <f t="shared" si="18"/>
        <v>1</v>
      </c>
      <c r="Z397" s="6" t="s">
        <v>9</v>
      </c>
      <c r="AA397" s="43" t="str">
        <f>IFERROR(INDEX($T$2:$T$1501,MATCH(0,INDEX(COUNTIFS($W$1:AA396,$T$2:$T$1501),0),0)),"")</f>
        <v>3a896c06-f81e-44e4-802e-5bb1fd3e927e</v>
      </c>
    </row>
    <row r="398" spans="1:27" ht="12.75">
      <c r="A398" s="36" t="str">
        <f t="shared" si="17"/>
        <v>GGN - Sector 27|Health &amp; Hygiene</v>
      </c>
      <c r="B398" s="6" t="s">
        <v>9</v>
      </c>
      <c r="C398" s="7">
        <v>44531</v>
      </c>
      <c r="D398" s="8" t="s">
        <v>160</v>
      </c>
      <c r="E398" s="8" t="s">
        <v>132</v>
      </c>
      <c r="F398" s="9">
        <v>0</v>
      </c>
      <c r="G398" s="10">
        <v>77</v>
      </c>
      <c r="H398" s="46"/>
      <c r="I398" s="46"/>
      <c r="M398" s="6" t="s">
        <v>9</v>
      </c>
      <c r="N398" s="43" t="str">
        <f>IF(COUNTIF($M$2:M398,$M$2:$M$1501)=1,M398,"")</f>
        <v/>
      </c>
      <c r="O398" s="43" t="str">
        <f t="array" ref="O398">IFERROR(INDEX($M$2:$M$1501,MATCH(0,INDEX(COUNTIFS($O$1:O397,$M$2:$M$1501),0),0)),"")</f>
        <v/>
      </c>
      <c r="T398" s="8" t="s">
        <v>160</v>
      </c>
      <c r="U398" s="51"/>
      <c r="W398" s="43" t="str">
        <f>IFERROR(INDEX($T$2:$T$1501,MATCH(0,INDEX(COUNTIFS($W$1:W397,$T$2:$T$1501),0),0)),"")</f>
        <v>635690ec-5528-4bcd-8c8a-5a796ea4192a</v>
      </c>
      <c r="X398" s="43">
        <f t="shared" si="18"/>
        <v>1</v>
      </c>
      <c r="Z398" s="6" t="s">
        <v>9</v>
      </c>
      <c r="AA398" s="43" t="str">
        <f>IFERROR(INDEX($T$2:$T$1501,MATCH(0,INDEX(COUNTIFS($W$1:AA397,$T$2:$T$1501),0),0)),"")</f>
        <v>635690ec-5528-4bcd-8c8a-5a796ea4192a</v>
      </c>
    </row>
    <row r="399" spans="1:27" ht="12.75">
      <c r="A399" s="36" t="str">
        <f t="shared" si="17"/>
        <v>GGN-Ardee City|Packaged Food</v>
      </c>
      <c r="B399" s="6" t="s">
        <v>20</v>
      </c>
      <c r="C399" s="7">
        <v>44531</v>
      </c>
      <c r="D399" s="8" t="s">
        <v>299</v>
      </c>
      <c r="E399" s="8" t="s">
        <v>15</v>
      </c>
      <c r="F399" s="9">
        <v>51</v>
      </c>
      <c r="G399" s="10">
        <v>44</v>
      </c>
      <c r="H399" s="46"/>
      <c r="I399" s="46"/>
      <c r="M399" s="6" t="s">
        <v>20</v>
      </c>
      <c r="N399" s="43" t="str">
        <f>IF(COUNTIF($M$2:M399,$M$2:$M$1501)=1,M399,"")</f>
        <v/>
      </c>
      <c r="O399" s="43" t="str">
        <f t="array" ref="O399">IFERROR(INDEX($M$2:$M$1501,MATCH(0,INDEX(COUNTIFS($O$1:O398,$M$2:$M$1501),0),0)),"")</f>
        <v/>
      </c>
      <c r="T399" s="8" t="s">
        <v>299</v>
      </c>
      <c r="U399" s="51"/>
      <c r="W399" s="43" t="str">
        <f>IFERROR(INDEX($T$2:$T$1501,MATCH(0,INDEX(COUNTIFS($W$1:W398,$T$2:$T$1501),0),0)),"")</f>
        <v>bb38b73e-9095-45d4-b88a-ae414bd8c37a</v>
      </c>
      <c r="X399" s="43">
        <f t="shared" si="18"/>
        <v>1</v>
      </c>
      <c r="Z399" s="6" t="s">
        <v>20</v>
      </c>
      <c r="AA399" s="43" t="str">
        <f>IFERROR(INDEX($T$2:$T$1501,MATCH(0,INDEX(COUNTIFS($W$1:AA398,$T$2:$T$1501),0),0)),"")</f>
        <v>bb38b73e-9095-45d4-b88a-ae414bd8c37a</v>
      </c>
    </row>
    <row r="400" spans="1:27" ht="12.75">
      <c r="A400" s="36" t="str">
        <f t="shared" si="17"/>
        <v>GGN - Sector 27|Beverages</v>
      </c>
      <c r="B400" s="6" t="s">
        <v>9</v>
      </c>
      <c r="C400" s="7">
        <v>44531</v>
      </c>
      <c r="D400" s="8" t="s">
        <v>300</v>
      </c>
      <c r="E400" s="8" t="s">
        <v>74</v>
      </c>
      <c r="F400" s="9">
        <v>7</v>
      </c>
      <c r="G400" s="10">
        <v>96</v>
      </c>
      <c r="H400" s="46"/>
      <c r="I400" s="46"/>
      <c r="M400" s="6" t="s">
        <v>9</v>
      </c>
      <c r="N400" s="43" t="str">
        <f>IF(COUNTIF($M$2:M400,$M$2:$M$1501)=1,M400,"")</f>
        <v/>
      </c>
      <c r="O400" s="43" t="str">
        <f t="array" ref="O400">IFERROR(INDEX($M$2:$M$1501,MATCH(0,INDEX(COUNTIFS($O$1:O399,$M$2:$M$1501),0),0)),"")</f>
        <v/>
      </c>
      <c r="T400" s="8" t="s">
        <v>300</v>
      </c>
      <c r="U400" s="51"/>
      <c r="W400" s="43" t="str">
        <f>IFERROR(INDEX($T$2:$T$1501,MATCH(0,INDEX(COUNTIFS($W$1:W399,$T$2:$T$1501),0),0)),"")</f>
        <v>029cbefc-2b06-41eb-abed-035c83031543</v>
      </c>
      <c r="X400" s="43">
        <f t="shared" si="18"/>
        <v>1</v>
      </c>
      <c r="Z400" s="6" t="s">
        <v>9</v>
      </c>
      <c r="AA400" s="43" t="str">
        <f>IFERROR(INDEX($T$2:$T$1501,MATCH(0,INDEX(COUNTIFS($W$1:AA399,$T$2:$T$1501),0),0)),"")</f>
        <v>029cbefc-2b06-41eb-abed-035c83031543</v>
      </c>
    </row>
    <row r="401" spans="1:27" ht="12.75">
      <c r="A401" s="36" t="str">
        <f t="shared" si="17"/>
        <v>GGN - Sector 27|Biscuits</v>
      </c>
      <c r="B401" s="6" t="s">
        <v>9</v>
      </c>
      <c r="C401" s="7">
        <v>44531</v>
      </c>
      <c r="D401" s="8" t="s">
        <v>88</v>
      </c>
      <c r="E401" s="8" t="s">
        <v>39</v>
      </c>
      <c r="F401" s="9">
        <v>0</v>
      </c>
      <c r="G401" s="10">
        <v>106</v>
      </c>
      <c r="H401" s="46"/>
      <c r="I401" s="46"/>
      <c r="M401" s="6" t="s">
        <v>9</v>
      </c>
      <c r="N401" s="43" t="str">
        <f>IF(COUNTIF($M$2:M401,$M$2:$M$1501)=1,M401,"")</f>
        <v/>
      </c>
      <c r="O401" s="43" t="str">
        <f t="array" ref="O401">IFERROR(INDEX($M$2:$M$1501,MATCH(0,INDEX(COUNTIFS($O$1:O400,$M$2:$M$1501),0),0)),"")</f>
        <v/>
      </c>
      <c r="T401" s="8" t="s">
        <v>88</v>
      </c>
      <c r="U401" s="51"/>
      <c r="W401" s="43" t="str">
        <f>IFERROR(INDEX($T$2:$T$1501,MATCH(0,INDEX(COUNTIFS($W$1:W400,$T$2:$T$1501),0),0)),"")</f>
        <v>19b2f4b6-33e5-4b84-89a9-1be39324c351</v>
      </c>
      <c r="X401" s="43">
        <f t="shared" si="18"/>
        <v>2</v>
      </c>
      <c r="Z401" s="6" t="s">
        <v>9</v>
      </c>
      <c r="AA401" s="43" t="str">
        <f>IFERROR(INDEX($T$2:$T$1501,MATCH(0,INDEX(COUNTIFS($W$1:AA400,$T$2:$T$1501),0),0)),"")</f>
        <v>19b2f4b6-33e5-4b84-89a9-1be39324c351</v>
      </c>
    </row>
    <row r="402" spans="1:27" ht="12.75">
      <c r="A402" s="36" t="str">
        <f t="shared" si="17"/>
        <v>GGN-Sector66|Biscuits</v>
      </c>
      <c r="B402" s="6" t="s">
        <v>6</v>
      </c>
      <c r="C402" s="7">
        <v>44531</v>
      </c>
      <c r="D402" s="8" t="s">
        <v>218</v>
      </c>
      <c r="E402" s="8" t="s">
        <v>39</v>
      </c>
      <c r="F402" s="9">
        <v>8</v>
      </c>
      <c r="G402" s="10">
        <v>20</v>
      </c>
      <c r="H402" s="46"/>
      <c r="I402" s="46"/>
      <c r="M402" s="6" t="s">
        <v>6</v>
      </c>
      <c r="N402" s="43" t="str">
        <f>IF(COUNTIF($M$2:M402,$M$2:$M$1501)=1,M402,"")</f>
        <v/>
      </c>
      <c r="O402" s="43" t="str">
        <f t="array" ref="O402">IFERROR(INDEX($M$2:$M$1501,MATCH(0,INDEX(COUNTIFS($O$1:O401,$M$2:$M$1501),0),0)),"")</f>
        <v/>
      </c>
      <c r="T402" s="8" t="s">
        <v>218</v>
      </c>
      <c r="U402" s="51"/>
      <c r="W402" s="43" t="str">
        <f>IFERROR(INDEX($T$2:$T$1501,MATCH(0,INDEX(COUNTIFS($W$1:W401,$T$2:$T$1501),0),0)),"")</f>
        <v>60f7429a-0196-44a1-b585-40f2ab2c8d91</v>
      </c>
      <c r="X402" s="43">
        <f t="shared" si="18"/>
        <v>1</v>
      </c>
      <c r="Z402" s="6" t="s">
        <v>6</v>
      </c>
      <c r="AA402" s="43" t="str">
        <f>IFERROR(INDEX($T$2:$T$1501,MATCH(0,INDEX(COUNTIFS($W$1:AA401,$T$2:$T$1501),0),0)),"")</f>
        <v>60f7429a-0196-44a1-b585-40f2ab2c8d91</v>
      </c>
    </row>
    <row r="403" spans="1:27" ht="12.75">
      <c r="A403" s="36" t="str">
        <f t="shared" si="17"/>
        <v>GGN - Sector 27|Home &amp; Cleaning</v>
      </c>
      <c r="B403" s="6" t="s">
        <v>9</v>
      </c>
      <c r="C403" s="7">
        <v>44531</v>
      </c>
      <c r="D403" s="8" t="s">
        <v>181</v>
      </c>
      <c r="E403" s="8" t="s">
        <v>67</v>
      </c>
      <c r="F403" s="9">
        <v>0</v>
      </c>
      <c r="G403" s="10">
        <v>126</v>
      </c>
      <c r="H403" s="46"/>
      <c r="I403" s="46"/>
      <c r="M403" s="6" t="s">
        <v>9</v>
      </c>
      <c r="N403" s="43" t="str">
        <f>IF(COUNTIF($M$2:M403,$M$2:$M$1501)=1,M403,"")</f>
        <v/>
      </c>
      <c r="O403" s="43" t="str">
        <f t="array" ref="O403">IFERROR(INDEX($M$2:$M$1501,MATCH(0,INDEX(COUNTIFS($O$1:O402,$M$2:$M$1501),0),0)),"")</f>
        <v/>
      </c>
      <c r="T403" s="8" t="s">
        <v>181</v>
      </c>
      <c r="U403" s="51"/>
      <c r="W403" s="43" t="str">
        <f>IFERROR(INDEX($T$2:$T$1501,MATCH(0,INDEX(COUNTIFS($W$1:W402,$T$2:$T$1501),0),0)),"")</f>
        <v>07878a63-2656-4618-a7cc-ecfe8c2faf22</v>
      </c>
      <c r="X403" s="43">
        <f t="shared" si="18"/>
        <v>1</v>
      </c>
      <c r="Z403" s="6" t="s">
        <v>9</v>
      </c>
      <c r="AA403" s="43" t="str">
        <f>IFERROR(INDEX($T$2:$T$1501,MATCH(0,INDEX(COUNTIFS($W$1:AA402,$T$2:$T$1501),0),0)),"")</f>
        <v>07878a63-2656-4618-a7cc-ecfe8c2faf22</v>
      </c>
    </row>
    <row r="404" spans="1:27" ht="12.75">
      <c r="A404" s="36" t="str">
        <f t="shared" si="17"/>
        <v>GGN-Sector66|Fruits &amp; Vegetables</v>
      </c>
      <c r="B404" s="6" t="s">
        <v>6</v>
      </c>
      <c r="C404" s="7">
        <v>44531</v>
      </c>
      <c r="D404" s="8" t="s">
        <v>23</v>
      </c>
      <c r="E404" s="8" t="s">
        <v>11</v>
      </c>
      <c r="F404" s="9">
        <v>2</v>
      </c>
      <c r="G404" s="10">
        <v>33</v>
      </c>
      <c r="H404" s="46"/>
      <c r="I404" s="46"/>
      <c r="M404" s="6" t="s">
        <v>6</v>
      </c>
      <c r="N404" s="43" t="str">
        <f>IF(COUNTIF($M$2:M404,$M$2:$M$1501)=1,M404,"")</f>
        <v/>
      </c>
      <c r="O404" s="43" t="str">
        <f t="array" ref="O404">IFERROR(INDEX($M$2:$M$1501,MATCH(0,INDEX(COUNTIFS($O$1:O403,$M$2:$M$1501),0),0)),"")</f>
        <v/>
      </c>
      <c r="T404" s="8" t="s">
        <v>23</v>
      </c>
      <c r="U404" s="51"/>
      <c r="W404" s="43" t="str">
        <f>IFERROR(INDEX($T$2:$T$1501,MATCH(0,INDEX(COUNTIFS($W$1:W403,$T$2:$T$1501),0),0)),"")</f>
        <v>1a091cc5-bcde-4ba9-aa49-c81cf27efa72</v>
      </c>
      <c r="X404" s="43">
        <f t="shared" si="18"/>
        <v>1</v>
      </c>
      <c r="Z404" s="6" t="s">
        <v>6</v>
      </c>
      <c r="AA404" s="43" t="str">
        <f>IFERROR(INDEX($T$2:$T$1501,MATCH(0,INDEX(COUNTIFS($W$1:AA403,$T$2:$T$1501),0),0)),"")</f>
        <v>1a091cc5-bcde-4ba9-aa49-c81cf27efa72</v>
      </c>
    </row>
    <row r="405" spans="1:27" ht="12.75">
      <c r="A405" s="36" t="str">
        <f t="shared" si="17"/>
        <v>GGN-Sector66|Cooking Essentials</v>
      </c>
      <c r="B405" s="6" t="s">
        <v>6</v>
      </c>
      <c r="C405" s="7">
        <v>44531</v>
      </c>
      <c r="D405" s="8" t="s">
        <v>301</v>
      </c>
      <c r="E405" s="8" t="s">
        <v>30</v>
      </c>
      <c r="F405" s="9">
        <v>6</v>
      </c>
      <c r="G405" s="10">
        <v>118</v>
      </c>
      <c r="H405" s="46"/>
      <c r="I405" s="46"/>
      <c r="M405" s="6" t="s">
        <v>6</v>
      </c>
      <c r="N405" s="43" t="str">
        <f>IF(COUNTIF($M$2:M405,$M$2:$M$1501)=1,M405,"")</f>
        <v/>
      </c>
      <c r="O405" s="43" t="str">
        <f t="array" ref="O405">IFERROR(INDEX($M$2:$M$1501,MATCH(0,INDEX(COUNTIFS($O$1:O404,$M$2:$M$1501),0),0)),"")</f>
        <v/>
      </c>
      <c r="T405" s="8" t="s">
        <v>301</v>
      </c>
      <c r="U405" s="51"/>
      <c r="W405" s="43" t="str">
        <f>IFERROR(INDEX($T$2:$T$1501,MATCH(0,INDEX(COUNTIFS($W$1:W404,$T$2:$T$1501),0),0)),"")</f>
        <v>ad3859e2-5d02-4c9e-b9c7-e0cdded4b22a</v>
      </c>
      <c r="X405" s="43">
        <f t="shared" si="18"/>
        <v>2</v>
      </c>
      <c r="Z405" s="6" t="s">
        <v>6</v>
      </c>
      <c r="AA405" s="43" t="str">
        <f>IFERROR(INDEX($T$2:$T$1501,MATCH(0,INDEX(COUNTIFS($W$1:AA404,$T$2:$T$1501),0),0)),"")</f>
        <v>ad3859e2-5d02-4c9e-b9c7-e0cdded4b22a</v>
      </c>
    </row>
    <row r="406" spans="1:27" ht="12.75">
      <c r="A406" s="36" t="str">
        <f t="shared" si="17"/>
        <v>GGN-Sector66|Home &amp; Cleaning</v>
      </c>
      <c r="B406" s="6" t="s">
        <v>6</v>
      </c>
      <c r="C406" s="7">
        <v>44531</v>
      </c>
      <c r="D406" s="8" t="s">
        <v>287</v>
      </c>
      <c r="E406" s="8" t="s">
        <v>67</v>
      </c>
      <c r="F406" s="9">
        <v>21</v>
      </c>
      <c r="G406" s="10">
        <v>20</v>
      </c>
      <c r="H406" s="46"/>
      <c r="I406" s="46"/>
      <c r="M406" s="6" t="s">
        <v>6</v>
      </c>
      <c r="N406" s="43" t="str">
        <f>IF(COUNTIF($M$2:M406,$M$2:$M$1501)=1,M406,"")</f>
        <v/>
      </c>
      <c r="O406" s="43" t="str">
        <f t="array" ref="O406">IFERROR(INDEX($M$2:$M$1501,MATCH(0,INDEX(COUNTIFS($O$1:O405,$M$2:$M$1501),0),0)),"")</f>
        <v/>
      </c>
      <c r="T406" s="8" t="s">
        <v>287</v>
      </c>
      <c r="U406" s="51"/>
      <c r="W406" s="43" t="str">
        <f>IFERROR(INDEX($T$2:$T$1501,MATCH(0,INDEX(COUNTIFS($W$1:W405,$T$2:$T$1501),0),0)),"")</f>
        <v>f12a05e7-d25d-48f0-927b-468b091c6360</v>
      </c>
      <c r="X406" s="43">
        <f t="shared" si="18"/>
        <v>5</v>
      </c>
      <c r="Z406" s="6" t="s">
        <v>6</v>
      </c>
      <c r="AA406" s="43" t="str">
        <f>IFERROR(INDEX($T$2:$T$1501,MATCH(0,INDEX(COUNTIFS($W$1:AA405,$T$2:$T$1501),0),0)),"")</f>
        <v>f12a05e7-d25d-48f0-927b-468b091c6360</v>
      </c>
    </row>
    <row r="407" spans="1:27" ht="12.75">
      <c r="A407" s="36" t="str">
        <f t="shared" si="17"/>
        <v>GGN - Sector 27|Chocolates &amp; Candies</v>
      </c>
      <c r="B407" s="6" t="s">
        <v>9</v>
      </c>
      <c r="C407" s="7">
        <v>44531</v>
      </c>
      <c r="D407" s="8" t="s">
        <v>302</v>
      </c>
      <c r="E407" s="8" t="s">
        <v>80</v>
      </c>
      <c r="F407" s="9">
        <v>0</v>
      </c>
      <c r="G407" s="10">
        <v>294</v>
      </c>
      <c r="H407" s="46"/>
      <c r="I407" s="46"/>
      <c r="M407" s="6" t="s">
        <v>9</v>
      </c>
      <c r="N407" s="43" t="str">
        <f>IF(COUNTIF($M$2:M407,$M$2:$M$1501)=1,M407,"")</f>
        <v/>
      </c>
      <c r="O407" s="43" t="str">
        <f t="array" ref="O407">IFERROR(INDEX($M$2:$M$1501,MATCH(0,INDEX(COUNTIFS($O$1:O406,$M$2:$M$1501),0),0)),"")</f>
        <v/>
      </c>
      <c r="T407" s="8" t="s">
        <v>302</v>
      </c>
      <c r="U407" s="51"/>
      <c r="W407" s="43" t="str">
        <f>IFERROR(INDEX($T$2:$T$1501,MATCH(0,INDEX(COUNTIFS($W$1:W406,$T$2:$T$1501),0),0)),"")</f>
        <v>1bb00cdd-62a1-43f4-9ea4-8c55c550896a</v>
      </c>
      <c r="X407" s="43">
        <f t="shared" si="18"/>
        <v>1</v>
      </c>
      <c r="Z407" s="6" t="s">
        <v>9</v>
      </c>
      <c r="AA407" s="43" t="str">
        <f>IFERROR(INDEX($T$2:$T$1501,MATCH(0,INDEX(COUNTIFS($W$1:AA406,$T$2:$T$1501),0),0)),"")</f>
        <v>1bb00cdd-62a1-43f4-9ea4-8c55c550896a</v>
      </c>
    </row>
    <row r="408" spans="1:27" ht="12.75">
      <c r="A408" s="36" t="str">
        <f t="shared" si="17"/>
        <v>GGN - Sector 27|Cooking Essentials</v>
      </c>
      <c r="B408" s="6" t="s">
        <v>9</v>
      </c>
      <c r="C408" s="7">
        <v>44531</v>
      </c>
      <c r="D408" s="8" t="s">
        <v>303</v>
      </c>
      <c r="E408" s="8" t="s">
        <v>30</v>
      </c>
      <c r="F408" s="9">
        <v>7</v>
      </c>
      <c r="G408" s="10">
        <v>68</v>
      </c>
      <c r="H408" s="46"/>
      <c r="I408" s="46"/>
      <c r="M408" s="6" t="s">
        <v>9</v>
      </c>
      <c r="N408" s="43" t="str">
        <f>IF(COUNTIF($M$2:M408,$M$2:$M$1501)=1,M408,"")</f>
        <v/>
      </c>
      <c r="O408" s="43" t="str">
        <f t="array" ref="O408">IFERROR(INDEX($M$2:$M$1501,MATCH(0,INDEX(COUNTIFS($O$1:O407,$M$2:$M$1501),0),0)),"")</f>
        <v/>
      </c>
      <c r="T408" s="8" t="s">
        <v>303</v>
      </c>
      <c r="U408" s="51"/>
      <c r="W408" s="43" t="str">
        <f>IFERROR(INDEX($T$2:$T$1501,MATCH(0,INDEX(COUNTIFS($W$1:W407,$T$2:$T$1501),0),0)),"")</f>
        <v>8cb40c84-7ae8-4eab-b4dc-920aff7dd9e8</v>
      </c>
      <c r="X408" s="43">
        <f t="shared" si="18"/>
        <v>2</v>
      </c>
      <c r="Z408" s="6" t="s">
        <v>9</v>
      </c>
      <c r="AA408" s="43" t="str">
        <f>IFERROR(INDEX($T$2:$T$1501,MATCH(0,INDEX(COUNTIFS($W$1:AA407,$T$2:$T$1501),0),0)),"")</f>
        <v>8cb40c84-7ae8-4eab-b4dc-920aff7dd9e8</v>
      </c>
    </row>
    <row r="409" spans="1:27" ht="12.75">
      <c r="A409" s="36" t="str">
        <f t="shared" si="17"/>
        <v>GGN - Sector 27|Munchies</v>
      </c>
      <c r="B409" s="6" t="s">
        <v>9</v>
      </c>
      <c r="C409" s="7">
        <v>44531</v>
      </c>
      <c r="D409" s="8" t="s">
        <v>304</v>
      </c>
      <c r="E409" s="8" t="s">
        <v>8</v>
      </c>
      <c r="F409" s="9">
        <v>11</v>
      </c>
      <c r="G409" s="10">
        <v>10</v>
      </c>
      <c r="H409" s="46"/>
      <c r="I409" s="46"/>
      <c r="M409" s="6" t="s">
        <v>9</v>
      </c>
      <c r="N409" s="43" t="str">
        <f>IF(COUNTIF($M$2:M409,$M$2:$M$1501)=1,M409,"")</f>
        <v/>
      </c>
      <c r="O409" s="43" t="str">
        <f t="array" ref="O409">IFERROR(INDEX($M$2:$M$1501,MATCH(0,INDEX(COUNTIFS($O$1:O408,$M$2:$M$1501),0),0)),"")</f>
        <v/>
      </c>
      <c r="T409" s="8" t="s">
        <v>304</v>
      </c>
      <c r="U409" s="51"/>
      <c r="W409" s="43" t="str">
        <f>IFERROR(INDEX($T$2:$T$1501,MATCH(0,INDEX(COUNTIFS($W$1:W408,$T$2:$T$1501),0),0)),"")</f>
        <v>0c458507-49a6-4a78-8201-a0f00924f435</v>
      </c>
      <c r="X409" s="43">
        <f t="shared" si="18"/>
        <v>2</v>
      </c>
      <c r="Z409" s="6" t="s">
        <v>9</v>
      </c>
      <c r="AA409" s="43" t="str">
        <f>IFERROR(INDEX($T$2:$T$1501,MATCH(0,INDEX(COUNTIFS($W$1:AA408,$T$2:$T$1501),0),0)),"")</f>
        <v>0c458507-49a6-4a78-8201-a0f00924f435</v>
      </c>
    </row>
    <row r="410" spans="1:27" ht="12.75">
      <c r="A410" s="36" t="str">
        <f t="shared" si="17"/>
        <v>GGN - Sector 27|Ice Cream &amp; Desserts</v>
      </c>
      <c r="B410" s="6" t="s">
        <v>9</v>
      </c>
      <c r="C410" s="7">
        <v>44531</v>
      </c>
      <c r="D410" s="8" t="s">
        <v>305</v>
      </c>
      <c r="E410" s="8" t="s">
        <v>59</v>
      </c>
      <c r="F410" s="9">
        <v>0</v>
      </c>
      <c r="G410" s="10">
        <v>7</v>
      </c>
      <c r="H410" s="46"/>
      <c r="I410" s="46"/>
      <c r="M410" s="6" t="s">
        <v>9</v>
      </c>
      <c r="N410" s="43" t="str">
        <f>IF(COUNTIF($M$2:M410,$M$2:$M$1501)=1,M410,"")</f>
        <v/>
      </c>
      <c r="O410" s="43" t="str">
        <f t="array" ref="O410">IFERROR(INDEX($M$2:$M$1501,MATCH(0,INDEX(COUNTIFS($O$1:O409,$M$2:$M$1501),0),0)),"")</f>
        <v/>
      </c>
      <c r="T410" s="8" t="s">
        <v>305</v>
      </c>
      <c r="U410" s="51"/>
      <c r="W410" s="43" t="str">
        <f>IFERROR(INDEX($T$2:$T$1501,MATCH(0,INDEX(COUNTIFS($W$1:W409,$T$2:$T$1501),0),0)),"")</f>
        <v>a480e9a3-2980-4d96-acd1-5accfd050f06</v>
      </c>
      <c r="X410" s="43">
        <f t="shared" si="18"/>
        <v>2</v>
      </c>
      <c r="Z410" s="6" t="s">
        <v>9</v>
      </c>
      <c r="AA410" s="43" t="str">
        <f>IFERROR(INDEX($T$2:$T$1501,MATCH(0,INDEX(COUNTIFS($W$1:AA409,$T$2:$T$1501),0),0)),"")</f>
        <v>a480e9a3-2980-4d96-acd1-5accfd050f06</v>
      </c>
    </row>
    <row r="411" spans="1:27" ht="12.75">
      <c r="A411" s="36" t="str">
        <f t="shared" si="17"/>
        <v>GGN - Sector 27|Beverages</v>
      </c>
      <c r="B411" s="6" t="s">
        <v>9</v>
      </c>
      <c r="C411" s="7">
        <v>44531</v>
      </c>
      <c r="D411" s="8" t="s">
        <v>306</v>
      </c>
      <c r="E411" s="8" t="s">
        <v>74</v>
      </c>
      <c r="F411" s="9">
        <v>22</v>
      </c>
      <c r="G411" s="10">
        <v>74</v>
      </c>
      <c r="H411" s="46"/>
      <c r="I411" s="46"/>
      <c r="M411" s="6" t="s">
        <v>9</v>
      </c>
      <c r="N411" s="43" t="str">
        <f>IF(COUNTIF($M$2:M411,$M$2:$M$1501)=1,M411,"")</f>
        <v/>
      </c>
      <c r="O411" s="43" t="str">
        <f t="array" ref="O411">IFERROR(INDEX($M$2:$M$1501,MATCH(0,INDEX(COUNTIFS($O$1:O410,$M$2:$M$1501),0),0)),"")</f>
        <v/>
      </c>
      <c r="T411" s="8" t="s">
        <v>306</v>
      </c>
      <c r="U411" s="51"/>
      <c r="W411" s="43" t="str">
        <f>IFERROR(INDEX($T$2:$T$1501,MATCH(0,INDEX(COUNTIFS($W$1:W410,$T$2:$T$1501),0),0)),"")</f>
        <v>b2d5ef85-e2d9-426f-af07-97efe3c249b7</v>
      </c>
      <c r="X411" s="43">
        <f t="shared" si="18"/>
        <v>1</v>
      </c>
      <c r="Z411" s="6" t="s">
        <v>9</v>
      </c>
      <c r="AA411" s="43" t="str">
        <f>IFERROR(INDEX($T$2:$T$1501,MATCH(0,INDEX(COUNTIFS($W$1:AA410,$T$2:$T$1501),0),0)),"")</f>
        <v>b2d5ef85-e2d9-426f-af07-97efe3c249b7</v>
      </c>
    </row>
    <row r="412" spans="1:27" ht="12.75">
      <c r="A412" s="36" t="str">
        <f t="shared" si="17"/>
        <v>GGN - Sector 27|Fruits &amp; Vegetables</v>
      </c>
      <c r="B412" s="6" t="s">
        <v>9</v>
      </c>
      <c r="C412" s="7">
        <v>44531</v>
      </c>
      <c r="D412" s="8" t="s">
        <v>17</v>
      </c>
      <c r="E412" s="8" t="s">
        <v>11</v>
      </c>
      <c r="F412" s="9">
        <v>66</v>
      </c>
      <c r="G412" s="10">
        <v>26</v>
      </c>
      <c r="H412" s="46"/>
      <c r="I412" s="46"/>
      <c r="M412" s="6" t="s">
        <v>9</v>
      </c>
      <c r="N412" s="43" t="str">
        <f>IF(COUNTIF($M$2:M412,$M$2:$M$1501)=1,M412,"")</f>
        <v/>
      </c>
      <c r="O412" s="43" t="str">
        <f t="array" ref="O412">IFERROR(INDEX($M$2:$M$1501,MATCH(0,INDEX(COUNTIFS($O$1:O411,$M$2:$M$1501),0),0)),"")</f>
        <v/>
      </c>
      <c r="T412" s="8" t="s">
        <v>17</v>
      </c>
      <c r="U412" s="51"/>
      <c r="W412" s="43" t="str">
        <f>IFERROR(INDEX($T$2:$T$1501,MATCH(0,INDEX(COUNTIFS($W$1:W411,$T$2:$T$1501),0),0)),"")</f>
        <v>c67336c0-c23f-4cfd-8247-299616488aca</v>
      </c>
      <c r="X412" s="43">
        <f t="shared" si="18"/>
        <v>1</v>
      </c>
      <c r="Z412" s="6" t="s">
        <v>9</v>
      </c>
      <c r="AA412" s="43" t="str">
        <f>IFERROR(INDEX($T$2:$T$1501,MATCH(0,INDEX(COUNTIFS($W$1:AA411,$T$2:$T$1501),0),0)),"")</f>
        <v>c67336c0-c23f-4cfd-8247-299616488aca</v>
      </c>
    </row>
    <row r="413" spans="1:27" ht="12.75">
      <c r="A413" s="36" t="str">
        <f t="shared" si="17"/>
        <v>GGN - Sector 27|Home &amp; Cleaning</v>
      </c>
      <c r="B413" s="6" t="s">
        <v>9</v>
      </c>
      <c r="C413" s="7">
        <v>44531</v>
      </c>
      <c r="D413" s="8" t="s">
        <v>181</v>
      </c>
      <c r="E413" s="8" t="s">
        <v>67</v>
      </c>
      <c r="F413" s="9">
        <v>0</v>
      </c>
      <c r="G413" s="10">
        <v>105</v>
      </c>
      <c r="H413" s="46"/>
      <c r="I413" s="46"/>
      <c r="M413" s="6" t="s">
        <v>9</v>
      </c>
      <c r="N413" s="43" t="str">
        <f>IF(COUNTIF($M$2:M413,$M$2:$M$1501)=1,M413,"")</f>
        <v/>
      </c>
      <c r="O413" s="43" t="str">
        <f t="array" ref="O413">IFERROR(INDEX($M$2:$M$1501,MATCH(0,INDEX(COUNTIFS($O$1:O412,$M$2:$M$1501),0),0)),"")</f>
        <v/>
      </c>
      <c r="T413" s="8" t="s">
        <v>181</v>
      </c>
      <c r="U413" s="51"/>
      <c r="W413" s="43" t="str">
        <f>IFERROR(INDEX($T$2:$T$1501,MATCH(0,INDEX(COUNTIFS($W$1:W412,$T$2:$T$1501),0),0)),"")</f>
        <v>af5cd977-1b48-4d65-b2c9-1fbc39d31a7a</v>
      </c>
      <c r="X413" s="43">
        <f t="shared" si="18"/>
        <v>2</v>
      </c>
      <c r="Z413" s="6" t="s">
        <v>9</v>
      </c>
      <c r="AA413" s="43" t="str">
        <f>IFERROR(INDEX($T$2:$T$1501,MATCH(0,INDEX(COUNTIFS($W$1:AA412,$T$2:$T$1501),0),0)),"")</f>
        <v>af5cd977-1b48-4d65-b2c9-1fbc39d31a7a</v>
      </c>
    </row>
    <row r="414" spans="1:27" ht="12.75">
      <c r="A414" s="36" t="str">
        <f t="shared" si="17"/>
        <v>GGN - Sector 27|Chocolates &amp; Candies</v>
      </c>
      <c r="B414" s="6" t="s">
        <v>9</v>
      </c>
      <c r="C414" s="7">
        <v>44531</v>
      </c>
      <c r="D414" s="8" t="s">
        <v>307</v>
      </c>
      <c r="E414" s="8" t="s">
        <v>80</v>
      </c>
      <c r="F414" s="9">
        <v>0</v>
      </c>
      <c r="G414" s="10">
        <v>133</v>
      </c>
      <c r="H414" s="46"/>
      <c r="I414" s="46"/>
      <c r="M414" s="6" t="s">
        <v>9</v>
      </c>
      <c r="N414" s="43" t="str">
        <f>IF(COUNTIF($M$2:M414,$M$2:$M$1501)=1,M414,"")</f>
        <v/>
      </c>
      <c r="O414" s="43" t="str">
        <f t="array" ref="O414">IFERROR(INDEX($M$2:$M$1501,MATCH(0,INDEX(COUNTIFS($O$1:O413,$M$2:$M$1501),0),0)),"")</f>
        <v/>
      </c>
      <c r="T414" s="8" t="s">
        <v>307</v>
      </c>
      <c r="U414" s="51"/>
      <c r="W414" s="43" t="str">
        <f>IFERROR(INDEX($T$2:$T$1501,MATCH(0,INDEX(COUNTIFS($W$1:W413,$T$2:$T$1501),0),0)),"")</f>
        <v>a4a934fb-f60a-4f82-b1b3-143f3c360344</v>
      </c>
      <c r="X414" s="43">
        <f t="shared" si="18"/>
        <v>3</v>
      </c>
      <c r="Z414" s="6" t="s">
        <v>9</v>
      </c>
      <c r="AA414" s="43" t="str">
        <f>IFERROR(INDEX($T$2:$T$1501,MATCH(0,INDEX(COUNTIFS($W$1:AA413,$T$2:$T$1501),0),0)),"")</f>
        <v>a4a934fb-f60a-4f82-b1b3-143f3c360344</v>
      </c>
    </row>
    <row r="415" spans="1:27" ht="12.75">
      <c r="A415" s="36" t="str">
        <f t="shared" si="17"/>
        <v>GGN-Sector66|Dairy, Bread &amp; Batter</v>
      </c>
      <c r="B415" s="6" t="s">
        <v>6</v>
      </c>
      <c r="C415" s="7">
        <v>44531</v>
      </c>
      <c r="D415" s="8" t="s">
        <v>184</v>
      </c>
      <c r="E415" s="8" t="s">
        <v>41</v>
      </c>
      <c r="F415" s="9">
        <v>4</v>
      </c>
      <c r="G415" s="10">
        <v>154</v>
      </c>
      <c r="H415" s="46"/>
      <c r="I415" s="46"/>
      <c r="M415" s="6" t="s">
        <v>6</v>
      </c>
      <c r="N415" s="43" t="str">
        <f>IF(COUNTIF($M$2:M415,$M$2:$M$1501)=1,M415,"")</f>
        <v/>
      </c>
      <c r="O415" s="43" t="str">
        <f t="array" ref="O415">IFERROR(INDEX($M$2:$M$1501,MATCH(0,INDEX(COUNTIFS($O$1:O414,$M$2:$M$1501),0),0)),"")</f>
        <v/>
      </c>
      <c r="T415" s="8" t="s">
        <v>184</v>
      </c>
      <c r="U415" s="51"/>
      <c r="W415" s="43" t="str">
        <f>IFERROR(INDEX($T$2:$T$1501,MATCH(0,INDEX(COUNTIFS($W$1:W414,$T$2:$T$1501),0),0)),"")</f>
        <v>9ea7b056-1c30-4add-8d44-669f07d5bffd</v>
      </c>
      <c r="X415" s="43">
        <f t="shared" si="18"/>
        <v>1</v>
      </c>
      <c r="Z415" s="6" t="s">
        <v>6</v>
      </c>
      <c r="AA415" s="43" t="str">
        <f>IFERROR(INDEX($T$2:$T$1501,MATCH(0,INDEX(COUNTIFS($W$1:AA414,$T$2:$T$1501),0),0)),"")</f>
        <v>9ea7b056-1c30-4add-8d44-669f07d5bffd</v>
      </c>
    </row>
    <row r="416" spans="1:27" ht="12.75">
      <c r="A416" s="36" t="str">
        <f t="shared" si="17"/>
        <v>GGN-Sector66|Fruits &amp; Vegetables</v>
      </c>
      <c r="B416" s="6" t="s">
        <v>6</v>
      </c>
      <c r="C416" s="7">
        <v>44531</v>
      </c>
      <c r="D416" s="8" t="s">
        <v>308</v>
      </c>
      <c r="E416" s="8" t="s">
        <v>11</v>
      </c>
      <c r="F416" s="9">
        <v>3</v>
      </c>
      <c r="G416" s="10">
        <v>54</v>
      </c>
      <c r="H416" s="46"/>
      <c r="I416" s="46"/>
      <c r="M416" s="6" t="s">
        <v>6</v>
      </c>
      <c r="N416" s="43" t="str">
        <f>IF(COUNTIF($M$2:M416,$M$2:$M$1501)=1,M416,"")</f>
        <v/>
      </c>
      <c r="O416" s="43" t="str">
        <f t="array" ref="O416">IFERROR(INDEX($M$2:$M$1501,MATCH(0,INDEX(COUNTIFS($O$1:O415,$M$2:$M$1501),0),0)),"")</f>
        <v/>
      </c>
      <c r="T416" s="8" t="s">
        <v>308</v>
      </c>
      <c r="U416" s="51"/>
      <c r="W416" s="43" t="str">
        <f>IFERROR(INDEX($T$2:$T$1501,MATCH(0,INDEX(COUNTIFS($W$1:W415,$T$2:$T$1501),0),0)),"")</f>
        <v>32fc13dc-da18-4096-9d38-515d2b60aed3</v>
      </c>
      <c r="X416" s="43">
        <f t="shared" si="18"/>
        <v>8</v>
      </c>
      <c r="Z416" s="6" t="s">
        <v>6</v>
      </c>
      <c r="AA416" s="43" t="str">
        <f>IFERROR(INDEX($T$2:$T$1501,MATCH(0,INDEX(COUNTIFS($W$1:AA415,$T$2:$T$1501),0),0)),"")</f>
        <v>32fc13dc-da18-4096-9d38-515d2b60aed3</v>
      </c>
    </row>
    <row r="417" spans="1:27" ht="12.75">
      <c r="A417" s="36" t="str">
        <f t="shared" si="17"/>
        <v>GGN-Sector66|Beverages</v>
      </c>
      <c r="B417" s="6" t="s">
        <v>6</v>
      </c>
      <c r="C417" s="7">
        <v>44531</v>
      </c>
      <c r="D417" s="8" t="s">
        <v>309</v>
      </c>
      <c r="E417" s="8" t="s">
        <v>74</v>
      </c>
      <c r="F417" s="9">
        <v>4</v>
      </c>
      <c r="G417" s="10">
        <v>238</v>
      </c>
      <c r="H417" s="46"/>
      <c r="I417" s="46"/>
      <c r="M417" s="6" t="s">
        <v>6</v>
      </c>
      <c r="N417" s="43" t="str">
        <f>IF(COUNTIF($M$2:M417,$M$2:$M$1501)=1,M417,"")</f>
        <v/>
      </c>
      <c r="O417" s="43" t="str">
        <f t="array" ref="O417">IFERROR(INDEX($M$2:$M$1501,MATCH(0,INDEX(COUNTIFS($O$1:O416,$M$2:$M$1501),0),0)),"")</f>
        <v/>
      </c>
      <c r="T417" s="8" t="s">
        <v>309</v>
      </c>
      <c r="U417" s="51"/>
      <c r="W417" s="43" t="str">
        <f>IFERROR(INDEX($T$2:$T$1501,MATCH(0,INDEX(COUNTIFS($W$1:W416,$T$2:$T$1501),0),0)),"")</f>
        <v>007ec75c-4873-401e-9985-94e445aa5eb9</v>
      </c>
      <c r="X417" s="43">
        <f t="shared" si="18"/>
        <v>3</v>
      </c>
      <c r="Z417" s="6" t="s">
        <v>6</v>
      </c>
      <c r="AA417" s="43" t="str">
        <f>IFERROR(INDEX($T$2:$T$1501,MATCH(0,INDEX(COUNTIFS($W$1:AA416,$T$2:$T$1501),0),0)),"")</f>
        <v>007ec75c-4873-401e-9985-94e445aa5eb9</v>
      </c>
    </row>
    <row r="418" spans="1:27" ht="12.75">
      <c r="A418" s="36" t="str">
        <f t="shared" si="17"/>
        <v>GGN - Sector 27|Fruits &amp; Vegetables</v>
      </c>
      <c r="B418" s="6" t="s">
        <v>9</v>
      </c>
      <c r="C418" s="7">
        <v>44531</v>
      </c>
      <c r="D418" s="8" t="s">
        <v>63</v>
      </c>
      <c r="E418" s="8" t="s">
        <v>11</v>
      </c>
      <c r="F418" s="9">
        <v>267</v>
      </c>
      <c r="G418" s="10">
        <v>104</v>
      </c>
      <c r="H418" s="46"/>
      <c r="I418" s="46"/>
      <c r="M418" s="6" t="s">
        <v>9</v>
      </c>
      <c r="N418" s="43" t="str">
        <f>IF(COUNTIF($M$2:M418,$M$2:$M$1501)=1,M418,"")</f>
        <v/>
      </c>
      <c r="O418" s="43" t="str">
        <f t="array" ref="O418">IFERROR(INDEX($M$2:$M$1501,MATCH(0,INDEX(COUNTIFS($O$1:O417,$M$2:$M$1501),0),0)),"")</f>
        <v/>
      </c>
      <c r="T418" s="8" t="s">
        <v>63</v>
      </c>
      <c r="U418" s="51"/>
      <c r="W418" s="43" t="str">
        <f>IFERROR(INDEX($T$2:$T$1501,MATCH(0,INDEX(COUNTIFS($W$1:W417,$T$2:$T$1501),0),0)),"")</f>
        <v>b966a3a3-60a6-4b96-aebf-fb7b8d5dafa2</v>
      </c>
      <c r="X418" s="43">
        <f t="shared" si="18"/>
        <v>1</v>
      </c>
      <c r="Z418" s="6" t="s">
        <v>9</v>
      </c>
      <c r="AA418" s="43" t="str">
        <f>IFERROR(INDEX($T$2:$T$1501,MATCH(0,INDEX(COUNTIFS($W$1:AA417,$T$2:$T$1501),0),0)),"")</f>
        <v>b966a3a3-60a6-4b96-aebf-fb7b8d5dafa2</v>
      </c>
    </row>
    <row r="419" spans="1:27" ht="12.75">
      <c r="A419" s="36" t="str">
        <f t="shared" si="17"/>
        <v>GGN - Sector 27|Beverages</v>
      </c>
      <c r="B419" s="6" t="s">
        <v>9</v>
      </c>
      <c r="C419" s="7">
        <v>44531</v>
      </c>
      <c r="D419" s="8" t="s">
        <v>216</v>
      </c>
      <c r="E419" s="8" t="s">
        <v>74</v>
      </c>
      <c r="F419" s="9">
        <v>13</v>
      </c>
      <c r="G419" s="10">
        <v>281</v>
      </c>
      <c r="H419" s="46"/>
      <c r="I419" s="46"/>
      <c r="M419" s="6" t="s">
        <v>9</v>
      </c>
      <c r="N419" s="43" t="str">
        <f>IF(COUNTIF($M$2:M419,$M$2:$M$1501)=1,M419,"")</f>
        <v/>
      </c>
      <c r="O419" s="43" t="str">
        <f t="array" ref="O419">IFERROR(INDEX($M$2:$M$1501,MATCH(0,INDEX(COUNTIFS($O$1:O418,$M$2:$M$1501),0),0)),"")</f>
        <v/>
      </c>
      <c r="T419" s="8" t="s">
        <v>216</v>
      </c>
      <c r="U419" s="51"/>
      <c r="W419" s="43" t="str">
        <f>IFERROR(INDEX($T$2:$T$1501,MATCH(0,INDEX(COUNTIFS($W$1:W418,$T$2:$T$1501),0),0)),"")</f>
        <v>203666a4-a21d-42af-a513-67b62fce74ce</v>
      </c>
      <c r="X419" s="43">
        <f t="shared" si="18"/>
        <v>4</v>
      </c>
      <c r="Z419" s="6" t="s">
        <v>9</v>
      </c>
      <c r="AA419" s="43" t="str">
        <f>IFERROR(INDEX($T$2:$T$1501,MATCH(0,INDEX(COUNTIFS($W$1:AA418,$T$2:$T$1501),0),0)),"")</f>
        <v>203666a4-a21d-42af-a513-67b62fce74ce</v>
      </c>
    </row>
    <row r="420" spans="1:27" ht="12.75">
      <c r="A420" s="36" t="str">
        <f t="shared" si="17"/>
        <v>GGN-Sector66|Fruits &amp; Vegetables</v>
      </c>
      <c r="B420" s="6" t="s">
        <v>6</v>
      </c>
      <c r="C420" s="7">
        <v>44531</v>
      </c>
      <c r="D420" s="8" t="s">
        <v>63</v>
      </c>
      <c r="E420" s="8" t="s">
        <v>11</v>
      </c>
      <c r="F420" s="9">
        <v>43</v>
      </c>
      <c r="G420" s="10">
        <v>36</v>
      </c>
      <c r="H420" s="46"/>
      <c r="I420" s="46"/>
      <c r="M420" s="6" t="s">
        <v>6</v>
      </c>
      <c r="N420" s="43" t="str">
        <f>IF(COUNTIF($M$2:M420,$M$2:$M$1501)=1,M420,"")</f>
        <v/>
      </c>
      <c r="O420" s="43" t="str">
        <f t="array" ref="O420">IFERROR(INDEX($M$2:$M$1501,MATCH(0,INDEX(COUNTIFS($O$1:O419,$M$2:$M$1501),0),0)),"")</f>
        <v/>
      </c>
      <c r="T420" s="8" t="s">
        <v>63</v>
      </c>
      <c r="U420" s="51"/>
      <c r="W420" s="43" t="str">
        <f>IFERROR(INDEX($T$2:$T$1501,MATCH(0,INDEX(COUNTIFS($W$1:W419,$T$2:$T$1501),0),0)),"")</f>
        <v>65ccec67-879d-4d62-a031-a80cabd36e3d</v>
      </c>
      <c r="X420" s="43">
        <f t="shared" si="18"/>
        <v>2</v>
      </c>
      <c r="Z420" s="6" t="s">
        <v>6</v>
      </c>
      <c r="AA420" s="43" t="str">
        <f>IFERROR(INDEX($T$2:$T$1501,MATCH(0,INDEX(COUNTIFS($W$1:AA419,$T$2:$T$1501),0),0)),"")</f>
        <v>65ccec67-879d-4d62-a031-a80cabd36e3d</v>
      </c>
    </row>
    <row r="421" spans="1:27" ht="12.75">
      <c r="A421" s="36" t="str">
        <f t="shared" si="17"/>
        <v>GGN - Sector 27|Cooking Essentials</v>
      </c>
      <c r="B421" s="6" t="s">
        <v>9</v>
      </c>
      <c r="C421" s="7">
        <v>44531</v>
      </c>
      <c r="D421" s="8" t="s">
        <v>310</v>
      </c>
      <c r="E421" s="8" t="s">
        <v>30</v>
      </c>
      <c r="F421" s="9">
        <v>15</v>
      </c>
      <c r="G421" s="10">
        <v>65</v>
      </c>
      <c r="H421" s="46"/>
      <c r="I421" s="46"/>
      <c r="M421" s="6" t="s">
        <v>9</v>
      </c>
      <c r="N421" s="43" t="str">
        <f>IF(COUNTIF($M$2:M421,$M$2:$M$1501)=1,M421,"")</f>
        <v/>
      </c>
      <c r="O421" s="43" t="str">
        <f t="array" ref="O421">IFERROR(INDEX($M$2:$M$1501,MATCH(0,INDEX(COUNTIFS($O$1:O420,$M$2:$M$1501),0),0)),"")</f>
        <v/>
      </c>
      <c r="T421" s="8" t="s">
        <v>310</v>
      </c>
      <c r="U421" s="51"/>
      <c r="W421" s="43" t="str">
        <f>IFERROR(INDEX($T$2:$T$1501,MATCH(0,INDEX(COUNTIFS($W$1:W420,$T$2:$T$1501),0),0)),"")</f>
        <v>f2db5c60-c7b1-495a-8e3c-c3945c1ea749</v>
      </c>
      <c r="X421" s="43">
        <f t="shared" si="18"/>
        <v>4</v>
      </c>
      <c r="Z421" s="6" t="s">
        <v>9</v>
      </c>
      <c r="AA421" s="43" t="str">
        <f>IFERROR(INDEX($T$2:$T$1501,MATCH(0,INDEX(COUNTIFS($W$1:AA420,$T$2:$T$1501),0),0)),"")</f>
        <v>f2db5c60-c7b1-495a-8e3c-c3945c1ea749</v>
      </c>
    </row>
    <row r="422" spans="1:27" ht="12.75">
      <c r="A422" s="36" t="str">
        <f t="shared" si="17"/>
        <v>GGN-Sector66|Biscuits</v>
      </c>
      <c r="B422" s="6" t="s">
        <v>6</v>
      </c>
      <c r="C422" s="7">
        <v>44531</v>
      </c>
      <c r="D422" s="8" t="s">
        <v>202</v>
      </c>
      <c r="E422" s="8" t="s">
        <v>39</v>
      </c>
      <c r="F422" s="9">
        <v>260</v>
      </c>
      <c r="G422" s="10">
        <v>60</v>
      </c>
      <c r="H422" s="46"/>
      <c r="I422" s="46"/>
      <c r="M422" s="6" t="s">
        <v>6</v>
      </c>
      <c r="N422" s="43" t="str">
        <f>IF(COUNTIF($M$2:M422,$M$2:$M$1501)=1,M422,"")</f>
        <v/>
      </c>
      <c r="O422" s="43" t="str">
        <f t="array" ref="O422">IFERROR(INDEX($M$2:$M$1501,MATCH(0,INDEX(COUNTIFS($O$1:O421,$M$2:$M$1501),0),0)),"")</f>
        <v/>
      </c>
      <c r="T422" s="8" t="s">
        <v>202</v>
      </c>
      <c r="U422" s="51"/>
      <c r="W422" s="43" t="str">
        <f>IFERROR(INDEX($T$2:$T$1501,MATCH(0,INDEX(COUNTIFS($W$1:W421,$T$2:$T$1501),0),0)),"")</f>
        <v>e21078f8-3c0f-4508-a436-8090e575ed89</v>
      </c>
      <c r="X422" s="43">
        <f t="shared" si="18"/>
        <v>1</v>
      </c>
      <c r="Z422" s="6" t="s">
        <v>6</v>
      </c>
      <c r="AA422" s="43" t="str">
        <f>IFERROR(INDEX($T$2:$T$1501,MATCH(0,INDEX(COUNTIFS($W$1:AA421,$T$2:$T$1501),0),0)),"")</f>
        <v>e21078f8-3c0f-4508-a436-8090e575ed89</v>
      </c>
    </row>
    <row r="423" spans="1:27" ht="12.75">
      <c r="A423" s="36" t="str">
        <f t="shared" si="17"/>
        <v>GGN - Sector 27|Cooking Essentials</v>
      </c>
      <c r="B423" s="6" t="s">
        <v>9</v>
      </c>
      <c r="C423" s="7">
        <v>44531</v>
      </c>
      <c r="D423" s="8" t="s">
        <v>311</v>
      </c>
      <c r="E423" s="8" t="s">
        <v>30</v>
      </c>
      <c r="F423" s="9">
        <v>0</v>
      </c>
      <c r="G423" s="10">
        <v>71</v>
      </c>
      <c r="H423" s="46"/>
      <c r="I423" s="46"/>
      <c r="M423" s="6" t="s">
        <v>9</v>
      </c>
      <c r="N423" s="43" t="str">
        <f>IF(COUNTIF($M$2:M423,$M$2:$M$1501)=1,M423,"")</f>
        <v/>
      </c>
      <c r="O423" s="43" t="str">
        <f t="array" ref="O423">IFERROR(INDEX($M$2:$M$1501,MATCH(0,INDEX(COUNTIFS($O$1:O422,$M$2:$M$1501),0),0)),"")</f>
        <v/>
      </c>
      <c r="T423" s="8" t="s">
        <v>311</v>
      </c>
      <c r="U423" s="51"/>
      <c r="W423" s="43" t="str">
        <f>IFERROR(INDEX($T$2:$T$1501,MATCH(0,INDEX(COUNTIFS($W$1:W422,$T$2:$T$1501),0),0)),"")</f>
        <v>a6d6f885-2d3d-4b7e-bbcf-af55670f6fb6</v>
      </c>
      <c r="X423" s="43">
        <f t="shared" si="18"/>
        <v>1</v>
      </c>
      <c r="Z423" s="6" t="s">
        <v>9</v>
      </c>
      <c r="AA423" s="43" t="str">
        <f>IFERROR(INDEX($T$2:$T$1501,MATCH(0,INDEX(COUNTIFS($W$1:AA422,$T$2:$T$1501),0),0)),"")</f>
        <v>a6d6f885-2d3d-4b7e-bbcf-af55670f6fb6</v>
      </c>
    </row>
    <row r="424" spans="1:27" ht="12.75">
      <c r="A424" s="36" t="str">
        <f t="shared" si="17"/>
        <v>GGN - Sector 27|Fruits &amp; Vegetables</v>
      </c>
      <c r="B424" s="6" t="s">
        <v>9</v>
      </c>
      <c r="C424" s="7">
        <v>44531</v>
      </c>
      <c r="D424" s="8" t="s">
        <v>26</v>
      </c>
      <c r="E424" s="8" t="s">
        <v>11</v>
      </c>
      <c r="F424" s="9">
        <v>10</v>
      </c>
      <c r="G424" s="10">
        <v>59</v>
      </c>
      <c r="H424" s="46"/>
      <c r="I424" s="46"/>
      <c r="M424" s="6" t="s">
        <v>9</v>
      </c>
      <c r="N424" s="43" t="str">
        <f>IF(COUNTIF($M$2:M424,$M$2:$M$1501)=1,M424,"")</f>
        <v/>
      </c>
      <c r="O424" s="43" t="str">
        <f t="array" ref="O424">IFERROR(INDEX($M$2:$M$1501,MATCH(0,INDEX(COUNTIFS($O$1:O423,$M$2:$M$1501),0),0)),"")</f>
        <v/>
      </c>
      <c r="T424" s="8" t="s">
        <v>26</v>
      </c>
      <c r="U424" s="51"/>
      <c r="W424" s="43" t="str">
        <f>IFERROR(INDEX($T$2:$T$1501,MATCH(0,INDEX(COUNTIFS($W$1:W423,$T$2:$T$1501),0),0)),"")</f>
        <v>a67917a1-a1db-4129-9223-4169807a5f08</v>
      </c>
      <c r="X424" s="43">
        <f t="shared" si="18"/>
        <v>1</v>
      </c>
      <c r="Z424" s="6" t="s">
        <v>9</v>
      </c>
      <c r="AA424" s="43" t="str">
        <f>IFERROR(INDEX($T$2:$T$1501,MATCH(0,INDEX(COUNTIFS($W$1:AA423,$T$2:$T$1501),0),0)),"")</f>
        <v>a67917a1-a1db-4129-9223-4169807a5f08</v>
      </c>
    </row>
    <row r="425" spans="1:27" ht="12.75">
      <c r="A425" s="36" t="str">
        <f t="shared" si="17"/>
        <v>GGN - Sector 27|Home &amp; Cleaning</v>
      </c>
      <c r="B425" s="6" t="s">
        <v>9</v>
      </c>
      <c r="C425" s="7">
        <v>44531</v>
      </c>
      <c r="D425" s="8" t="s">
        <v>312</v>
      </c>
      <c r="E425" s="8" t="s">
        <v>67</v>
      </c>
      <c r="F425" s="9">
        <v>12</v>
      </c>
      <c r="G425" s="10">
        <v>273</v>
      </c>
      <c r="H425" s="46"/>
      <c r="I425" s="46"/>
      <c r="M425" s="6" t="s">
        <v>9</v>
      </c>
      <c r="N425" s="43" t="str">
        <f>IF(COUNTIF($M$2:M425,$M$2:$M$1501)=1,M425,"")</f>
        <v/>
      </c>
      <c r="O425" s="43" t="str">
        <f t="array" ref="O425">IFERROR(INDEX($M$2:$M$1501,MATCH(0,INDEX(COUNTIFS($O$1:O424,$M$2:$M$1501),0),0)),"")</f>
        <v/>
      </c>
      <c r="T425" s="8" t="s">
        <v>312</v>
      </c>
      <c r="U425" s="51"/>
      <c r="W425" s="43" t="str">
        <f>IFERROR(INDEX($T$2:$T$1501,MATCH(0,INDEX(COUNTIFS($W$1:W424,$T$2:$T$1501),0),0)),"")</f>
        <v>095e8206-4998-4c85-94e4-a69de9db37d0</v>
      </c>
      <c r="X425" s="43">
        <f t="shared" si="18"/>
        <v>1</v>
      </c>
      <c r="Z425" s="6" t="s">
        <v>9</v>
      </c>
      <c r="AA425" s="43" t="str">
        <f>IFERROR(INDEX($T$2:$T$1501,MATCH(0,INDEX(COUNTIFS($W$1:AA424,$T$2:$T$1501),0),0)),"")</f>
        <v>095e8206-4998-4c85-94e4-a69de9db37d0</v>
      </c>
    </row>
    <row r="426" spans="1:27" ht="12.75">
      <c r="A426" s="36" t="str">
        <f t="shared" si="17"/>
        <v>GGN - Sector 27|Fruits &amp; Vegetables</v>
      </c>
      <c r="B426" s="6" t="s">
        <v>9</v>
      </c>
      <c r="C426" s="7">
        <v>44531</v>
      </c>
      <c r="D426" s="8" t="s">
        <v>17</v>
      </c>
      <c r="E426" s="8" t="s">
        <v>11</v>
      </c>
      <c r="F426" s="9">
        <v>66</v>
      </c>
      <c r="G426" s="10">
        <v>159</v>
      </c>
      <c r="H426" s="46"/>
      <c r="I426" s="46"/>
      <c r="M426" s="6" t="s">
        <v>9</v>
      </c>
      <c r="N426" s="43" t="str">
        <f>IF(COUNTIF($M$2:M426,$M$2:$M$1501)=1,M426,"")</f>
        <v/>
      </c>
      <c r="O426" s="43" t="str">
        <f t="array" ref="O426">IFERROR(INDEX($M$2:$M$1501,MATCH(0,INDEX(COUNTIFS($O$1:O425,$M$2:$M$1501),0),0)),"")</f>
        <v/>
      </c>
      <c r="T426" s="8" t="s">
        <v>17</v>
      </c>
      <c r="U426" s="51"/>
      <c r="W426" s="43" t="str">
        <f>IFERROR(INDEX($T$2:$T$1501,MATCH(0,INDEX(COUNTIFS($W$1:W425,$T$2:$T$1501),0),0)),"")</f>
        <v>240bc5b7-ea9b-4a14-b5b8-2e11df09db35</v>
      </c>
      <c r="X426" s="43">
        <f t="shared" si="18"/>
        <v>1</v>
      </c>
      <c r="Z426" s="6" t="s">
        <v>9</v>
      </c>
      <c r="AA426" s="43" t="str">
        <f>IFERROR(INDEX($T$2:$T$1501,MATCH(0,INDEX(COUNTIFS($W$1:AA425,$T$2:$T$1501),0),0)),"")</f>
        <v>240bc5b7-ea9b-4a14-b5b8-2e11df09db35</v>
      </c>
    </row>
    <row r="427" spans="1:27" ht="12.75">
      <c r="A427" s="36" t="str">
        <f t="shared" si="17"/>
        <v>GGN - Sector 27|Munchies</v>
      </c>
      <c r="B427" s="6" t="s">
        <v>9</v>
      </c>
      <c r="C427" s="7">
        <v>44531</v>
      </c>
      <c r="D427" s="8" t="s">
        <v>254</v>
      </c>
      <c r="E427" s="8" t="s">
        <v>8</v>
      </c>
      <c r="F427" s="9">
        <v>55</v>
      </c>
      <c r="G427" s="10">
        <v>38</v>
      </c>
      <c r="H427" s="46"/>
      <c r="I427" s="46"/>
      <c r="M427" s="6" t="s">
        <v>9</v>
      </c>
      <c r="N427" s="43" t="str">
        <f>IF(COUNTIF($M$2:M427,$M$2:$M$1501)=1,M427,"")</f>
        <v/>
      </c>
      <c r="O427" s="43" t="str">
        <f t="array" ref="O427">IFERROR(INDEX($M$2:$M$1501,MATCH(0,INDEX(COUNTIFS($O$1:O426,$M$2:$M$1501),0),0)),"")</f>
        <v/>
      </c>
      <c r="T427" s="8" t="s">
        <v>254</v>
      </c>
      <c r="U427" s="51"/>
      <c r="W427" s="43" t="str">
        <f>IFERROR(INDEX($T$2:$T$1501,MATCH(0,INDEX(COUNTIFS($W$1:W426,$T$2:$T$1501),0),0)),"")</f>
        <v>54ddbd9d-f2e9-40a5-a581-88fa4dedf711</v>
      </c>
      <c r="X427" s="43">
        <f t="shared" si="18"/>
        <v>1</v>
      </c>
      <c r="Z427" s="6" t="s">
        <v>9</v>
      </c>
      <c r="AA427" s="43" t="str">
        <f>IFERROR(INDEX($T$2:$T$1501,MATCH(0,INDEX(COUNTIFS($W$1:AA426,$T$2:$T$1501),0),0)),"")</f>
        <v>54ddbd9d-f2e9-40a5-a581-88fa4dedf711</v>
      </c>
    </row>
    <row r="428" spans="1:27" ht="12.75">
      <c r="A428" s="36" t="str">
        <f t="shared" si="17"/>
        <v>GGN - Sector 27|Biscuits</v>
      </c>
      <c r="B428" s="6" t="s">
        <v>9</v>
      </c>
      <c r="C428" s="7">
        <v>44531</v>
      </c>
      <c r="D428" s="8" t="s">
        <v>102</v>
      </c>
      <c r="E428" s="8" t="s">
        <v>39</v>
      </c>
      <c r="F428" s="9">
        <v>1</v>
      </c>
      <c r="G428" s="10">
        <v>38</v>
      </c>
      <c r="H428" s="46"/>
      <c r="I428" s="46"/>
      <c r="M428" s="6" t="s">
        <v>9</v>
      </c>
      <c r="N428" s="43" t="str">
        <f>IF(COUNTIF($M$2:M428,$M$2:$M$1501)=1,M428,"")</f>
        <v/>
      </c>
      <c r="O428" s="43" t="str">
        <f t="array" ref="O428">IFERROR(INDEX($M$2:$M$1501,MATCH(0,INDEX(COUNTIFS($O$1:O427,$M$2:$M$1501),0),0)),"")</f>
        <v/>
      </c>
      <c r="T428" s="8" t="s">
        <v>102</v>
      </c>
      <c r="U428" s="51"/>
      <c r="W428" s="43" t="str">
        <f>IFERROR(INDEX($T$2:$T$1501,MATCH(0,INDEX(COUNTIFS($W$1:W427,$T$2:$T$1501),0),0)),"")</f>
        <v>77ca89b8-c9bd-486a-8d39-2b59ec1e25fc</v>
      </c>
      <c r="X428" s="43">
        <f t="shared" si="18"/>
        <v>1</v>
      </c>
      <c r="Z428" s="6" t="s">
        <v>9</v>
      </c>
      <c r="AA428" s="43" t="str">
        <f>IFERROR(INDEX($T$2:$T$1501,MATCH(0,INDEX(COUNTIFS($W$1:AA427,$T$2:$T$1501),0),0)),"")</f>
        <v>77ca89b8-c9bd-486a-8d39-2b59ec1e25fc</v>
      </c>
    </row>
    <row r="429" spans="1:27" ht="12.75">
      <c r="A429" s="36" t="str">
        <f t="shared" si="17"/>
        <v>GGN - Sector 27|Personal Care</v>
      </c>
      <c r="B429" s="6" t="s">
        <v>9</v>
      </c>
      <c r="C429" s="7">
        <v>44531</v>
      </c>
      <c r="D429" s="8" t="s">
        <v>313</v>
      </c>
      <c r="E429" s="8" t="s">
        <v>34</v>
      </c>
      <c r="F429" s="9">
        <v>3</v>
      </c>
      <c r="G429" s="10">
        <v>71</v>
      </c>
      <c r="H429" s="46"/>
      <c r="I429" s="46"/>
      <c r="M429" s="6" t="s">
        <v>9</v>
      </c>
      <c r="N429" s="43" t="str">
        <f>IF(COUNTIF($M$2:M429,$M$2:$M$1501)=1,M429,"")</f>
        <v/>
      </c>
      <c r="O429" s="43" t="str">
        <f t="array" ref="O429">IFERROR(INDEX($M$2:$M$1501,MATCH(0,INDEX(COUNTIFS($O$1:O428,$M$2:$M$1501),0),0)),"")</f>
        <v/>
      </c>
      <c r="T429" s="8" t="s">
        <v>313</v>
      </c>
      <c r="U429" s="51"/>
      <c r="W429" s="43" t="str">
        <f>IFERROR(INDEX($T$2:$T$1501,MATCH(0,INDEX(COUNTIFS($W$1:W428,$T$2:$T$1501),0),0)),"")</f>
        <v>3d2b399a-db25-4298-b9ba-4c2a6f504405</v>
      </c>
      <c r="X429" s="43">
        <f t="shared" si="18"/>
        <v>1</v>
      </c>
      <c r="Z429" s="6" t="s">
        <v>9</v>
      </c>
      <c r="AA429" s="43" t="str">
        <f>IFERROR(INDEX($T$2:$T$1501,MATCH(0,INDEX(COUNTIFS($W$1:AA428,$T$2:$T$1501),0),0)),"")</f>
        <v>3d2b399a-db25-4298-b9ba-4c2a6f504405</v>
      </c>
    </row>
    <row r="430" spans="1:27" ht="12.75">
      <c r="A430" s="36" t="str">
        <f t="shared" si="17"/>
        <v>GGN-Sector66|Home &amp; Cleaning</v>
      </c>
      <c r="B430" s="6" t="s">
        <v>6</v>
      </c>
      <c r="C430" s="7">
        <v>44531</v>
      </c>
      <c r="D430" s="8" t="s">
        <v>314</v>
      </c>
      <c r="E430" s="8" t="s">
        <v>67</v>
      </c>
      <c r="F430" s="9">
        <v>39</v>
      </c>
      <c r="G430" s="10">
        <v>44</v>
      </c>
      <c r="H430" s="46"/>
      <c r="I430" s="46"/>
      <c r="M430" s="6" t="s">
        <v>6</v>
      </c>
      <c r="N430" s="43" t="str">
        <f>IF(COUNTIF($M$2:M430,$M$2:$M$1501)=1,M430,"")</f>
        <v/>
      </c>
      <c r="O430" s="43" t="str">
        <f t="array" ref="O430">IFERROR(INDEX($M$2:$M$1501,MATCH(0,INDEX(COUNTIFS($O$1:O429,$M$2:$M$1501),0),0)),"")</f>
        <v/>
      </c>
      <c r="T430" s="8" t="s">
        <v>314</v>
      </c>
      <c r="U430" s="51"/>
      <c r="W430" s="43" t="str">
        <f>IFERROR(INDEX($T$2:$T$1501,MATCH(0,INDEX(COUNTIFS($W$1:W429,$T$2:$T$1501),0),0)),"")</f>
        <v>969a9e5e-4a63-4b49-b428-6c6834c816fb</v>
      </c>
      <c r="X430" s="43">
        <f t="shared" si="18"/>
        <v>1</v>
      </c>
      <c r="Z430" s="6" t="s">
        <v>6</v>
      </c>
      <c r="AA430" s="43" t="str">
        <f>IFERROR(INDEX($T$2:$T$1501,MATCH(0,INDEX(COUNTIFS($W$1:AA429,$T$2:$T$1501),0),0)),"")</f>
        <v>969a9e5e-4a63-4b49-b428-6c6834c816fb</v>
      </c>
    </row>
    <row r="431" spans="1:27" ht="12.75">
      <c r="A431" s="36" t="str">
        <f t="shared" si="17"/>
        <v>GGN - Sector 27|Personal Care</v>
      </c>
      <c r="B431" s="6" t="s">
        <v>9</v>
      </c>
      <c r="C431" s="7">
        <v>44531</v>
      </c>
      <c r="D431" s="8" t="s">
        <v>315</v>
      </c>
      <c r="E431" s="8" t="s">
        <v>34</v>
      </c>
      <c r="F431" s="9">
        <v>5</v>
      </c>
      <c r="G431" s="10">
        <v>75</v>
      </c>
      <c r="H431" s="46"/>
      <c r="I431" s="46"/>
      <c r="M431" s="6" t="s">
        <v>9</v>
      </c>
      <c r="N431" s="43" t="str">
        <f>IF(COUNTIF($M$2:M431,$M$2:$M$1501)=1,M431,"")</f>
        <v/>
      </c>
      <c r="O431" s="43" t="str">
        <f t="array" ref="O431">IFERROR(INDEX($M$2:$M$1501,MATCH(0,INDEX(COUNTIFS($O$1:O430,$M$2:$M$1501),0),0)),"")</f>
        <v/>
      </c>
      <c r="T431" s="8" t="s">
        <v>315</v>
      </c>
      <c r="U431" s="51"/>
      <c r="W431" s="43" t="str">
        <f>IFERROR(INDEX($T$2:$T$1501,MATCH(0,INDEX(COUNTIFS($W$1:W430,$T$2:$T$1501),0),0)),"")</f>
        <v>0f6ec161-d7a3-47ae-8998-eb7eaf8067e9</v>
      </c>
      <c r="X431" s="43">
        <f t="shared" si="18"/>
        <v>3</v>
      </c>
      <c r="Z431" s="6" t="s">
        <v>9</v>
      </c>
      <c r="AA431" s="43" t="str">
        <f>IFERROR(INDEX($T$2:$T$1501,MATCH(0,INDEX(COUNTIFS($W$1:AA430,$T$2:$T$1501),0),0)),"")</f>
        <v>0f6ec161-d7a3-47ae-8998-eb7eaf8067e9</v>
      </c>
    </row>
    <row r="432" spans="1:27" ht="12.75">
      <c r="A432" s="36" t="str">
        <f t="shared" si="17"/>
        <v>GGN - Sector 27|Munchies</v>
      </c>
      <c r="B432" s="6" t="s">
        <v>9</v>
      </c>
      <c r="C432" s="7">
        <v>44531</v>
      </c>
      <c r="D432" s="8" t="s">
        <v>269</v>
      </c>
      <c r="E432" s="8" t="s">
        <v>8</v>
      </c>
      <c r="F432" s="9">
        <v>39</v>
      </c>
      <c r="G432" s="10">
        <v>7</v>
      </c>
      <c r="H432" s="46"/>
      <c r="I432" s="46"/>
      <c r="M432" s="6" t="s">
        <v>9</v>
      </c>
      <c r="N432" s="43" t="str">
        <f>IF(COUNTIF($M$2:M432,$M$2:$M$1501)=1,M432,"")</f>
        <v/>
      </c>
      <c r="O432" s="43" t="str">
        <f t="array" ref="O432">IFERROR(INDEX($M$2:$M$1501,MATCH(0,INDEX(COUNTIFS($O$1:O431,$M$2:$M$1501),0),0)),"")</f>
        <v/>
      </c>
      <c r="T432" s="8" t="s">
        <v>269</v>
      </c>
      <c r="U432" s="51"/>
      <c r="W432" s="43" t="str">
        <f>IFERROR(INDEX($T$2:$T$1501,MATCH(0,INDEX(COUNTIFS($W$1:W431,$T$2:$T$1501),0),0)),"")</f>
        <v>44d30cb0-ab32-4e9b-9004-ce2f6e638352</v>
      </c>
      <c r="X432" s="43">
        <f t="shared" si="18"/>
        <v>2</v>
      </c>
      <c r="Z432" s="6" t="s">
        <v>9</v>
      </c>
      <c r="AA432" s="43" t="str">
        <f>IFERROR(INDEX($T$2:$T$1501,MATCH(0,INDEX(COUNTIFS($W$1:AA431,$T$2:$T$1501),0),0)),"")</f>
        <v>44d30cb0-ab32-4e9b-9004-ce2f6e638352</v>
      </c>
    </row>
    <row r="433" spans="1:27" ht="12.75">
      <c r="A433" s="36" t="str">
        <f t="shared" si="17"/>
        <v>GGN - Sector 27|Cooking Essentials</v>
      </c>
      <c r="B433" s="6" t="s">
        <v>9</v>
      </c>
      <c r="C433" s="7">
        <v>44531</v>
      </c>
      <c r="D433" s="8" t="s">
        <v>316</v>
      </c>
      <c r="E433" s="8" t="s">
        <v>30</v>
      </c>
      <c r="F433" s="9">
        <v>13</v>
      </c>
      <c r="G433" s="10">
        <v>292</v>
      </c>
      <c r="H433" s="46"/>
      <c r="I433" s="46"/>
      <c r="M433" s="6" t="s">
        <v>9</v>
      </c>
      <c r="N433" s="43" t="str">
        <f>IF(COUNTIF($M$2:M433,$M$2:$M$1501)=1,M433,"")</f>
        <v/>
      </c>
      <c r="O433" s="43" t="str">
        <f t="array" ref="O433">IFERROR(INDEX($M$2:$M$1501,MATCH(0,INDEX(COUNTIFS($O$1:O432,$M$2:$M$1501),0),0)),"")</f>
        <v/>
      </c>
      <c r="T433" s="8" t="s">
        <v>316</v>
      </c>
      <c r="U433" s="51"/>
      <c r="W433" s="43" t="str">
        <f>IFERROR(INDEX($T$2:$T$1501,MATCH(0,INDEX(COUNTIFS($W$1:W432,$T$2:$T$1501),0),0)),"")</f>
        <v>9d8a2ec2-b619-4efa-b6e9-e9474a7b324e</v>
      </c>
      <c r="X433" s="43">
        <f t="shared" si="18"/>
        <v>1</v>
      </c>
      <c r="Z433" s="6" t="s">
        <v>9</v>
      </c>
      <c r="AA433" s="43" t="str">
        <f>IFERROR(INDEX($T$2:$T$1501,MATCH(0,INDEX(COUNTIFS($W$1:AA432,$T$2:$T$1501),0),0)),"")</f>
        <v>9d8a2ec2-b619-4efa-b6e9-e9474a7b324e</v>
      </c>
    </row>
    <row r="434" spans="1:27" ht="12.75">
      <c r="A434" s="36" t="str">
        <f t="shared" si="17"/>
        <v>GGN - Sector 27|Fruits &amp; Vegetables</v>
      </c>
      <c r="B434" s="6" t="s">
        <v>9</v>
      </c>
      <c r="C434" s="7">
        <v>44531</v>
      </c>
      <c r="D434" s="8" t="s">
        <v>63</v>
      </c>
      <c r="E434" s="8" t="s">
        <v>11</v>
      </c>
      <c r="F434" s="9">
        <v>267</v>
      </c>
      <c r="G434" s="10">
        <v>18</v>
      </c>
      <c r="H434" s="46"/>
      <c r="I434" s="46"/>
      <c r="M434" s="6" t="s">
        <v>9</v>
      </c>
      <c r="N434" s="43" t="str">
        <f>IF(COUNTIF($M$2:M434,$M$2:$M$1501)=1,M434,"")</f>
        <v/>
      </c>
      <c r="O434" s="43" t="str">
        <f t="array" ref="O434">IFERROR(INDEX($M$2:$M$1501,MATCH(0,INDEX(COUNTIFS($O$1:O433,$M$2:$M$1501),0),0)),"")</f>
        <v/>
      </c>
      <c r="T434" s="8" t="s">
        <v>63</v>
      </c>
      <c r="U434" s="51"/>
      <c r="W434" s="43" t="str">
        <f>IFERROR(INDEX($T$2:$T$1501,MATCH(0,INDEX(COUNTIFS($W$1:W433,$T$2:$T$1501),0),0)),"")</f>
        <v>512c8ac6-27d4-43bc-89ac-52e7aa8923fe</v>
      </c>
      <c r="X434" s="43">
        <f t="shared" si="18"/>
        <v>1</v>
      </c>
      <c r="Z434" s="6" t="s">
        <v>9</v>
      </c>
      <c r="AA434" s="43" t="str">
        <f>IFERROR(INDEX($T$2:$T$1501,MATCH(0,INDEX(COUNTIFS($W$1:AA433,$T$2:$T$1501),0),0)),"")</f>
        <v>512c8ac6-27d4-43bc-89ac-52e7aa8923fe</v>
      </c>
    </row>
    <row r="435" spans="1:27" ht="12.75">
      <c r="A435" s="36" t="str">
        <f t="shared" si="17"/>
        <v>GGN - Sector 27|Dairy, Bread &amp; Batter</v>
      </c>
      <c r="B435" s="6" t="s">
        <v>9</v>
      </c>
      <c r="C435" s="7">
        <v>44531</v>
      </c>
      <c r="D435" s="8" t="s">
        <v>317</v>
      </c>
      <c r="E435" s="8" t="s">
        <v>41</v>
      </c>
      <c r="F435" s="9">
        <v>4</v>
      </c>
      <c r="G435" s="10">
        <v>101</v>
      </c>
      <c r="H435" s="46"/>
      <c r="I435" s="46"/>
      <c r="M435" s="6" t="s">
        <v>9</v>
      </c>
      <c r="N435" s="43" t="str">
        <f>IF(COUNTIF($M$2:M435,$M$2:$M$1501)=1,M435,"")</f>
        <v/>
      </c>
      <c r="O435" s="43" t="str">
        <f t="array" ref="O435">IFERROR(INDEX($M$2:$M$1501,MATCH(0,INDEX(COUNTIFS($O$1:O434,$M$2:$M$1501),0),0)),"")</f>
        <v/>
      </c>
      <c r="T435" s="8" t="s">
        <v>317</v>
      </c>
      <c r="U435" s="51"/>
      <c r="W435" s="43" t="str">
        <f>IFERROR(INDEX($T$2:$T$1501,MATCH(0,INDEX(COUNTIFS($W$1:W434,$T$2:$T$1501),0),0)),"")</f>
        <v>4789527a-9046-42dd-ab52-10b1dde5c2b6</v>
      </c>
      <c r="X435" s="43">
        <f t="shared" si="18"/>
        <v>1</v>
      </c>
      <c r="Z435" s="6" t="s">
        <v>9</v>
      </c>
      <c r="AA435" s="43" t="str">
        <f>IFERROR(INDEX($T$2:$T$1501,MATCH(0,INDEX(COUNTIFS($W$1:AA434,$T$2:$T$1501),0),0)),"")</f>
        <v>4789527a-9046-42dd-ab52-10b1dde5c2b6</v>
      </c>
    </row>
    <row r="436" spans="1:27" ht="12.75">
      <c r="A436" s="36" t="str">
        <f t="shared" si="17"/>
        <v>GGN - Sector 27|Health &amp; Hygiene</v>
      </c>
      <c r="B436" s="6" t="s">
        <v>9</v>
      </c>
      <c r="C436" s="7">
        <v>44531</v>
      </c>
      <c r="D436" s="8" t="s">
        <v>318</v>
      </c>
      <c r="E436" s="8" t="s">
        <v>132</v>
      </c>
      <c r="F436" s="9">
        <v>13</v>
      </c>
      <c r="G436" s="10">
        <v>162</v>
      </c>
      <c r="H436" s="46"/>
      <c r="I436" s="46"/>
      <c r="M436" s="6" t="s">
        <v>9</v>
      </c>
      <c r="N436" s="43" t="str">
        <f>IF(COUNTIF($M$2:M436,$M$2:$M$1501)=1,M436,"")</f>
        <v/>
      </c>
      <c r="O436" s="43" t="str">
        <f t="array" ref="O436">IFERROR(INDEX($M$2:$M$1501,MATCH(0,INDEX(COUNTIFS($O$1:O435,$M$2:$M$1501),0),0)),"")</f>
        <v/>
      </c>
      <c r="T436" s="8" t="s">
        <v>318</v>
      </c>
      <c r="U436" s="51"/>
      <c r="W436" s="43" t="str">
        <f>IFERROR(INDEX($T$2:$T$1501,MATCH(0,INDEX(COUNTIFS($W$1:W435,$T$2:$T$1501),0),0)),"")</f>
        <v>a8593217-5b45-4c84-816e-2efe03e38b3e</v>
      </c>
      <c r="X436" s="43">
        <f t="shared" si="18"/>
        <v>3</v>
      </c>
      <c r="Z436" s="6" t="s">
        <v>9</v>
      </c>
      <c r="AA436" s="43" t="str">
        <f>IFERROR(INDEX($T$2:$T$1501,MATCH(0,INDEX(COUNTIFS($W$1:AA435,$T$2:$T$1501),0),0)),"")</f>
        <v>a8593217-5b45-4c84-816e-2efe03e38b3e</v>
      </c>
    </row>
    <row r="437" spans="1:27" ht="12.75">
      <c r="A437" s="36" t="str">
        <f t="shared" si="17"/>
        <v>GGN - Sector 27|Personal Care</v>
      </c>
      <c r="B437" s="6" t="s">
        <v>9</v>
      </c>
      <c r="C437" s="7">
        <v>44531</v>
      </c>
      <c r="D437" s="8" t="s">
        <v>319</v>
      </c>
      <c r="E437" s="8" t="s">
        <v>34</v>
      </c>
      <c r="F437" s="9">
        <v>9</v>
      </c>
      <c r="G437" s="10">
        <v>30</v>
      </c>
      <c r="H437" s="46"/>
      <c r="I437" s="46"/>
      <c r="M437" s="6" t="s">
        <v>9</v>
      </c>
      <c r="N437" s="43" t="str">
        <f>IF(COUNTIF($M$2:M437,$M$2:$M$1501)=1,M437,"")</f>
        <v/>
      </c>
      <c r="O437" s="43" t="str">
        <f t="array" ref="O437">IFERROR(INDEX($M$2:$M$1501,MATCH(0,INDEX(COUNTIFS($O$1:O436,$M$2:$M$1501),0),0)),"")</f>
        <v/>
      </c>
      <c r="T437" s="8" t="s">
        <v>319</v>
      </c>
      <c r="U437" s="51"/>
      <c r="W437" s="43" t="str">
        <f>IFERROR(INDEX($T$2:$T$1501,MATCH(0,INDEX(COUNTIFS($W$1:W436,$T$2:$T$1501),0),0)),"")</f>
        <v>67d7c636-2d46-4591-99de-da8d800dfc31</v>
      </c>
      <c r="X437" s="43">
        <f t="shared" si="18"/>
        <v>2</v>
      </c>
      <c r="Z437" s="6" t="s">
        <v>9</v>
      </c>
      <c r="AA437" s="43" t="str">
        <f>IFERROR(INDEX($T$2:$T$1501,MATCH(0,INDEX(COUNTIFS($W$1:AA436,$T$2:$T$1501),0),0)),"")</f>
        <v>67d7c636-2d46-4591-99de-da8d800dfc31</v>
      </c>
    </row>
    <row r="438" spans="1:27" ht="12.75">
      <c r="A438" s="36" t="str">
        <f t="shared" si="17"/>
        <v>GGN - Sector 27|Cooking Essentials</v>
      </c>
      <c r="B438" s="6" t="s">
        <v>9</v>
      </c>
      <c r="C438" s="7">
        <v>44531</v>
      </c>
      <c r="D438" s="8" t="s">
        <v>320</v>
      </c>
      <c r="E438" s="8" t="s">
        <v>30</v>
      </c>
      <c r="F438" s="9">
        <v>15</v>
      </c>
      <c r="G438" s="10">
        <v>27</v>
      </c>
      <c r="H438" s="46"/>
      <c r="I438" s="46"/>
      <c r="M438" s="6" t="s">
        <v>9</v>
      </c>
      <c r="N438" s="43" t="str">
        <f>IF(COUNTIF($M$2:M438,$M$2:$M$1501)=1,M438,"")</f>
        <v/>
      </c>
      <c r="O438" s="43" t="str">
        <f t="array" ref="O438">IFERROR(INDEX($M$2:$M$1501,MATCH(0,INDEX(COUNTIFS($O$1:O437,$M$2:$M$1501),0),0)),"")</f>
        <v/>
      </c>
      <c r="T438" s="8" t="s">
        <v>320</v>
      </c>
      <c r="U438" s="51"/>
      <c r="W438" s="43" t="str">
        <f>IFERROR(INDEX($T$2:$T$1501,MATCH(0,INDEX(COUNTIFS($W$1:W437,$T$2:$T$1501),0),0)),"")</f>
        <v>2ed16409-34d8-41de-9526-7934d560b8e8</v>
      </c>
      <c r="X438" s="43">
        <f t="shared" si="18"/>
        <v>2</v>
      </c>
      <c r="Z438" s="6" t="s">
        <v>9</v>
      </c>
      <c r="AA438" s="43" t="str">
        <f>IFERROR(INDEX($T$2:$T$1501,MATCH(0,INDEX(COUNTIFS($W$1:AA437,$T$2:$T$1501),0),0)),"")</f>
        <v>2ed16409-34d8-41de-9526-7934d560b8e8</v>
      </c>
    </row>
    <row r="439" spans="1:27" ht="12.75">
      <c r="A439" s="36" t="str">
        <f t="shared" si="17"/>
        <v>GGN - Sector 27|Munchies</v>
      </c>
      <c r="B439" s="6" t="s">
        <v>9</v>
      </c>
      <c r="C439" s="7">
        <v>44531</v>
      </c>
      <c r="D439" s="8" t="s">
        <v>321</v>
      </c>
      <c r="E439" s="8" t="s">
        <v>8</v>
      </c>
      <c r="F439" s="9">
        <v>2</v>
      </c>
      <c r="G439" s="10">
        <v>20</v>
      </c>
      <c r="H439" s="46"/>
      <c r="I439" s="46"/>
      <c r="M439" s="6" t="s">
        <v>9</v>
      </c>
      <c r="N439" s="43" t="str">
        <f>IF(COUNTIF($M$2:M439,$M$2:$M$1501)=1,M439,"")</f>
        <v/>
      </c>
      <c r="O439" s="43" t="str">
        <f t="array" ref="O439">IFERROR(INDEX($M$2:$M$1501,MATCH(0,INDEX(COUNTIFS($O$1:O438,$M$2:$M$1501),0),0)),"")</f>
        <v/>
      </c>
      <c r="T439" s="8" t="s">
        <v>321</v>
      </c>
      <c r="U439" s="51"/>
      <c r="W439" s="43" t="str">
        <f>IFERROR(INDEX($T$2:$T$1501,MATCH(0,INDEX(COUNTIFS($W$1:W438,$T$2:$T$1501),0),0)),"")</f>
        <v>9d41b52e-a9ae-4493-93e6-fcdd33c0b431</v>
      </c>
      <c r="X439" s="43">
        <f t="shared" si="18"/>
        <v>1</v>
      </c>
      <c r="Z439" s="6" t="s">
        <v>9</v>
      </c>
      <c r="AA439" s="43" t="str">
        <f>IFERROR(INDEX($T$2:$T$1501,MATCH(0,INDEX(COUNTIFS($W$1:AA438,$T$2:$T$1501),0),0)),"")</f>
        <v>9d41b52e-a9ae-4493-93e6-fcdd33c0b431</v>
      </c>
    </row>
    <row r="440" spans="1:27" ht="12.75">
      <c r="A440" s="36" t="str">
        <f t="shared" si="17"/>
        <v>GGN - Sector 27|Ice Cream &amp; Desserts</v>
      </c>
      <c r="B440" s="6" t="s">
        <v>9</v>
      </c>
      <c r="C440" s="7">
        <v>44531</v>
      </c>
      <c r="D440" s="8" t="s">
        <v>322</v>
      </c>
      <c r="E440" s="8" t="s">
        <v>59</v>
      </c>
      <c r="F440" s="9">
        <v>13</v>
      </c>
      <c r="G440" s="10">
        <v>299</v>
      </c>
      <c r="H440" s="46"/>
      <c r="I440" s="46"/>
      <c r="M440" s="6" t="s">
        <v>9</v>
      </c>
      <c r="N440" s="43" t="str">
        <f>IF(COUNTIF($M$2:M440,$M$2:$M$1501)=1,M440,"")</f>
        <v/>
      </c>
      <c r="O440" s="43" t="str">
        <f t="array" ref="O440">IFERROR(INDEX($M$2:$M$1501,MATCH(0,INDEX(COUNTIFS($O$1:O439,$M$2:$M$1501),0),0)),"")</f>
        <v/>
      </c>
      <c r="T440" s="8" t="s">
        <v>322</v>
      </c>
      <c r="U440" s="51"/>
      <c r="W440" s="43" t="str">
        <f>IFERROR(INDEX($T$2:$T$1501,MATCH(0,INDEX(COUNTIFS($W$1:W439,$T$2:$T$1501),0),0)),"")</f>
        <v>db16d897-621b-471c-b891-08a9e520dfa0</v>
      </c>
      <c r="X440" s="43">
        <f t="shared" si="18"/>
        <v>1</v>
      </c>
      <c r="Z440" s="6" t="s">
        <v>9</v>
      </c>
      <c r="AA440" s="43" t="str">
        <f>IFERROR(INDEX($T$2:$T$1501,MATCH(0,INDEX(COUNTIFS($W$1:AA439,$T$2:$T$1501),0),0)),"")</f>
        <v>db16d897-621b-471c-b891-08a9e520dfa0</v>
      </c>
    </row>
    <row r="441" spans="1:27" ht="12.75">
      <c r="A441" s="36" t="str">
        <f t="shared" si="17"/>
        <v>GGN - Sector 27|Fruits &amp; Vegetables</v>
      </c>
      <c r="B441" s="6" t="s">
        <v>9</v>
      </c>
      <c r="C441" s="7">
        <v>44531</v>
      </c>
      <c r="D441" s="8" t="s">
        <v>91</v>
      </c>
      <c r="E441" s="8" t="s">
        <v>11</v>
      </c>
      <c r="F441" s="9">
        <v>3</v>
      </c>
      <c r="G441" s="10">
        <v>0</v>
      </c>
      <c r="H441" s="46"/>
      <c r="I441" s="46"/>
      <c r="M441" s="6" t="s">
        <v>9</v>
      </c>
      <c r="N441" s="43" t="str">
        <f>IF(COUNTIF($M$2:M441,$M$2:$M$1501)=1,M441,"")</f>
        <v/>
      </c>
      <c r="O441" s="43" t="str">
        <f t="array" ref="O441">IFERROR(INDEX($M$2:$M$1501,MATCH(0,INDEX(COUNTIFS($O$1:O440,$M$2:$M$1501),0),0)),"")</f>
        <v/>
      </c>
      <c r="T441" s="8" t="s">
        <v>91</v>
      </c>
      <c r="U441" s="51"/>
      <c r="W441" s="43" t="str">
        <f>IFERROR(INDEX($T$2:$T$1501,MATCH(0,INDEX(COUNTIFS($W$1:W440,$T$2:$T$1501),0),0)),"")</f>
        <v>d518c17b-9c14-4458-8111-fd8d32248505</v>
      </c>
      <c r="X441" s="43">
        <f t="shared" si="18"/>
        <v>2</v>
      </c>
      <c r="Z441" s="6" t="s">
        <v>9</v>
      </c>
      <c r="AA441" s="43" t="str">
        <f>IFERROR(INDEX($T$2:$T$1501,MATCH(0,INDEX(COUNTIFS($W$1:AA440,$T$2:$T$1501),0),0)),"")</f>
        <v>d518c17b-9c14-4458-8111-fd8d32248505</v>
      </c>
    </row>
    <row r="442" spans="1:27" ht="12.75">
      <c r="A442" s="36" t="str">
        <f t="shared" si="17"/>
        <v>GGN - Sector 27|Packaged Food</v>
      </c>
      <c r="B442" s="6" t="s">
        <v>9</v>
      </c>
      <c r="C442" s="7">
        <v>44531</v>
      </c>
      <c r="D442" s="8" t="s">
        <v>323</v>
      </c>
      <c r="E442" s="8" t="s">
        <v>15</v>
      </c>
      <c r="F442" s="9">
        <v>48</v>
      </c>
      <c r="G442" s="10">
        <v>53</v>
      </c>
      <c r="H442" s="46"/>
      <c r="I442" s="46"/>
      <c r="M442" s="6" t="s">
        <v>9</v>
      </c>
      <c r="N442" s="43" t="str">
        <f>IF(COUNTIF($M$2:M442,$M$2:$M$1501)=1,M442,"")</f>
        <v/>
      </c>
      <c r="O442" s="43" t="str">
        <f t="array" ref="O442">IFERROR(INDEX($M$2:$M$1501,MATCH(0,INDEX(COUNTIFS($O$1:O441,$M$2:$M$1501),0),0)),"")</f>
        <v/>
      </c>
      <c r="T442" s="8" t="s">
        <v>323</v>
      </c>
      <c r="U442" s="51"/>
      <c r="W442" s="43" t="str">
        <f>IFERROR(INDEX($T$2:$T$1501,MATCH(0,INDEX(COUNTIFS($W$1:W441,$T$2:$T$1501),0),0)),"")</f>
        <v>bac9b5d4-d9b4-4e0a-8aff-ac46e54599df</v>
      </c>
      <c r="X442" s="43">
        <f t="shared" si="18"/>
        <v>1</v>
      </c>
      <c r="Z442" s="6" t="s">
        <v>9</v>
      </c>
      <c r="AA442" s="43" t="str">
        <f>IFERROR(INDEX($T$2:$T$1501,MATCH(0,INDEX(COUNTIFS($W$1:AA441,$T$2:$T$1501),0),0)),"")</f>
        <v>bac9b5d4-d9b4-4e0a-8aff-ac46e54599df</v>
      </c>
    </row>
    <row r="443" spans="1:27" ht="12.75">
      <c r="A443" s="36" t="str">
        <f t="shared" si="17"/>
        <v>GGN - Sector 27|Fruits &amp; Vegetables</v>
      </c>
      <c r="B443" s="6" t="s">
        <v>9</v>
      </c>
      <c r="C443" s="7">
        <v>44531</v>
      </c>
      <c r="D443" s="8" t="s">
        <v>45</v>
      </c>
      <c r="E443" s="8" t="s">
        <v>11</v>
      </c>
      <c r="F443" s="9">
        <v>7</v>
      </c>
      <c r="G443" s="10">
        <v>150</v>
      </c>
      <c r="H443" s="46"/>
      <c r="I443" s="46"/>
      <c r="M443" s="6" t="s">
        <v>9</v>
      </c>
      <c r="N443" s="43" t="str">
        <f>IF(COUNTIF($M$2:M443,$M$2:$M$1501)=1,M443,"")</f>
        <v/>
      </c>
      <c r="O443" s="43" t="str">
        <f t="array" ref="O443">IFERROR(INDEX($M$2:$M$1501,MATCH(0,INDEX(COUNTIFS($O$1:O442,$M$2:$M$1501),0),0)),"")</f>
        <v/>
      </c>
      <c r="T443" s="8" t="s">
        <v>45</v>
      </c>
      <c r="U443" s="51"/>
      <c r="W443" s="43" t="str">
        <f>IFERROR(INDEX($T$2:$T$1501,MATCH(0,INDEX(COUNTIFS($W$1:W442,$T$2:$T$1501),0),0)),"")</f>
        <v>a2d2b857-1b91-4f7e-a7db-f0d500446ce0</v>
      </c>
      <c r="X443" s="43">
        <f t="shared" si="18"/>
        <v>1</v>
      </c>
      <c r="Z443" s="6" t="s">
        <v>9</v>
      </c>
      <c r="AA443" s="43" t="str">
        <f>IFERROR(INDEX($T$2:$T$1501,MATCH(0,INDEX(COUNTIFS($W$1:AA442,$T$2:$T$1501),0),0)),"")</f>
        <v>a2d2b857-1b91-4f7e-a7db-f0d500446ce0</v>
      </c>
    </row>
    <row r="444" spans="1:27" ht="12.75">
      <c r="A444" s="36" t="str">
        <f t="shared" si="17"/>
        <v>GGN - Sector 27|Fruits &amp; Vegetables</v>
      </c>
      <c r="B444" s="6" t="s">
        <v>9</v>
      </c>
      <c r="C444" s="7">
        <v>44531</v>
      </c>
      <c r="D444" s="8" t="s">
        <v>210</v>
      </c>
      <c r="E444" s="8" t="s">
        <v>11</v>
      </c>
      <c r="F444" s="9">
        <v>8</v>
      </c>
      <c r="G444" s="10">
        <v>84</v>
      </c>
      <c r="H444" s="46"/>
      <c r="I444" s="46"/>
      <c r="M444" s="6" t="s">
        <v>9</v>
      </c>
      <c r="N444" s="43" t="str">
        <f>IF(COUNTIF($M$2:M444,$M$2:$M$1501)=1,M444,"")</f>
        <v/>
      </c>
      <c r="O444" s="43" t="str">
        <f t="array" ref="O444">IFERROR(INDEX($M$2:$M$1501,MATCH(0,INDEX(COUNTIFS($O$1:O443,$M$2:$M$1501),0),0)),"")</f>
        <v/>
      </c>
      <c r="T444" s="8" t="s">
        <v>210</v>
      </c>
      <c r="U444" s="51"/>
      <c r="W444" s="43" t="str">
        <f>IFERROR(INDEX($T$2:$T$1501,MATCH(0,INDEX(COUNTIFS($W$1:W443,$T$2:$T$1501),0),0)),"")</f>
        <v>728fe8a7-0b4c-429f-8b1b-916fee9a5beb</v>
      </c>
      <c r="X444" s="43">
        <f t="shared" si="18"/>
        <v>1</v>
      </c>
      <c r="Z444" s="6" t="s">
        <v>9</v>
      </c>
      <c r="AA444" s="43" t="str">
        <f>IFERROR(INDEX($T$2:$T$1501,MATCH(0,INDEX(COUNTIFS($W$1:AA443,$T$2:$T$1501),0),0)),"")</f>
        <v>728fe8a7-0b4c-429f-8b1b-916fee9a5beb</v>
      </c>
    </row>
    <row r="445" spans="1:27" ht="12.75">
      <c r="A445" s="36" t="str">
        <f t="shared" si="17"/>
        <v>GGN - Sector 27|Packaged Food</v>
      </c>
      <c r="B445" s="6" t="s">
        <v>9</v>
      </c>
      <c r="C445" s="7">
        <v>44531</v>
      </c>
      <c r="D445" s="8" t="s">
        <v>324</v>
      </c>
      <c r="E445" s="8" t="s">
        <v>15</v>
      </c>
      <c r="F445" s="9">
        <v>21</v>
      </c>
      <c r="G445" s="10">
        <v>53</v>
      </c>
      <c r="H445" s="46"/>
      <c r="I445" s="46"/>
      <c r="M445" s="6" t="s">
        <v>9</v>
      </c>
      <c r="N445" s="43" t="str">
        <f>IF(COUNTIF($M$2:M445,$M$2:$M$1501)=1,M445,"")</f>
        <v/>
      </c>
      <c r="O445" s="43" t="str">
        <f t="array" ref="O445">IFERROR(INDEX($M$2:$M$1501,MATCH(0,INDEX(COUNTIFS($O$1:O444,$M$2:$M$1501),0),0)),"")</f>
        <v/>
      </c>
      <c r="T445" s="8" t="s">
        <v>324</v>
      </c>
      <c r="U445" s="51"/>
      <c r="W445" s="43" t="str">
        <f>IFERROR(INDEX($T$2:$T$1501,MATCH(0,INDEX(COUNTIFS($W$1:W444,$T$2:$T$1501),0),0)),"")</f>
        <v>a4bb3a95-1e0c-4063-9aee-fcc44bf6b15d</v>
      </c>
      <c r="X445" s="43">
        <f t="shared" si="18"/>
        <v>2</v>
      </c>
      <c r="Z445" s="6" t="s">
        <v>9</v>
      </c>
      <c r="AA445" s="43" t="str">
        <f>IFERROR(INDEX($T$2:$T$1501,MATCH(0,INDEX(COUNTIFS($W$1:AA444,$T$2:$T$1501),0),0)),"")</f>
        <v>a4bb3a95-1e0c-4063-9aee-fcc44bf6b15d</v>
      </c>
    </row>
    <row r="446" spans="1:27" ht="12.75">
      <c r="A446" s="36" t="str">
        <f t="shared" si="17"/>
        <v>GGN-Ardee City|Home &amp; Cleaning</v>
      </c>
      <c r="B446" s="6" t="s">
        <v>20</v>
      </c>
      <c r="C446" s="7">
        <v>44531</v>
      </c>
      <c r="D446" s="8" t="s">
        <v>325</v>
      </c>
      <c r="E446" s="8" t="s">
        <v>67</v>
      </c>
      <c r="F446" s="9">
        <v>10</v>
      </c>
      <c r="G446" s="10">
        <v>72</v>
      </c>
      <c r="H446" s="46"/>
      <c r="I446" s="46"/>
      <c r="M446" s="6" t="s">
        <v>20</v>
      </c>
      <c r="N446" s="43" t="str">
        <f>IF(COUNTIF($M$2:M446,$M$2:$M$1501)=1,M446,"")</f>
        <v/>
      </c>
      <c r="O446" s="43" t="str">
        <f t="array" ref="O446">IFERROR(INDEX($M$2:$M$1501,MATCH(0,INDEX(COUNTIFS($O$1:O445,$M$2:$M$1501),0),0)),"")</f>
        <v/>
      </c>
      <c r="T446" s="8" t="s">
        <v>325</v>
      </c>
      <c r="U446" s="51"/>
      <c r="W446" s="43" t="str">
        <f>IFERROR(INDEX($T$2:$T$1501,MATCH(0,INDEX(COUNTIFS($W$1:W445,$T$2:$T$1501),0),0)),"")</f>
        <v>38ad2439-7f4f-447b-be19-57891bf696be</v>
      </c>
      <c r="X446" s="43">
        <f t="shared" si="18"/>
        <v>1</v>
      </c>
      <c r="Z446" s="6" t="s">
        <v>20</v>
      </c>
      <c r="AA446" s="43" t="str">
        <f>IFERROR(INDEX($T$2:$T$1501,MATCH(0,INDEX(COUNTIFS($W$1:AA445,$T$2:$T$1501),0),0)),"")</f>
        <v>38ad2439-7f4f-447b-be19-57891bf696be</v>
      </c>
    </row>
    <row r="447" spans="1:27" ht="12.75">
      <c r="A447" s="36" t="str">
        <f t="shared" si="17"/>
        <v>GGN - Sector 27|Fruits &amp; Vegetables</v>
      </c>
      <c r="B447" s="6" t="s">
        <v>9</v>
      </c>
      <c r="C447" s="7">
        <v>44531</v>
      </c>
      <c r="D447" s="8" t="s">
        <v>23</v>
      </c>
      <c r="E447" s="8" t="s">
        <v>11</v>
      </c>
      <c r="F447" s="9">
        <v>0</v>
      </c>
      <c r="G447" s="10">
        <v>33</v>
      </c>
      <c r="H447" s="46"/>
      <c r="I447" s="46"/>
      <c r="M447" s="6" t="s">
        <v>9</v>
      </c>
      <c r="N447" s="43" t="str">
        <f>IF(COUNTIF($M$2:M447,$M$2:$M$1501)=1,M447,"")</f>
        <v/>
      </c>
      <c r="O447" s="43" t="str">
        <f t="array" ref="O447">IFERROR(INDEX($M$2:$M$1501,MATCH(0,INDEX(COUNTIFS($O$1:O446,$M$2:$M$1501),0),0)),"")</f>
        <v/>
      </c>
      <c r="T447" s="8" t="s">
        <v>23</v>
      </c>
      <c r="U447" s="51"/>
      <c r="W447" s="43" t="str">
        <f>IFERROR(INDEX($T$2:$T$1501,MATCH(0,INDEX(COUNTIFS($W$1:W446,$T$2:$T$1501),0),0)),"")</f>
        <v>0790f034-4e06-4da5-a6b1-215618967c64</v>
      </c>
      <c r="X447" s="43">
        <f t="shared" si="18"/>
        <v>1</v>
      </c>
      <c r="Z447" s="6" t="s">
        <v>9</v>
      </c>
      <c r="AA447" s="43" t="str">
        <f>IFERROR(INDEX($T$2:$T$1501,MATCH(0,INDEX(COUNTIFS($W$1:AA446,$T$2:$T$1501),0),0)),"")</f>
        <v>0790f034-4e06-4da5-a6b1-215618967c64</v>
      </c>
    </row>
    <row r="448" spans="1:27" ht="12.75">
      <c r="A448" s="36" t="str">
        <f t="shared" si="17"/>
        <v>GGN - Sector 27|Fruits &amp; Vegetables</v>
      </c>
      <c r="B448" s="6" t="s">
        <v>9</v>
      </c>
      <c r="C448" s="7">
        <v>44531</v>
      </c>
      <c r="D448" s="8" t="s">
        <v>326</v>
      </c>
      <c r="E448" s="8" t="s">
        <v>11</v>
      </c>
      <c r="F448" s="9">
        <v>4</v>
      </c>
      <c r="G448" s="10">
        <v>64</v>
      </c>
      <c r="H448" s="46"/>
      <c r="I448" s="46"/>
      <c r="M448" s="6" t="s">
        <v>9</v>
      </c>
      <c r="N448" s="43" t="str">
        <f>IF(COUNTIF($M$2:M448,$M$2:$M$1501)=1,M448,"")</f>
        <v/>
      </c>
      <c r="O448" s="43" t="str">
        <f t="array" ref="O448">IFERROR(INDEX($M$2:$M$1501,MATCH(0,INDEX(COUNTIFS($O$1:O447,$M$2:$M$1501),0),0)),"")</f>
        <v/>
      </c>
      <c r="T448" s="8" t="s">
        <v>326</v>
      </c>
      <c r="U448" s="51"/>
      <c r="W448" s="43" t="str">
        <f>IFERROR(INDEX($T$2:$T$1501,MATCH(0,INDEX(COUNTIFS($W$1:W447,$T$2:$T$1501),0),0)),"")</f>
        <v>a3eaecc6-9c79-4570-a957-2f3f840a3ff5</v>
      </c>
      <c r="X448" s="43">
        <f t="shared" si="18"/>
        <v>1</v>
      </c>
      <c r="Z448" s="6" t="s">
        <v>9</v>
      </c>
      <c r="AA448" s="43" t="str">
        <f>IFERROR(INDEX($T$2:$T$1501,MATCH(0,INDEX(COUNTIFS($W$1:AA447,$T$2:$T$1501),0),0)),"")</f>
        <v>a3eaecc6-9c79-4570-a957-2f3f840a3ff5</v>
      </c>
    </row>
    <row r="449" spans="1:27" ht="12.75">
      <c r="A449" s="36" t="str">
        <f t="shared" si="17"/>
        <v>GGN-Sector66|Fruits &amp; Vegetables</v>
      </c>
      <c r="B449" s="6" t="s">
        <v>6</v>
      </c>
      <c r="C449" s="7">
        <v>44531</v>
      </c>
      <c r="D449" s="8" t="s">
        <v>327</v>
      </c>
      <c r="E449" s="8" t="s">
        <v>11</v>
      </c>
      <c r="F449" s="9">
        <v>7</v>
      </c>
      <c r="G449" s="10">
        <v>30</v>
      </c>
      <c r="H449" s="46"/>
      <c r="I449" s="46"/>
      <c r="M449" s="6" t="s">
        <v>6</v>
      </c>
      <c r="N449" s="43" t="str">
        <f>IF(COUNTIF($M$2:M449,$M$2:$M$1501)=1,M449,"")</f>
        <v/>
      </c>
      <c r="O449" s="43" t="str">
        <f t="array" ref="O449">IFERROR(INDEX($M$2:$M$1501,MATCH(0,INDEX(COUNTIFS($O$1:O448,$M$2:$M$1501),0),0)),"")</f>
        <v/>
      </c>
      <c r="T449" s="8" t="s">
        <v>327</v>
      </c>
      <c r="U449" s="51"/>
      <c r="W449" s="43" t="str">
        <f>IFERROR(INDEX($T$2:$T$1501,MATCH(0,INDEX(COUNTIFS($W$1:W448,$T$2:$T$1501),0),0)),"")</f>
        <v>a4d2c1ab-39da-4bc8-a305-5bd6967c9773</v>
      </c>
      <c r="X449" s="43">
        <f t="shared" si="18"/>
        <v>1</v>
      </c>
      <c r="Z449" s="6" t="s">
        <v>6</v>
      </c>
      <c r="AA449" s="43" t="str">
        <f>IFERROR(INDEX($T$2:$T$1501,MATCH(0,INDEX(COUNTIFS($W$1:AA448,$T$2:$T$1501),0),0)),"")</f>
        <v>a4d2c1ab-39da-4bc8-a305-5bd6967c9773</v>
      </c>
    </row>
    <row r="450" spans="1:27" ht="12.75">
      <c r="A450" s="36" t="str">
        <f t="shared" si="17"/>
        <v>GGN-Sector66|Munchies</v>
      </c>
      <c r="B450" s="6" t="s">
        <v>6</v>
      </c>
      <c r="C450" s="7">
        <v>44531</v>
      </c>
      <c r="D450" s="8" t="s">
        <v>328</v>
      </c>
      <c r="E450" s="8" t="s">
        <v>8</v>
      </c>
      <c r="F450" s="9">
        <v>7</v>
      </c>
      <c r="G450" s="10">
        <v>39</v>
      </c>
      <c r="H450" s="46"/>
      <c r="I450" s="46"/>
      <c r="M450" s="6" t="s">
        <v>6</v>
      </c>
      <c r="N450" s="43" t="str">
        <f>IF(COUNTIF($M$2:M450,$M$2:$M$1501)=1,M450,"")</f>
        <v/>
      </c>
      <c r="O450" s="43" t="str">
        <f t="array" ref="O450">IFERROR(INDEX($M$2:$M$1501,MATCH(0,INDEX(COUNTIFS($O$1:O449,$M$2:$M$1501),0),0)),"")</f>
        <v/>
      </c>
      <c r="T450" s="8" t="s">
        <v>328</v>
      </c>
      <c r="U450" s="51"/>
      <c r="W450" s="43" t="str">
        <f>IFERROR(INDEX($T$2:$T$1501,MATCH(0,INDEX(COUNTIFS($W$1:W449,$T$2:$T$1501),0),0)),"")</f>
        <v>be95e7ed-3e45-4efe-bb32-c889a928d4b6</v>
      </c>
      <c r="X450" s="43">
        <f t="shared" si="18"/>
        <v>2</v>
      </c>
      <c r="Z450" s="6" t="s">
        <v>6</v>
      </c>
      <c r="AA450" s="43" t="str">
        <f>IFERROR(INDEX($T$2:$T$1501,MATCH(0,INDEX(COUNTIFS($W$1:AA449,$T$2:$T$1501),0),0)),"")</f>
        <v>be95e7ed-3e45-4efe-bb32-c889a928d4b6</v>
      </c>
    </row>
    <row r="451" spans="1:27" ht="12.75">
      <c r="A451" s="36" t="str">
        <f t="shared" ref="A451:A514" si="19">B451&amp;"|"&amp;E451</f>
        <v>GGN-Sector66|Fruits &amp; Vegetables</v>
      </c>
      <c r="B451" s="6" t="s">
        <v>6</v>
      </c>
      <c r="C451" s="7">
        <v>44531</v>
      </c>
      <c r="D451" s="8" t="s">
        <v>149</v>
      </c>
      <c r="E451" s="8" t="s">
        <v>11</v>
      </c>
      <c r="F451" s="9">
        <v>10</v>
      </c>
      <c r="G451" s="10">
        <v>34</v>
      </c>
      <c r="H451" s="46"/>
      <c r="I451" s="46"/>
      <c r="M451" s="6" t="s">
        <v>6</v>
      </c>
      <c r="N451" s="43" t="str">
        <f>IF(COUNTIF($M$2:M451,$M$2:$M$1501)=1,M451,"")</f>
        <v/>
      </c>
      <c r="O451" s="43" t="str">
        <f t="array" ref="O451">IFERROR(INDEX($M$2:$M$1501,MATCH(0,INDEX(COUNTIFS($O$1:O450,$M$2:$M$1501),0),0)),"")</f>
        <v/>
      </c>
      <c r="T451" s="8" t="s">
        <v>149</v>
      </c>
      <c r="U451" s="51"/>
      <c r="W451" s="43" t="str">
        <f>IFERROR(INDEX($T$2:$T$1501,MATCH(0,INDEX(COUNTIFS($W$1:W450,$T$2:$T$1501),0),0)),"")</f>
        <v>181c9ab1-f912-47b2-b31f-6d5d33dc0954</v>
      </c>
      <c r="X451" s="43">
        <f t="shared" ref="X451:X514" si="20">COUNTIF($T$2:$T$1501,W451)</f>
        <v>1</v>
      </c>
      <c r="Z451" s="6" t="s">
        <v>6</v>
      </c>
      <c r="AA451" s="43" t="str">
        <f>IFERROR(INDEX($T$2:$T$1501,MATCH(0,INDEX(COUNTIFS($W$1:AA450,$T$2:$T$1501),0),0)),"")</f>
        <v>181c9ab1-f912-47b2-b31f-6d5d33dc0954</v>
      </c>
    </row>
    <row r="452" spans="1:27" ht="12.75">
      <c r="A452" s="36" t="str">
        <f t="shared" si="19"/>
        <v>GGN-Sector66|Personal Care</v>
      </c>
      <c r="B452" s="6" t="s">
        <v>6</v>
      </c>
      <c r="C452" s="7">
        <v>44531</v>
      </c>
      <c r="D452" s="8" t="s">
        <v>329</v>
      </c>
      <c r="E452" s="8" t="s">
        <v>34</v>
      </c>
      <c r="F452" s="9">
        <v>12</v>
      </c>
      <c r="G452" s="10">
        <v>87</v>
      </c>
      <c r="H452" s="46"/>
      <c r="I452" s="46"/>
      <c r="M452" s="6" t="s">
        <v>6</v>
      </c>
      <c r="N452" s="43" t="str">
        <f>IF(COUNTIF($M$2:M452,$M$2:$M$1501)=1,M452,"")</f>
        <v/>
      </c>
      <c r="O452" s="43" t="str">
        <f t="array" ref="O452">IFERROR(INDEX($M$2:$M$1501,MATCH(0,INDEX(COUNTIFS($O$1:O451,$M$2:$M$1501),0),0)),"")</f>
        <v/>
      </c>
      <c r="T452" s="8" t="s">
        <v>329</v>
      </c>
      <c r="U452" s="51"/>
      <c r="W452" s="43" t="str">
        <f>IFERROR(INDEX($T$2:$T$1501,MATCH(0,INDEX(COUNTIFS($W$1:W451,$T$2:$T$1501),0),0)),"")</f>
        <v>a853289b-2a2b-471b-93c7-d64c50cdbfd7</v>
      </c>
      <c r="X452" s="43">
        <f t="shared" si="20"/>
        <v>1</v>
      </c>
      <c r="Z452" s="6" t="s">
        <v>6</v>
      </c>
      <c r="AA452" s="43" t="str">
        <f>IFERROR(INDEX($T$2:$T$1501,MATCH(0,INDEX(COUNTIFS($W$1:AA451,$T$2:$T$1501),0),0)),"")</f>
        <v>a853289b-2a2b-471b-93c7-d64c50cdbfd7</v>
      </c>
    </row>
    <row r="453" spans="1:27" ht="12.75">
      <c r="A453" s="36" t="str">
        <f t="shared" si="19"/>
        <v>GGN-Sector66|Packaged Food</v>
      </c>
      <c r="B453" s="6" t="s">
        <v>6</v>
      </c>
      <c r="C453" s="7">
        <v>44531</v>
      </c>
      <c r="D453" s="8" t="s">
        <v>330</v>
      </c>
      <c r="E453" s="8" t="s">
        <v>15</v>
      </c>
      <c r="F453" s="9">
        <v>11</v>
      </c>
      <c r="G453" s="10">
        <v>167</v>
      </c>
      <c r="H453" s="46"/>
      <c r="I453" s="46"/>
      <c r="M453" s="6" t="s">
        <v>6</v>
      </c>
      <c r="N453" s="43" t="str">
        <f>IF(COUNTIF($M$2:M453,$M$2:$M$1501)=1,M453,"")</f>
        <v/>
      </c>
      <c r="O453" s="43" t="str">
        <f t="array" ref="O453">IFERROR(INDEX($M$2:$M$1501,MATCH(0,INDEX(COUNTIFS($O$1:O452,$M$2:$M$1501),0),0)),"")</f>
        <v/>
      </c>
      <c r="T453" s="8" t="s">
        <v>330</v>
      </c>
      <c r="U453" s="51"/>
      <c r="W453" s="43" t="str">
        <f>IFERROR(INDEX($T$2:$T$1501,MATCH(0,INDEX(COUNTIFS($W$1:W452,$T$2:$T$1501),0),0)),"")</f>
        <v>a7fd8cc9-b613-4513-bf78-542891063bf8</v>
      </c>
      <c r="X453" s="43">
        <f t="shared" si="20"/>
        <v>1</v>
      </c>
      <c r="Z453" s="6" t="s">
        <v>6</v>
      </c>
      <c r="AA453" s="43" t="str">
        <f>IFERROR(INDEX($T$2:$T$1501,MATCH(0,INDEX(COUNTIFS($W$1:AA452,$T$2:$T$1501),0),0)),"")</f>
        <v>a7fd8cc9-b613-4513-bf78-542891063bf8</v>
      </c>
    </row>
    <row r="454" spans="1:27" ht="12.75">
      <c r="A454" s="36" t="str">
        <f t="shared" si="19"/>
        <v>GGN-Ardee City|Munchies</v>
      </c>
      <c r="B454" s="6" t="s">
        <v>20</v>
      </c>
      <c r="C454" s="7">
        <v>44531</v>
      </c>
      <c r="D454" s="8" t="s">
        <v>245</v>
      </c>
      <c r="E454" s="8" t="s">
        <v>8</v>
      </c>
      <c r="F454" s="9">
        <v>5</v>
      </c>
      <c r="G454" s="10">
        <v>19</v>
      </c>
      <c r="H454" s="46"/>
      <c r="I454" s="46"/>
      <c r="M454" s="6" t="s">
        <v>20</v>
      </c>
      <c r="N454" s="43" t="str">
        <f>IF(COUNTIF($M$2:M454,$M$2:$M$1501)=1,M454,"")</f>
        <v/>
      </c>
      <c r="O454" s="43" t="str">
        <f t="array" ref="O454">IFERROR(INDEX($M$2:$M$1501,MATCH(0,INDEX(COUNTIFS($O$1:O453,$M$2:$M$1501),0),0)),"")</f>
        <v/>
      </c>
      <c r="T454" s="8" t="s">
        <v>245</v>
      </c>
      <c r="U454" s="51"/>
      <c r="W454" s="43" t="str">
        <f>IFERROR(INDEX($T$2:$T$1501,MATCH(0,INDEX(COUNTIFS($W$1:W453,$T$2:$T$1501),0),0)),"")</f>
        <v>9bc9def3-b5b2-4bc8-890e-43c2fd8499db</v>
      </c>
      <c r="X454" s="43">
        <f t="shared" si="20"/>
        <v>1</v>
      </c>
      <c r="Z454" s="6" t="s">
        <v>20</v>
      </c>
      <c r="AA454" s="43" t="str">
        <f>IFERROR(INDEX($T$2:$T$1501,MATCH(0,INDEX(COUNTIFS($W$1:AA453,$T$2:$T$1501),0),0)),"")</f>
        <v>9bc9def3-b5b2-4bc8-890e-43c2fd8499db</v>
      </c>
    </row>
    <row r="455" spans="1:27" ht="12.75">
      <c r="A455" s="36" t="str">
        <f t="shared" si="19"/>
        <v>GGN - Sector 27|Munchies</v>
      </c>
      <c r="B455" s="6" t="s">
        <v>9</v>
      </c>
      <c r="C455" s="7">
        <v>44531</v>
      </c>
      <c r="D455" s="8" t="s">
        <v>331</v>
      </c>
      <c r="E455" s="8" t="s">
        <v>8</v>
      </c>
      <c r="F455" s="9">
        <v>4</v>
      </c>
      <c r="G455" s="10">
        <v>38</v>
      </c>
      <c r="H455" s="46"/>
      <c r="I455" s="46"/>
      <c r="M455" s="6" t="s">
        <v>9</v>
      </c>
      <c r="N455" s="43" t="str">
        <f>IF(COUNTIF($M$2:M455,$M$2:$M$1501)=1,M455,"")</f>
        <v/>
      </c>
      <c r="O455" s="43" t="str">
        <f t="array" ref="O455">IFERROR(INDEX($M$2:$M$1501,MATCH(0,INDEX(COUNTIFS($O$1:O454,$M$2:$M$1501),0),0)),"")</f>
        <v/>
      </c>
      <c r="T455" s="8" t="s">
        <v>331</v>
      </c>
      <c r="U455" s="51"/>
      <c r="W455" s="43" t="str">
        <f>IFERROR(INDEX($T$2:$T$1501,MATCH(0,INDEX(COUNTIFS($W$1:W454,$T$2:$T$1501),0),0)),"")</f>
        <v>2f5837c1-12b7-46ec-b26e-27cd8b5a85ff</v>
      </c>
      <c r="X455" s="43">
        <f t="shared" si="20"/>
        <v>1</v>
      </c>
      <c r="Z455" s="6" t="s">
        <v>9</v>
      </c>
      <c r="AA455" s="43" t="str">
        <f>IFERROR(INDEX($T$2:$T$1501,MATCH(0,INDEX(COUNTIFS($W$1:AA454,$T$2:$T$1501),0),0)),"")</f>
        <v>2f5837c1-12b7-46ec-b26e-27cd8b5a85ff</v>
      </c>
    </row>
    <row r="456" spans="1:27" ht="12.75">
      <c r="A456" s="36" t="str">
        <f t="shared" si="19"/>
        <v>GGN - Sector 27|Munchies</v>
      </c>
      <c r="B456" s="6" t="s">
        <v>9</v>
      </c>
      <c r="C456" s="7">
        <v>44531</v>
      </c>
      <c r="D456" s="8" t="s">
        <v>269</v>
      </c>
      <c r="E456" s="8" t="s">
        <v>8</v>
      </c>
      <c r="F456" s="9">
        <v>39</v>
      </c>
      <c r="G456" s="10">
        <v>23</v>
      </c>
      <c r="H456" s="46"/>
      <c r="I456" s="46"/>
      <c r="M456" s="6" t="s">
        <v>9</v>
      </c>
      <c r="N456" s="43" t="str">
        <f>IF(COUNTIF($M$2:M456,$M$2:$M$1501)=1,M456,"")</f>
        <v/>
      </c>
      <c r="O456" s="43" t="str">
        <f t="array" ref="O456">IFERROR(INDEX($M$2:$M$1501,MATCH(0,INDEX(COUNTIFS($O$1:O455,$M$2:$M$1501),0),0)),"")</f>
        <v/>
      </c>
      <c r="T456" s="8" t="s">
        <v>269</v>
      </c>
      <c r="U456" s="51"/>
      <c r="W456" s="43" t="str">
        <f>IFERROR(INDEX($T$2:$T$1501,MATCH(0,INDEX(COUNTIFS($W$1:W455,$T$2:$T$1501),0),0)),"")</f>
        <v>f293b28c-3445-441b-a03e-0328c1bf96bd</v>
      </c>
      <c r="X456" s="43">
        <f t="shared" si="20"/>
        <v>1</v>
      </c>
      <c r="Z456" s="6" t="s">
        <v>9</v>
      </c>
      <c r="AA456" s="43" t="str">
        <f>IFERROR(INDEX($T$2:$T$1501,MATCH(0,INDEX(COUNTIFS($W$1:AA455,$T$2:$T$1501),0),0)),"")</f>
        <v>f293b28c-3445-441b-a03e-0328c1bf96bd</v>
      </c>
    </row>
    <row r="457" spans="1:27" ht="12.75">
      <c r="A457" s="36" t="str">
        <f t="shared" si="19"/>
        <v>GGN-Sector66|Fruits &amp; Vegetables</v>
      </c>
      <c r="B457" s="6" t="s">
        <v>6</v>
      </c>
      <c r="C457" s="7">
        <v>44531</v>
      </c>
      <c r="D457" s="8" t="s">
        <v>332</v>
      </c>
      <c r="E457" s="8" t="s">
        <v>11</v>
      </c>
      <c r="F457" s="9">
        <v>0</v>
      </c>
      <c r="G457" s="10">
        <v>49</v>
      </c>
      <c r="H457" s="46"/>
      <c r="I457" s="46"/>
      <c r="M457" s="6" t="s">
        <v>6</v>
      </c>
      <c r="N457" s="43" t="str">
        <f>IF(COUNTIF($M$2:M457,$M$2:$M$1501)=1,M457,"")</f>
        <v/>
      </c>
      <c r="O457" s="43" t="str">
        <f t="array" ref="O457">IFERROR(INDEX($M$2:$M$1501,MATCH(0,INDEX(COUNTIFS($O$1:O456,$M$2:$M$1501),0),0)),"")</f>
        <v/>
      </c>
      <c r="T457" s="8" t="s">
        <v>332</v>
      </c>
      <c r="U457" s="51"/>
      <c r="W457" s="43" t="str">
        <f>IFERROR(INDEX($T$2:$T$1501,MATCH(0,INDEX(COUNTIFS($W$1:W456,$T$2:$T$1501),0),0)),"")</f>
        <v>b6c0d4fc-1be1-46e8-83f8-517248ebec02</v>
      </c>
      <c r="X457" s="43">
        <f t="shared" si="20"/>
        <v>2</v>
      </c>
      <c r="Z457" s="6" t="s">
        <v>6</v>
      </c>
      <c r="AA457" s="43" t="str">
        <f>IFERROR(INDEX($T$2:$T$1501,MATCH(0,INDEX(COUNTIFS($W$1:AA456,$T$2:$T$1501),0),0)),"")</f>
        <v>b6c0d4fc-1be1-46e8-83f8-517248ebec02</v>
      </c>
    </row>
    <row r="458" spans="1:27" ht="12.75">
      <c r="A458" s="36" t="str">
        <f t="shared" si="19"/>
        <v>GGN-Sector66|Packaged Food</v>
      </c>
      <c r="B458" s="6" t="s">
        <v>6</v>
      </c>
      <c r="C458" s="7">
        <v>44531</v>
      </c>
      <c r="D458" s="8" t="s">
        <v>92</v>
      </c>
      <c r="E458" s="8" t="s">
        <v>15</v>
      </c>
      <c r="F458" s="9">
        <v>39</v>
      </c>
      <c r="G458" s="10">
        <v>47</v>
      </c>
      <c r="H458" s="46"/>
      <c r="I458" s="46"/>
      <c r="M458" s="6" t="s">
        <v>6</v>
      </c>
      <c r="N458" s="43" t="str">
        <f>IF(COUNTIF($M$2:M458,$M$2:$M$1501)=1,M458,"")</f>
        <v/>
      </c>
      <c r="O458" s="43" t="str">
        <f t="array" ref="O458">IFERROR(INDEX($M$2:$M$1501,MATCH(0,INDEX(COUNTIFS($O$1:O457,$M$2:$M$1501),0),0)),"")</f>
        <v/>
      </c>
      <c r="T458" s="8" t="s">
        <v>92</v>
      </c>
      <c r="U458" s="51"/>
      <c r="W458" s="43" t="str">
        <f>IFERROR(INDEX($T$2:$T$1501,MATCH(0,INDEX(COUNTIFS($W$1:W457,$T$2:$T$1501),0),0)),"")</f>
        <v>d0efc23d-e049-4044-ba0b-cc6cbc238247</v>
      </c>
      <c r="X458" s="43">
        <f t="shared" si="20"/>
        <v>1</v>
      </c>
      <c r="Z458" s="6" t="s">
        <v>6</v>
      </c>
      <c r="AA458" s="43" t="str">
        <f>IFERROR(INDEX($T$2:$T$1501,MATCH(0,INDEX(COUNTIFS($W$1:AA457,$T$2:$T$1501),0),0)),"")</f>
        <v>d0efc23d-e049-4044-ba0b-cc6cbc238247</v>
      </c>
    </row>
    <row r="459" spans="1:27" ht="12.75">
      <c r="A459" s="36" t="str">
        <f t="shared" si="19"/>
        <v>GGN - Sector 27|Fruits &amp; Vegetables</v>
      </c>
      <c r="B459" s="6" t="s">
        <v>9</v>
      </c>
      <c r="C459" s="7">
        <v>44531</v>
      </c>
      <c r="D459" s="8" t="s">
        <v>159</v>
      </c>
      <c r="E459" s="8" t="s">
        <v>11</v>
      </c>
      <c r="F459" s="9">
        <v>22</v>
      </c>
      <c r="G459" s="10">
        <v>306</v>
      </c>
      <c r="H459" s="46"/>
      <c r="I459" s="46"/>
      <c r="M459" s="6" t="s">
        <v>9</v>
      </c>
      <c r="N459" s="43" t="str">
        <f>IF(COUNTIF($M$2:M459,$M$2:$M$1501)=1,M459,"")</f>
        <v/>
      </c>
      <c r="O459" s="43" t="str">
        <f t="array" ref="O459">IFERROR(INDEX($M$2:$M$1501,MATCH(0,INDEX(COUNTIFS($O$1:O458,$M$2:$M$1501),0),0)),"")</f>
        <v/>
      </c>
      <c r="T459" s="8" t="s">
        <v>159</v>
      </c>
      <c r="U459" s="51"/>
      <c r="W459" s="43" t="str">
        <f>IFERROR(INDEX($T$2:$T$1501,MATCH(0,INDEX(COUNTIFS($W$1:W458,$T$2:$T$1501),0),0)),"")</f>
        <v>daf4e39a-3a91-4b03-897c-0f731074bb66</v>
      </c>
      <c r="X459" s="43">
        <f t="shared" si="20"/>
        <v>2</v>
      </c>
      <c r="Z459" s="6" t="s">
        <v>9</v>
      </c>
      <c r="AA459" s="43" t="str">
        <f>IFERROR(INDEX($T$2:$T$1501,MATCH(0,INDEX(COUNTIFS($W$1:AA458,$T$2:$T$1501),0),0)),"")</f>
        <v>daf4e39a-3a91-4b03-897c-0f731074bb66</v>
      </c>
    </row>
    <row r="460" spans="1:27" ht="12.75">
      <c r="A460" s="36" t="str">
        <f t="shared" si="19"/>
        <v>GGN-Ardee City|Cooking Essentials</v>
      </c>
      <c r="B460" s="6" t="s">
        <v>20</v>
      </c>
      <c r="C460" s="7">
        <v>44531</v>
      </c>
      <c r="D460" s="8" t="s">
        <v>333</v>
      </c>
      <c r="E460" s="8" t="s">
        <v>30</v>
      </c>
      <c r="F460" s="9">
        <v>4</v>
      </c>
      <c r="G460" s="10">
        <v>171</v>
      </c>
      <c r="H460" s="46"/>
      <c r="I460" s="46"/>
      <c r="M460" s="6" t="s">
        <v>20</v>
      </c>
      <c r="N460" s="43" t="str">
        <f>IF(COUNTIF($M$2:M460,$M$2:$M$1501)=1,M460,"")</f>
        <v/>
      </c>
      <c r="O460" s="43" t="str">
        <f t="array" ref="O460">IFERROR(INDEX($M$2:$M$1501,MATCH(0,INDEX(COUNTIFS($O$1:O459,$M$2:$M$1501),0),0)),"")</f>
        <v/>
      </c>
      <c r="T460" s="8" t="s">
        <v>333</v>
      </c>
      <c r="U460" s="51"/>
      <c r="W460" s="43" t="str">
        <f>IFERROR(INDEX($T$2:$T$1501,MATCH(0,INDEX(COUNTIFS($W$1:W459,$T$2:$T$1501),0),0)),"")</f>
        <v>47f17914-4f19-4dbd-94e5-cdbd919e7d3e</v>
      </c>
      <c r="X460" s="43">
        <f t="shared" si="20"/>
        <v>3</v>
      </c>
      <c r="Z460" s="6" t="s">
        <v>20</v>
      </c>
      <c r="AA460" s="43" t="str">
        <f>IFERROR(INDEX($T$2:$T$1501,MATCH(0,INDEX(COUNTIFS($W$1:AA459,$T$2:$T$1501),0),0)),"")</f>
        <v>47f17914-4f19-4dbd-94e5-cdbd919e7d3e</v>
      </c>
    </row>
    <row r="461" spans="1:27" ht="12.75">
      <c r="A461" s="36" t="str">
        <f t="shared" si="19"/>
        <v>GGN-Sector66|Beverages</v>
      </c>
      <c r="B461" s="6" t="s">
        <v>6</v>
      </c>
      <c r="C461" s="7">
        <v>44531</v>
      </c>
      <c r="D461" s="8" t="s">
        <v>334</v>
      </c>
      <c r="E461" s="8" t="s">
        <v>74</v>
      </c>
      <c r="F461" s="9">
        <v>10</v>
      </c>
      <c r="G461" s="10">
        <v>78</v>
      </c>
      <c r="H461" s="46"/>
      <c r="I461" s="46"/>
      <c r="M461" s="6" t="s">
        <v>6</v>
      </c>
      <c r="N461" s="43" t="str">
        <f>IF(COUNTIF($M$2:M461,$M$2:$M$1501)=1,M461,"")</f>
        <v/>
      </c>
      <c r="O461" s="43" t="str">
        <f t="array" ref="O461">IFERROR(INDEX($M$2:$M$1501,MATCH(0,INDEX(COUNTIFS($O$1:O460,$M$2:$M$1501),0),0)),"")</f>
        <v/>
      </c>
      <c r="T461" s="8" t="s">
        <v>334</v>
      </c>
      <c r="U461" s="51"/>
      <c r="W461" s="43" t="str">
        <f>IFERROR(INDEX($T$2:$T$1501,MATCH(0,INDEX(COUNTIFS($W$1:W460,$T$2:$T$1501),0),0)),"")</f>
        <v>9af40577-8a38-474c-8d34-710b402812ca</v>
      </c>
      <c r="X461" s="43">
        <f t="shared" si="20"/>
        <v>1</v>
      </c>
      <c r="Z461" s="6" t="s">
        <v>6</v>
      </c>
      <c r="AA461" s="43" t="str">
        <f>IFERROR(INDEX($T$2:$T$1501,MATCH(0,INDEX(COUNTIFS($W$1:AA460,$T$2:$T$1501),0),0)),"")</f>
        <v>9af40577-8a38-474c-8d34-710b402812ca</v>
      </c>
    </row>
    <row r="462" spans="1:27" ht="12.75">
      <c r="A462" s="36" t="str">
        <f t="shared" si="19"/>
        <v>GGN - Sector 27|Chocolates &amp; Candies</v>
      </c>
      <c r="B462" s="6" t="s">
        <v>9</v>
      </c>
      <c r="C462" s="7">
        <v>44531</v>
      </c>
      <c r="D462" s="8" t="s">
        <v>335</v>
      </c>
      <c r="E462" s="8" t="s">
        <v>80</v>
      </c>
      <c r="F462" s="9">
        <v>0</v>
      </c>
      <c r="G462" s="10">
        <v>33</v>
      </c>
      <c r="H462" s="46"/>
      <c r="I462" s="46"/>
      <c r="M462" s="6" t="s">
        <v>9</v>
      </c>
      <c r="N462" s="43" t="str">
        <f>IF(COUNTIF($M$2:M462,$M$2:$M$1501)=1,M462,"")</f>
        <v/>
      </c>
      <c r="O462" s="43" t="str">
        <f t="array" ref="O462">IFERROR(INDEX($M$2:$M$1501,MATCH(0,INDEX(COUNTIFS($O$1:O461,$M$2:$M$1501),0),0)),"")</f>
        <v/>
      </c>
      <c r="T462" s="8" t="s">
        <v>335</v>
      </c>
      <c r="U462" s="51"/>
      <c r="W462" s="43" t="str">
        <f>IFERROR(INDEX($T$2:$T$1501,MATCH(0,INDEX(COUNTIFS($W$1:W461,$T$2:$T$1501),0),0)),"")</f>
        <v>67440a85-0a71-49dc-b529-2703f8cf088c</v>
      </c>
      <c r="X462" s="43">
        <f t="shared" si="20"/>
        <v>3</v>
      </c>
      <c r="Z462" s="6" t="s">
        <v>9</v>
      </c>
      <c r="AA462" s="43" t="str">
        <f>IFERROR(INDEX($T$2:$T$1501,MATCH(0,INDEX(COUNTIFS($W$1:AA461,$T$2:$T$1501),0),0)),"")</f>
        <v>67440a85-0a71-49dc-b529-2703f8cf088c</v>
      </c>
    </row>
    <row r="463" spans="1:27" ht="12.75">
      <c r="A463" s="36" t="str">
        <f t="shared" si="19"/>
        <v>GGN - Sector 27|Packaged Food</v>
      </c>
      <c r="B463" s="6" t="s">
        <v>9</v>
      </c>
      <c r="C463" s="7">
        <v>44531</v>
      </c>
      <c r="D463" s="8" t="s">
        <v>336</v>
      </c>
      <c r="E463" s="8" t="s">
        <v>15</v>
      </c>
      <c r="F463" s="9">
        <v>7</v>
      </c>
      <c r="G463" s="10">
        <v>25</v>
      </c>
      <c r="H463" s="46"/>
      <c r="I463" s="46"/>
      <c r="M463" s="6" t="s">
        <v>9</v>
      </c>
      <c r="N463" s="43" t="str">
        <f>IF(COUNTIF($M$2:M463,$M$2:$M$1501)=1,M463,"")</f>
        <v/>
      </c>
      <c r="O463" s="43" t="str">
        <f t="array" ref="O463">IFERROR(INDEX($M$2:$M$1501,MATCH(0,INDEX(COUNTIFS($O$1:O462,$M$2:$M$1501),0),0)),"")</f>
        <v/>
      </c>
      <c r="T463" s="8" t="s">
        <v>336</v>
      </c>
      <c r="U463" s="51"/>
      <c r="W463" s="43" t="str">
        <f>IFERROR(INDEX($T$2:$T$1501,MATCH(0,INDEX(COUNTIFS($W$1:W462,$T$2:$T$1501),0),0)),"")</f>
        <v>7e9cdb11-af00-4078-b294-8a7fecefb361</v>
      </c>
      <c r="X463" s="43">
        <f t="shared" si="20"/>
        <v>1</v>
      </c>
      <c r="Z463" s="6" t="s">
        <v>9</v>
      </c>
      <c r="AA463" s="43" t="str">
        <f>IFERROR(INDEX($T$2:$T$1501,MATCH(0,INDEX(COUNTIFS($W$1:AA462,$T$2:$T$1501),0),0)),"")</f>
        <v>7e9cdb11-af00-4078-b294-8a7fecefb361</v>
      </c>
    </row>
    <row r="464" spans="1:27" ht="12.75">
      <c r="A464" s="36" t="str">
        <f t="shared" si="19"/>
        <v>GGN - Sector 27|Packaged Food</v>
      </c>
      <c r="B464" s="6" t="s">
        <v>9</v>
      </c>
      <c r="C464" s="7">
        <v>44531</v>
      </c>
      <c r="D464" s="8" t="s">
        <v>337</v>
      </c>
      <c r="E464" s="8" t="s">
        <v>15</v>
      </c>
      <c r="F464" s="9">
        <v>10</v>
      </c>
      <c r="G464" s="10">
        <v>17</v>
      </c>
      <c r="H464" s="46"/>
      <c r="I464" s="46"/>
      <c r="M464" s="6" t="s">
        <v>9</v>
      </c>
      <c r="N464" s="43" t="str">
        <f>IF(COUNTIF($M$2:M464,$M$2:$M$1501)=1,M464,"")</f>
        <v/>
      </c>
      <c r="O464" s="43" t="str">
        <f t="array" ref="O464">IFERROR(INDEX($M$2:$M$1501,MATCH(0,INDEX(COUNTIFS($O$1:O463,$M$2:$M$1501),0),0)),"")</f>
        <v/>
      </c>
      <c r="T464" s="8" t="s">
        <v>337</v>
      </c>
      <c r="U464" s="51"/>
      <c r="W464" s="43" t="str">
        <f>IFERROR(INDEX($T$2:$T$1501,MATCH(0,INDEX(COUNTIFS($W$1:W463,$T$2:$T$1501),0),0)),"")</f>
        <v>4f5c8fba-6eac-42ba-8d76-f8323076c39d</v>
      </c>
      <c r="X464" s="43">
        <f t="shared" si="20"/>
        <v>2</v>
      </c>
      <c r="Z464" s="6" t="s">
        <v>9</v>
      </c>
      <c r="AA464" s="43" t="str">
        <f>IFERROR(INDEX($T$2:$T$1501,MATCH(0,INDEX(COUNTIFS($W$1:AA463,$T$2:$T$1501),0),0)),"")</f>
        <v>4f5c8fba-6eac-42ba-8d76-f8323076c39d</v>
      </c>
    </row>
    <row r="465" spans="1:27" ht="12.75">
      <c r="A465" s="36" t="str">
        <f t="shared" si="19"/>
        <v>GGN - Sector 27|Packaged Food</v>
      </c>
      <c r="B465" s="6" t="s">
        <v>9</v>
      </c>
      <c r="C465" s="7">
        <v>44531</v>
      </c>
      <c r="D465" s="8" t="s">
        <v>338</v>
      </c>
      <c r="E465" s="8" t="s">
        <v>15</v>
      </c>
      <c r="F465" s="9">
        <v>3</v>
      </c>
      <c r="G465" s="10">
        <v>716</v>
      </c>
      <c r="H465" s="46"/>
      <c r="I465" s="46"/>
      <c r="M465" s="6" t="s">
        <v>9</v>
      </c>
      <c r="N465" s="43" t="str">
        <f>IF(COUNTIF($M$2:M465,$M$2:$M$1501)=1,M465,"")</f>
        <v/>
      </c>
      <c r="O465" s="43" t="str">
        <f t="array" ref="O465">IFERROR(INDEX($M$2:$M$1501,MATCH(0,INDEX(COUNTIFS($O$1:O464,$M$2:$M$1501),0),0)),"")</f>
        <v/>
      </c>
      <c r="T465" s="8" t="s">
        <v>338</v>
      </c>
      <c r="U465" s="51"/>
      <c r="W465" s="43" t="str">
        <f>IFERROR(INDEX($T$2:$T$1501,MATCH(0,INDEX(COUNTIFS($W$1:W464,$T$2:$T$1501),0),0)),"")</f>
        <v>9f263aa0-22bb-44fc-8fc7-31938782013b</v>
      </c>
      <c r="X465" s="43">
        <f t="shared" si="20"/>
        <v>1</v>
      </c>
      <c r="Z465" s="6" t="s">
        <v>9</v>
      </c>
      <c r="AA465" s="43" t="str">
        <f>IFERROR(INDEX($T$2:$T$1501,MATCH(0,INDEX(COUNTIFS($W$1:AA464,$T$2:$T$1501),0),0)),"")</f>
        <v>9f263aa0-22bb-44fc-8fc7-31938782013b</v>
      </c>
    </row>
    <row r="466" spans="1:27" ht="12.75">
      <c r="A466" s="36" t="str">
        <f t="shared" si="19"/>
        <v>GGN - Sector 27|Beverages</v>
      </c>
      <c r="B466" s="6" t="s">
        <v>9</v>
      </c>
      <c r="C466" s="7">
        <v>44531</v>
      </c>
      <c r="D466" s="8" t="s">
        <v>339</v>
      </c>
      <c r="E466" s="8" t="s">
        <v>74</v>
      </c>
      <c r="F466" s="9">
        <v>20</v>
      </c>
      <c r="G466" s="10">
        <v>93</v>
      </c>
      <c r="H466" s="46"/>
      <c r="I466" s="46"/>
      <c r="M466" s="6" t="s">
        <v>9</v>
      </c>
      <c r="N466" s="43" t="str">
        <f>IF(COUNTIF($M$2:M466,$M$2:$M$1501)=1,M466,"")</f>
        <v/>
      </c>
      <c r="O466" s="43" t="str">
        <f t="array" ref="O466">IFERROR(INDEX($M$2:$M$1501,MATCH(0,INDEX(COUNTIFS($O$1:O465,$M$2:$M$1501),0),0)),"")</f>
        <v/>
      </c>
      <c r="T466" s="8" t="s">
        <v>339</v>
      </c>
      <c r="U466" s="51"/>
      <c r="W466" s="43" t="str">
        <f>IFERROR(INDEX($T$2:$T$1501,MATCH(0,INDEX(COUNTIFS($W$1:W465,$T$2:$T$1501),0),0)),"")</f>
        <v>883a61b5-7e87-46c4-925b-62df76adf067</v>
      </c>
      <c r="X466" s="43">
        <f t="shared" si="20"/>
        <v>1</v>
      </c>
      <c r="Z466" s="6" t="s">
        <v>9</v>
      </c>
      <c r="AA466" s="43" t="str">
        <f>IFERROR(INDEX($T$2:$T$1501,MATCH(0,INDEX(COUNTIFS($W$1:AA465,$T$2:$T$1501),0),0)),"")</f>
        <v>883a61b5-7e87-46c4-925b-62df76adf067</v>
      </c>
    </row>
    <row r="467" spans="1:27" ht="12.75">
      <c r="A467" s="36" t="str">
        <f t="shared" si="19"/>
        <v>GGN - Sector 27|Packaged Food</v>
      </c>
      <c r="B467" s="6" t="s">
        <v>9</v>
      </c>
      <c r="C467" s="7">
        <v>44531</v>
      </c>
      <c r="D467" s="8" t="s">
        <v>340</v>
      </c>
      <c r="E467" s="8" t="s">
        <v>15</v>
      </c>
      <c r="F467" s="9">
        <v>69</v>
      </c>
      <c r="G467" s="10">
        <v>125</v>
      </c>
      <c r="H467" s="46"/>
      <c r="I467" s="46"/>
      <c r="M467" s="6" t="s">
        <v>9</v>
      </c>
      <c r="N467" s="43" t="str">
        <f>IF(COUNTIF($M$2:M467,$M$2:$M$1501)=1,M467,"")</f>
        <v/>
      </c>
      <c r="O467" s="43" t="str">
        <f t="array" ref="O467">IFERROR(INDEX($M$2:$M$1501,MATCH(0,INDEX(COUNTIFS($O$1:O466,$M$2:$M$1501),0),0)),"")</f>
        <v/>
      </c>
      <c r="T467" s="8" t="s">
        <v>340</v>
      </c>
      <c r="U467" s="51"/>
      <c r="W467" s="43" t="str">
        <f>IFERROR(INDEX($T$2:$T$1501,MATCH(0,INDEX(COUNTIFS($W$1:W466,$T$2:$T$1501),0),0)),"")</f>
        <v>5c2e3787-ba94-4ed5-afc9-ee56f41db09a</v>
      </c>
      <c r="X467" s="43">
        <f t="shared" si="20"/>
        <v>2</v>
      </c>
      <c r="Z467" s="6" t="s">
        <v>9</v>
      </c>
      <c r="AA467" s="43" t="str">
        <f>IFERROR(INDEX($T$2:$T$1501,MATCH(0,INDEX(COUNTIFS($W$1:AA466,$T$2:$T$1501),0),0)),"")</f>
        <v>5c2e3787-ba94-4ed5-afc9-ee56f41db09a</v>
      </c>
    </row>
    <row r="468" spans="1:27" ht="12.75">
      <c r="A468" s="36" t="str">
        <f t="shared" si="19"/>
        <v>GGN - Sector 27|Beverages</v>
      </c>
      <c r="B468" s="6" t="s">
        <v>9</v>
      </c>
      <c r="C468" s="7">
        <v>44531</v>
      </c>
      <c r="D468" s="8" t="s">
        <v>341</v>
      </c>
      <c r="E468" s="8" t="s">
        <v>74</v>
      </c>
      <c r="F468" s="9">
        <v>7</v>
      </c>
      <c r="G468" s="10">
        <v>14</v>
      </c>
      <c r="H468" s="46"/>
      <c r="I468" s="46"/>
      <c r="M468" s="6" t="s">
        <v>9</v>
      </c>
      <c r="N468" s="43" t="str">
        <f>IF(COUNTIF($M$2:M468,$M$2:$M$1501)=1,M468,"")</f>
        <v/>
      </c>
      <c r="O468" s="43" t="str">
        <f t="array" ref="O468">IFERROR(INDEX($M$2:$M$1501,MATCH(0,INDEX(COUNTIFS($O$1:O467,$M$2:$M$1501),0),0)),"")</f>
        <v/>
      </c>
      <c r="T468" s="8" t="s">
        <v>341</v>
      </c>
      <c r="U468" s="51"/>
      <c r="W468" s="43" t="str">
        <f>IFERROR(INDEX($T$2:$T$1501,MATCH(0,INDEX(COUNTIFS($W$1:W467,$T$2:$T$1501),0),0)),"")</f>
        <v>07ddb30a-948f-4acb-bf78-f1d5837591c9</v>
      </c>
      <c r="X468" s="43">
        <f t="shared" si="20"/>
        <v>1</v>
      </c>
      <c r="Z468" s="6" t="s">
        <v>9</v>
      </c>
      <c r="AA468" s="43" t="str">
        <f>IFERROR(INDEX($T$2:$T$1501,MATCH(0,INDEX(COUNTIFS($W$1:AA467,$T$2:$T$1501),0),0)),"")</f>
        <v>07ddb30a-948f-4acb-bf78-f1d5837591c9</v>
      </c>
    </row>
    <row r="469" spans="1:27" ht="12.75">
      <c r="A469" s="36" t="str">
        <f t="shared" si="19"/>
        <v>GGN - Sector 27|Biscuits</v>
      </c>
      <c r="B469" s="6" t="s">
        <v>9</v>
      </c>
      <c r="C469" s="7">
        <v>44531</v>
      </c>
      <c r="D469" s="8" t="s">
        <v>342</v>
      </c>
      <c r="E469" s="8" t="s">
        <v>39</v>
      </c>
      <c r="F469" s="9">
        <v>28</v>
      </c>
      <c r="G469" s="10">
        <v>28</v>
      </c>
      <c r="H469" s="46"/>
      <c r="I469" s="46"/>
      <c r="M469" s="6" t="s">
        <v>9</v>
      </c>
      <c r="N469" s="43" t="str">
        <f>IF(COUNTIF($M$2:M469,$M$2:$M$1501)=1,M469,"")</f>
        <v/>
      </c>
      <c r="O469" s="43" t="str">
        <f t="array" ref="O469">IFERROR(INDEX($M$2:$M$1501,MATCH(0,INDEX(COUNTIFS($O$1:O468,$M$2:$M$1501),0),0)),"")</f>
        <v/>
      </c>
      <c r="T469" s="8" t="s">
        <v>342</v>
      </c>
      <c r="U469" s="51"/>
      <c r="W469" s="43" t="str">
        <f>IFERROR(INDEX($T$2:$T$1501,MATCH(0,INDEX(COUNTIFS($W$1:W468,$T$2:$T$1501),0),0)),"")</f>
        <v>62f7df52-59cf-4b53-84ee-21215a305103</v>
      </c>
      <c r="X469" s="43">
        <f t="shared" si="20"/>
        <v>1</v>
      </c>
      <c r="Z469" s="6" t="s">
        <v>9</v>
      </c>
      <c r="AA469" s="43" t="str">
        <f>IFERROR(INDEX($T$2:$T$1501,MATCH(0,INDEX(COUNTIFS($W$1:AA468,$T$2:$T$1501),0),0)),"")</f>
        <v>62f7df52-59cf-4b53-84ee-21215a305103</v>
      </c>
    </row>
    <row r="470" spans="1:27" ht="12.75">
      <c r="A470" s="36" t="str">
        <f t="shared" si="19"/>
        <v>GGN - Sector 27|Ice Cream &amp; Desserts</v>
      </c>
      <c r="B470" s="6" t="s">
        <v>9</v>
      </c>
      <c r="C470" s="7">
        <v>44531</v>
      </c>
      <c r="D470" s="8" t="s">
        <v>343</v>
      </c>
      <c r="E470" s="8" t="s">
        <v>59</v>
      </c>
      <c r="F470" s="9">
        <v>6</v>
      </c>
      <c r="G470" s="10">
        <v>178</v>
      </c>
      <c r="H470" s="46"/>
      <c r="I470" s="46"/>
      <c r="M470" s="6" t="s">
        <v>9</v>
      </c>
      <c r="N470" s="43" t="str">
        <f>IF(COUNTIF($M$2:M470,$M$2:$M$1501)=1,M470,"")</f>
        <v/>
      </c>
      <c r="O470" s="43" t="str">
        <f t="array" ref="O470">IFERROR(INDEX($M$2:$M$1501,MATCH(0,INDEX(COUNTIFS($O$1:O469,$M$2:$M$1501),0),0)),"")</f>
        <v/>
      </c>
      <c r="T470" s="8" t="s">
        <v>343</v>
      </c>
      <c r="U470" s="51"/>
      <c r="W470" s="43" t="str">
        <f>IFERROR(INDEX($T$2:$T$1501,MATCH(0,INDEX(COUNTIFS($W$1:W469,$T$2:$T$1501),0),0)),"")</f>
        <v>635f0d0b-7749-4fc1-86c8-3f7f8b1c97ba</v>
      </c>
      <c r="X470" s="43">
        <f t="shared" si="20"/>
        <v>1</v>
      </c>
      <c r="Z470" s="6" t="s">
        <v>9</v>
      </c>
      <c r="AA470" s="43" t="str">
        <f>IFERROR(INDEX($T$2:$T$1501,MATCH(0,INDEX(COUNTIFS($W$1:AA469,$T$2:$T$1501),0),0)),"")</f>
        <v>635f0d0b-7749-4fc1-86c8-3f7f8b1c97ba</v>
      </c>
    </row>
    <row r="471" spans="1:27" ht="12.75">
      <c r="A471" s="36" t="str">
        <f t="shared" si="19"/>
        <v>GGN - Sector 27|Fruits &amp; Vegetables</v>
      </c>
      <c r="B471" s="6" t="s">
        <v>9</v>
      </c>
      <c r="C471" s="7">
        <v>44531</v>
      </c>
      <c r="D471" s="8" t="s">
        <v>25</v>
      </c>
      <c r="E471" s="8" t="s">
        <v>11</v>
      </c>
      <c r="F471" s="9">
        <v>5</v>
      </c>
      <c r="G471" s="10">
        <v>9</v>
      </c>
      <c r="H471" s="46"/>
      <c r="I471" s="46"/>
      <c r="M471" s="6" t="s">
        <v>9</v>
      </c>
      <c r="N471" s="43" t="str">
        <f>IF(COUNTIF($M$2:M471,$M$2:$M$1501)=1,M471,"")</f>
        <v/>
      </c>
      <c r="O471" s="43" t="str">
        <f t="array" ref="O471">IFERROR(INDEX($M$2:$M$1501,MATCH(0,INDEX(COUNTIFS($O$1:O470,$M$2:$M$1501),0),0)),"")</f>
        <v/>
      </c>
      <c r="T471" s="8" t="s">
        <v>25</v>
      </c>
      <c r="U471" s="51"/>
      <c r="W471" s="43" t="str">
        <f>IFERROR(INDEX($T$2:$T$1501,MATCH(0,INDEX(COUNTIFS($W$1:W470,$T$2:$T$1501),0),0)),"")</f>
        <v>3277726d-118d-4af6-88b4-d8f430ae37ee</v>
      </c>
      <c r="X471" s="43">
        <f t="shared" si="20"/>
        <v>1</v>
      </c>
      <c r="Z471" s="6" t="s">
        <v>9</v>
      </c>
      <c r="AA471" s="43" t="str">
        <f>IFERROR(INDEX($T$2:$T$1501,MATCH(0,INDEX(COUNTIFS($W$1:AA470,$T$2:$T$1501),0),0)),"")</f>
        <v>3277726d-118d-4af6-88b4-d8f430ae37ee</v>
      </c>
    </row>
    <row r="472" spans="1:27" ht="12.75">
      <c r="A472" s="36" t="str">
        <f t="shared" si="19"/>
        <v>GGN-Sector66|Packaged Food</v>
      </c>
      <c r="B472" s="6" t="s">
        <v>6</v>
      </c>
      <c r="C472" s="7">
        <v>44531</v>
      </c>
      <c r="D472" s="8" t="s">
        <v>344</v>
      </c>
      <c r="E472" s="8" t="s">
        <v>15</v>
      </c>
      <c r="F472" s="9">
        <v>4</v>
      </c>
      <c r="G472" s="10">
        <v>139</v>
      </c>
      <c r="H472" s="46"/>
      <c r="I472" s="46"/>
      <c r="M472" s="6" t="s">
        <v>6</v>
      </c>
      <c r="N472" s="43" t="str">
        <f>IF(COUNTIF($M$2:M472,$M$2:$M$1501)=1,M472,"")</f>
        <v/>
      </c>
      <c r="O472" s="43" t="str">
        <f t="array" ref="O472">IFERROR(INDEX($M$2:$M$1501,MATCH(0,INDEX(COUNTIFS($O$1:O471,$M$2:$M$1501),0),0)),"")</f>
        <v/>
      </c>
      <c r="T472" s="8" t="s">
        <v>344</v>
      </c>
      <c r="U472" s="51"/>
      <c r="W472" s="43" t="str">
        <f>IFERROR(INDEX($T$2:$T$1501,MATCH(0,INDEX(COUNTIFS($W$1:W471,$T$2:$T$1501),0),0)),"")</f>
        <v>03c72045-bee0-4fd4-b4cd-1d17241e4561</v>
      </c>
      <c r="X472" s="43">
        <f t="shared" si="20"/>
        <v>1</v>
      </c>
      <c r="Z472" s="6" t="s">
        <v>6</v>
      </c>
      <c r="AA472" s="43" t="str">
        <f>IFERROR(INDEX($T$2:$T$1501,MATCH(0,INDEX(COUNTIFS($W$1:AA471,$T$2:$T$1501),0),0)),"")</f>
        <v>03c72045-bee0-4fd4-b4cd-1d17241e4561</v>
      </c>
    </row>
    <row r="473" spans="1:27" ht="12.75">
      <c r="A473" s="36" t="str">
        <f t="shared" si="19"/>
        <v>GGN-Ardee City|Biscuits</v>
      </c>
      <c r="B473" s="6" t="s">
        <v>20</v>
      </c>
      <c r="C473" s="7">
        <v>44531</v>
      </c>
      <c r="D473" s="8" t="s">
        <v>93</v>
      </c>
      <c r="E473" s="8" t="s">
        <v>39</v>
      </c>
      <c r="F473" s="9">
        <v>200</v>
      </c>
      <c r="G473" s="10">
        <v>20</v>
      </c>
      <c r="H473" s="46"/>
      <c r="I473" s="46"/>
      <c r="M473" s="6" t="s">
        <v>20</v>
      </c>
      <c r="N473" s="43" t="str">
        <f>IF(COUNTIF($M$2:M473,$M$2:$M$1501)=1,M473,"")</f>
        <v/>
      </c>
      <c r="O473" s="43" t="str">
        <f t="array" ref="O473">IFERROR(INDEX($M$2:$M$1501,MATCH(0,INDEX(COUNTIFS($O$1:O472,$M$2:$M$1501),0),0)),"")</f>
        <v/>
      </c>
      <c r="T473" s="8" t="s">
        <v>93</v>
      </c>
      <c r="U473" s="51"/>
      <c r="W473" s="43" t="str">
        <f>IFERROR(INDEX($T$2:$T$1501,MATCH(0,INDEX(COUNTIFS($W$1:W472,$T$2:$T$1501),0),0)),"")</f>
        <v>44849f3f-a849-4748-a5ae-bdad5d8da2bf</v>
      </c>
      <c r="X473" s="43">
        <f t="shared" si="20"/>
        <v>1</v>
      </c>
      <c r="Z473" s="6" t="s">
        <v>20</v>
      </c>
      <c r="AA473" s="43" t="str">
        <f>IFERROR(INDEX($T$2:$T$1501,MATCH(0,INDEX(COUNTIFS($W$1:AA472,$T$2:$T$1501),0),0)),"")</f>
        <v>44849f3f-a849-4748-a5ae-bdad5d8da2bf</v>
      </c>
    </row>
    <row r="474" spans="1:27" ht="12.75">
      <c r="A474" s="36" t="str">
        <f t="shared" si="19"/>
        <v>GGN - Sector 27|Munchies</v>
      </c>
      <c r="B474" s="6" t="s">
        <v>9</v>
      </c>
      <c r="C474" s="7">
        <v>44531</v>
      </c>
      <c r="D474" s="8" t="s">
        <v>345</v>
      </c>
      <c r="E474" s="8" t="s">
        <v>8</v>
      </c>
      <c r="F474" s="9">
        <v>0</v>
      </c>
      <c r="G474" s="10">
        <v>160</v>
      </c>
      <c r="H474" s="46"/>
      <c r="I474" s="46"/>
      <c r="M474" s="6" t="s">
        <v>9</v>
      </c>
      <c r="N474" s="43" t="str">
        <f>IF(COUNTIF($M$2:M474,$M$2:$M$1501)=1,M474,"")</f>
        <v/>
      </c>
      <c r="O474" s="43" t="str">
        <f t="array" ref="O474">IFERROR(INDEX($M$2:$M$1501,MATCH(0,INDEX(COUNTIFS($O$1:O473,$M$2:$M$1501),0),0)),"")</f>
        <v/>
      </c>
      <c r="T474" s="8" t="s">
        <v>345</v>
      </c>
      <c r="U474" s="51"/>
      <c r="W474" s="43" t="str">
        <f>IFERROR(INDEX($T$2:$T$1501,MATCH(0,INDEX(COUNTIFS($W$1:W473,$T$2:$T$1501),0),0)),"")</f>
        <v>fc2ffbca-a36b-4728-b6be-3168475f3b75</v>
      </c>
      <c r="X474" s="43">
        <f t="shared" si="20"/>
        <v>1</v>
      </c>
      <c r="Z474" s="6" t="s">
        <v>9</v>
      </c>
      <c r="AA474" s="43" t="str">
        <f>IFERROR(INDEX($T$2:$T$1501,MATCH(0,INDEX(COUNTIFS($W$1:AA473,$T$2:$T$1501),0),0)),"")</f>
        <v>fc2ffbca-a36b-4728-b6be-3168475f3b75</v>
      </c>
    </row>
    <row r="475" spans="1:27" ht="12.75">
      <c r="A475" s="36" t="str">
        <f t="shared" si="19"/>
        <v>GGN - Sector 27|Fruits &amp; Vegetables</v>
      </c>
      <c r="B475" s="6" t="s">
        <v>9</v>
      </c>
      <c r="C475" s="7">
        <v>44531</v>
      </c>
      <c r="D475" s="8" t="s">
        <v>163</v>
      </c>
      <c r="E475" s="8" t="s">
        <v>11</v>
      </c>
      <c r="F475" s="9">
        <v>14</v>
      </c>
      <c r="G475" s="10">
        <v>42</v>
      </c>
      <c r="H475" s="46"/>
      <c r="I475" s="46"/>
      <c r="M475" s="6" t="s">
        <v>9</v>
      </c>
      <c r="N475" s="43" t="str">
        <f>IF(COUNTIF($M$2:M475,$M$2:$M$1501)=1,M475,"")</f>
        <v/>
      </c>
      <c r="O475" s="43" t="str">
        <f t="array" ref="O475">IFERROR(INDEX($M$2:$M$1501,MATCH(0,INDEX(COUNTIFS($O$1:O474,$M$2:$M$1501),0),0)),"")</f>
        <v/>
      </c>
      <c r="T475" s="8" t="s">
        <v>163</v>
      </c>
      <c r="U475" s="51"/>
      <c r="W475" s="43" t="str">
        <f>IFERROR(INDEX($T$2:$T$1501,MATCH(0,INDEX(COUNTIFS($W$1:W474,$T$2:$T$1501),0),0)),"")</f>
        <v>117ca412-d6ad-4a39-aefd-8c707f2d6d15</v>
      </c>
      <c r="X475" s="43">
        <f t="shared" si="20"/>
        <v>2</v>
      </c>
      <c r="Z475" s="6" t="s">
        <v>9</v>
      </c>
      <c r="AA475" s="43" t="str">
        <f>IFERROR(INDEX($T$2:$T$1501,MATCH(0,INDEX(COUNTIFS($W$1:AA474,$T$2:$T$1501),0),0)),"")</f>
        <v>117ca412-d6ad-4a39-aefd-8c707f2d6d15</v>
      </c>
    </row>
    <row r="476" spans="1:27" ht="12.75">
      <c r="A476" s="36" t="str">
        <f t="shared" si="19"/>
        <v>GGN-Sector66|Packaged Food</v>
      </c>
      <c r="B476" s="6" t="s">
        <v>6</v>
      </c>
      <c r="C476" s="7">
        <v>44531</v>
      </c>
      <c r="D476" s="8" t="s">
        <v>346</v>
      </c>
      <c r="E476" s="8" t="s">
        <v>15</v>
      </c>
      <c r="F476" s="9">
        <v>20</v>
      </c>
      <c r="G476" s="10">
        <v>138</v>
      </c>
      <c r="H476" s="46"/>
      <c r="I476" s="46"/>
      <c r="M476" s="6" t="s">
        <v>6</v>
      </c>
      <c r="N476" s="43" t="str">
        <f>IF(COUNTIF($M$2:M476,$M$2:$M$1501)=1,M476,"")</f>
        <v/>
      </c>
      <c r="O476" s="43" t="str">
        <f t="array" ref="O476">IFERROR(INDEX($M$2:$M$1501,MATCH(0,INDEX(COUNTIFS($O$1:O475,$M$2:$M$1501),0),0)),"")</f>
        <v/>
      </c>
      <c r="T476" s="8" t="s">
        <v>346</v>
      </c>
      <c r="U476" s="51"/>
      <c r="W476" s="43" t="str">
        <f>IFERROR(INDEX($T$2:$T$1501,MATCH(0,INDEX(COUNTIFS($W$1:W475,$T$2:$T$1501),0),0)),"")</f>
        <v>ac1ca509-f6dc-49b2-98ba-46158bc6642d</v>
      </c>
      <c r="X476" s="43">
        <f t="shared" si="20"/>
        <v>2</v>
      </c>
      <c r="Z476" s="6" t="s">
        <v>6</v>
      </c>
      <c r="AA476" s="43" t="str">
        <f>IFERROR(INDEX($T$2:$T$1501,MATCH(0,INDEX(COUNTIFS($W$1:AA475,$T$2:$T$1501),0),0)),"")</f>
        <v>ac1ca509-f6dc-49b2-98ba-46158bc6642d</v>
      </c>
    </row>
    <row r="477" spans="1:27" ht="12.75">
      <c r="A477" s="36" t="str">
        <f t="shared" si="19"/>
        <v>GGN-Sector66|Munchies</v>
      </c>
      <c r="B477" s="6" t="s">
        <v>6</v>
      </c>
      <c r="C477" s="7">
        <v>44531</v>
      </c>
      <c r="D477" s="8" t="s">
        <v>347</v>
      </c>
      <c r="E477" s="8" t="s">
        <v>8</v>
      </c>
      <c r="F477" s="9">
        <v>31</v>
      </c>
      <c r="G477" s="10">
        <v>3</v>
      </c>
      <c r="H477" s="46"/>
      <c r="I477" s="46"/>
      <c r="M477" s="6" t="s">
        <v>6</v>
      </c>
      <c r="N477" s="43" t="str">
        <f>IF(COUNTIF($M$2:M477,$M$2:$M$1501)=1,M477,"")</f>
        <v/>
      </c>
      <c r="O477" s="43" t="str">
        <f t="array" ref="O477">IFERROR(INDEX($M$2:$M$1501,MATCH(0,INDEX(COUNTIFS($O$1:O476,$M$2:$M$1501),0),0)),"")</f>
        <v/>
      </c>
      <c r="T477" s="8" t="s">
        <v>347</v>
      </c>
      <c r="U477" s="51"/>
      <c r="W477" s="43" t="str">
        <f>IFERROR(INDEX($T$2:$T$1501,MATCH(0,INDEX(COUNTIFS($W$1:W476,$T$2:$T$1501),0),0)),"")</f>
        <v>2ef1234d-0ded-4558-8103-d6feec9f36ab</v>
      </c>
      <c r="X477" s="43">
        <f t="shared" si="20"/>
        <v>1</v>
      </c>
      <c r="Z477" s="6" t="s">
        <v>6</v>
      </c>
      <c r="AA477" s="43" t="str">
        <f>IFERROR(INDEX($T$2:$T$1501,MATCH(0,INDEX(COUNTIFS($W$1:AA476,$T$2:$T$1501),0),0)),"")</f>
        <v>2ef1234d-0ded-4558-8103-d6feec9f36ab</v>
      </c>
    </row>
    <row r="478" spans="1:27" ht="12.75">
      <c r="A478" s="36" t="str">
        <f t="shared" si="19"/>
        <v>GGN-Sector66|Beverages</v>
      </c>
      <c r="B478" s="6" t="s">
        <v>6</v>
      </c>
      <c r="C478" s="7">
        <v>44531</v>
      </c>
      <c r="D478" s="8" t="s">
        <v>348</v>
      </c>
      <c r="E478" s="8" t="s">
        <v>74</v>
      </c>
      <c r="F478" s="9">
        <v>2</v>
      </c>
      <c r="G478" s="10">
        <v>135</v>
      </c>
      <c r="H478" s="46"/>
      <c r="I478" s="46"/>
      <c r="M478" s="6" t="s">
        <v>6</v>
      </c>
      <c r="N478" s="43" t="str">
        <f>IF(COUNTIF($M$2:M478,$M$2:$M$1501)=1,M478,"")</f>
        <v/>
      </c>
      <c r="O478" s="43" t="str">
        <f t="array" ref="O478">IFERROR(INDEX($M$2:$M$1501,MATCH(0,INDEX(COUNTIFS($O$1:O477,$M$2:$M$1501),0),0)),"")</f>
        <v/>
      </c>
      <c r="T478" s="8" t="s">
        <v>348</v>
      </c>
      <c r="U478" s="51"/>
      <c r="W478" s="43" t="str">
        <f>IFERROR(INDEX($T$2:$T$1501,MATCH(0,INDEX(COUNTIFS($W$1:W477,$T$2:$T$1501),0),0)),"")</f>
        <v>c3ff38bd-c4be-4783-a08c-f8e04f9b2d1b</v>
      </c>
      <c r="X478" s="43">
        <f t="shared" si="20"/>
        <v>1</v>
      </c>
      <c r="Z478" s="6" t="s">
        <v>6</v>
      </c>
      <c r="AA478" s="43" t="str">
        <f>IFERROR(INDEX($T$2:$T$1501,MATCH(0,INDEX(COUNTIFS($W$1:AA477,$T$2:$T$1501),0),0)),"")</f>
        <v>c3ff38bd-c4be-4783-a08c-f8e04f9b2d1b</v>
      </c>
    </row>
    <row r="479" spans="1:27" ht="12.75">
      <c r="A479" s="36" t="str">
        <f t="shared" si="19"/>
        <v>GGN - Sector 27|Cooking Essentials</v>
      </c>
      <c r="B479" s="6" t="s">
        <v>9</v>
      </c>
      <c r="C479" s="7">
        <v>44531</v>
      </c>
      <c r="D479" s="8" t="s">
        <v>349</v>
      </c>
      <c r="E479" s="8" t="s">
        <v>30</v>
      </c>
      <c r="F479" s="9">
        <v>26</v>
      </c>
      <c r="G479" s="10">
        <v>31</v>
      </c>
      <c r="H479" s="46"/>
      <c r="I479" s="46"/>
      <c r="M479" s="6" t="s">
        <v>9</v>
      </c>
      <c r="N479" s="43" t="str">
        <f>IF(COUNTIF($M$2:M479,$M$2:$M$1501)=1,M479,"")</f>
        <v/>
      </c>
      <c r="O479" s="43" t="str">
        <f t="array" ref="O479">IFERROR(INDEX($M$2:$M$1501,MATCH(0,INDEX(COUNTIFS($O$1:O478,$M$2:$M$1501),0),0)),"")</f>
        <v/>
      </c>
      <c r="T479" s="8" t="s">
        <v>349</v>
      </c>
      <c r="U479" s="51"/>
      <c r="W479" s="43" t="str">
        <f>IFERROR(INDEX($T$2:$T$1501,MATCH(0,INDEX(COUNTIFS($W$1:W478,$T$2:$T$1501),0),0)),"")</f>
        <v>ca9d306f-376d-4d81-855b-a51123a38f1f</v>
      </c>
      <c r="X479" s="43">
        <f t="shared" si="20"/>
        <v>1</v>
      </c>
      <c r="Z479" s="6" t="s">
        <v>9</v>
      </c>
      <c r="AA479" s="43" t="str">
        <f>IFERROR(INDEX($T$2:$T$1501,MATCH(0,INDEX(COUNTIFS($W$1:AA478,$T$2:$T$1501),0),0)),"")</f>
        <v>ca9d306f-376d-4d81-855b-a51123a38f1f</v>
      </c>
    </row>
    <row r="480" spans="1:27" ht="12.75">
      <c r="A480" s="36" t="str">
        <f t="shared" si="19"/>
        <v>GGN - Sector 27|Fruits &amp; Vegetables</v>
      </c>
      <c r="B480" s="6" t="s">
        <v>9</v>
      </c>
      <c r="C480" s="7">
        <v>44531</v>
      </c>
      <c r="D480" s="8" t="s">
        <v>163</v>
      </c>
      <c r="E480" s="8" t="s">
        <v>11</v>
      </c>
      <c r="F480" s="9">
        <v>14</v>
      </c>
      <c r="G480" s="10">
        <v>31</v>
      </c>
      <c r="H480" s="46"/>
      <c r="I480" s="46"/>
      <c r="M480" s="6" t="s">
        <v>9</v>
      </c>
      <c r="N480" s="43" t="str">
        <f>IF(COUNTIF($M$2:M480,$M$2:$M$1501)=1,M480,"")</f>
        <v/>
      </c>
      <c r="O480" s="43" t="str">
        <f t="array" ref="O480">IFERROR(INDEX($M$2:$M$1501,MATCH(0,INDEX(COUNTIFS($O$1:O479,$M$2:$M$1501),0),0)),"")</f>
        <v/>
      </c>
      <c r="T480" s="8" t="s">
        <v>163</v>
      </c>
      <c r="U480" s="51"/>
      <c r="W480" s="43" t="str">
        <f>IFERROR(INDEX($T$2:$T$1501,MATCH(0,INDEX(COUNTIFS($W$1:W479,$T$2:$T$1501),0),0)),"")</f>
        <v>17d25459-d944-4baf-889f-d40bdd2ffb7f</v>
      </c>
      <c r="X480" s="43">
        <f t="shared" si="20"/>
        <v>2</v>
      </c>
      <c r="Z480" s="6" t="s">
        <v>9</v>
      </c>
      <c r="AA480" s="43" t="str">
        <f>IFERROR(INDEX($T$2:$T$1501,MATCH(0,INDEX(COUNTIFS($W$1:AA479,$T$2:$T$1501),0),0)),"")</f>
        <v>17d25459-d944-4baf-889f-d40bdd2ffb7f</v>
      </c>
    </row>
    <row r="481" spans="1:27" ht="12.75">
      <c r="A481" s="36" t="str">
        <f t="shared" si="19"/>
        <v>GGN - Sector 27|Fruits &amp; Vegetables</v>
      </c>
      <c r="B481" s="6" t="s">
        <v>9</v>
      </c>
      <c r="C481" s="7">
        <v>44531</v>
      </c>
      <c r="D481" s="8" t="s">
        <v>47</v>
      </c>
      <c r="E481" s="8" t="s">
        <v>11</v>
      </c>
      <c r="F481" s="9">
        <v>24</v>
      </c>
      <c r="G481" s="10">
        <v>8</v>
      </c>
      <c r="H481" s="46"/>
      <c r="I481" s="46"/>
      <c r="M481" s="6" t="s">
        <v>9</v>
      </c>
      <c r="N481" s="43" t="str">
        <f>IF(COUNTIF($M$2:M481,$M$2:$M$1501)=1,M481,"")</f>
        <v/>
      </c>
      <c r="O481" s="43" t="str">
        <f t="array" ref="O481">IFERROR(INDEX($M$2:$M$1501,MATCH(0,INDEX(COUNTIFS($O$1:O480,$M$2:$M$1501),0),0)),"")</f>
        <v/>
      </c>
      <c r="T481" s="8" t="s">
        <v>47</v>
      </c>
      <c r="U481" s="51"/>
      <c r="W481" s="43" t="str">
        <f>IFERROR(INDEX($T$2:$T$1501,MATCH(0,INDEX(COUNTIFS($W$1:W480,$T$2:$T$1501),0),0)),"")</f>
        <v>a6aae47f-fe41-4716-aa0a-91f40b7c9351</v>
      </c>
      <c r="X481" s="43">
        <f t="shared" si="20"/>
        <v>1</v>
      </c>
      <c r="Z481" s="6" t="s">
        <v>9</v>
      </c>
      <c r="AA481" s="43" t="str">
        <f>IFERROR(INDEX($T$2:$T$1501,MATCH(0,INDEX(COUNTIFS($W$1:AA480,$T$2:$T$1501),0),0)),"")</f>
        <v>a6aae47f-fe41-4716-aa0a-91f40b7c9351</v>
      </c>
    </row>
    <row r="482" spans="1:27" ht="12.75">
      <c r="A482" s="36" t="str">
        <f t="shared" si="19"/>
        <v>GGN-Sector66|Munchies</v>
      </c>
      <c r="B482" s="6" t="s">
        <v>6</v>
      </c>
      <c r="C482" s="7">
        <v>44531</v>
      </c>
      <c r="D482" s="8" t="s">
        <v>350</v>
      </c>
      <c r="E482" s="8" t="s">
        <v>8</v>
      </c>
      <c r="F482" s="9">
        <v>0</v>
      </c>
      <c r="G482" s="10">
        <v>47</v>
      </c>
      <c r="H482" s="46"/>
      <c r="I482" s="46"/>
      <c r="M482" s="6" t="s">
        <v>6</v>
      </c>
      <c r="N482" s="43" t="str">
        <f>IF(COUNTIF($M$2:M482,$M$2:$M$1501)=1,M482,"")</f>
        <v/>
      </c>
      <c r="O482" s="43" t="str">
        <f t="array" ref="O482">IFERROR(INDEX($M$2:$M$1501,MATCH(0,INDEX(COUNTIFS($O$1:O481,$M$2:$M$1501),0),0)),"")</f>
        <v/>
      </c>
      <c r="T482" s="8" t="s">
        <v>350</v>
      </c>
      <c r="U482" s="51"/>
      <c r="W482" s="43" t="str">
        <f>IFERROR(INDEX($T$2:$T$1501,MATCH(0,INDEX(COUNTIFS($W$1:W481,$T$2:$T$1501),0),0)),"")</f>
        <v>13d88580-0eb7-47e3-bfe3-e437e7cbcb4a</v>
      </c>
      <c r="X482" s="43">
        <f t="shared" si="20"/>
        <v>2</v>
      </c>
      <c r="Z482" s="6" t="s">
        <v>6</v>
      </c>
      <c r="AA482" s="43" t="str">
        <f>IFERROR(INDEX($T$2:$T$1501,MATCH(0,INDEX(COUNTIFS($W$1:AA481,$T$2:$T$1501),0),0)),"")</f>
        <v>13d88580-0eb7-47e3-bfe3-e437e7cbcb4a</v>
      </c>
    </row>
    <row r="483" spans="1:27" ht="12.75">
      <c r="A483" s="36" t="str">
        <f t="shared" si="19"/>
        <v>GGN - Sector 27|Dairy, Bread &amp; Batter</v>
      </c>
      <c r="B483" s="6" t="s">
        <v>9</v>
      </c>
      <c r="C483" s="7">
        <v>44531</v>
      </c>
      <c r="D483" s="8" t="s">
        <v>150</v>
      </c>
      <c r="E483" s="8" t="s">
        <v>41</v>
      </c>
      <c r="F483" s="9">
        <v>0</v>
      </c>
      <c r="G483" s="10">
        <v>65</v>
      </c>
      <c r="H483" s="46"/>
      <c r="I483" s="46"/>
      <c r="M483" s="6" t="s">
        <v>9</v>
      </c>
      <c r="N483" s="43" t="str">
        <f>IF(COUNTIF($M$2:M483,$M$2:$M$1501)=1,M483,"")</f>
        <v/>
      </c>
      <c r="O483" s="43" t="str">
        <f t="array" ref="O483">IFERROR(INDEX($M$2:$M$1501,MATCH(0,INDEX(COUNTIFS($O$1:O482,$M$2:$M$1501),0),0)),"")</f>
        <v/>
      </c>
      <c r="T483" s="8" t="s">
        <v>150</v>
      </c>
      <c r="U483" s="51"/>
      <c r="W483" s="43" t="str">
        <f>IFERROR(INDEX($T$2:$T$1501,MATCH(0,INDEX(COUNTIFS($W$1:W482,$T$2:$T$1501),0),0)),"")</f>
        <v>e029fc51-64ff-4a06-be7c-cefefa549fce</v>
      </c>
      <c r="X483" s="43">
        <f t="shared" si="20"/>
        <v>1</v>
      </c>
      <c r="Z483" s="6" t="s">
        <v>9</v>
      </c>
      <c r="AA483" s="43" t="str">
        <f>IFERROR(INDEX($T$2:$T$1501,MATCH(0,INDEX(COUNTIFS($W$1:AA482,$T$2:$T$1501),0),0)),"")</f>
        <v>e029fc51-64ff-4a06-be7c-cefefa549fce</v>
      </c>
    </row>
    <row r="484" spans="1:27" ht="12.75">
      <c r="A484" s="36" t="str">
        <f t="shared" si="19"/>
        <v>GGN - Sector 27|Munchies</v>
      </c>
      <c r="B484" s="6" t="s">
        <v>9</v>
      </c>
      <c r="C484" s="7">
        <v>44531</v>
      </c>
      <c r="D484" s="8" t="s">
        <v>351</v>
      </c>
      <c r="E484" s="8" t="s">
        <v>8</v>
      </c>
      <c r="F484" s="9">
        <v>0</v>
      </c>
      <c r="G484" s="10">
        <v>72</v>
      </c>
      <c r="H484" s="46"/>
      <c r="I484" s="46"/>
      <c r="M484" s="6" t="s">
        <v>9</v>
      </c>
      <c r="N484" s="43" t="str">
        <f>IF(COUNTIF($M$2:M484,$M$2:$M$1501)=1,M484,"")</f>
        <v/>
      </c>
      <c r="O484" s="43" t="str">
        <f t="array" ref="O484">IFERROR(INDEX($M$2:$M$1501,MATCH(0,INDEX(COUNTIFS($O$1:O483,$M$2:$M$1501),0),0)),"")</f>
        <v/>
      </c>
      <c r="T484" s="8" t="s">
        <v>351</v>
      </c>
      <c r="U484" s="51"/>
      <c r="W484" s="43" t="str">
        <f>IFERROR(INDEX($T$2:$T$1501,MATCH(0,INDEX(COUNTIFS($W$1:W483,$T$2:$T$1501),0),0)),"")</f>
        <v>b8299f2e-c551-45b0-bf6d-9327b9cba79e</v>
      </c>
      <c r="X484" s="43">
        <f t="shared" si="20"/>
        <v>4</v>
      </c>
      <c r="Z484" s="6" t="s">
        <v>9</v>
      </c>
      <c r="AA484" s="43" t="str">
        <f>IFERROR(INDEX($T$2:$T$1501,MATCH(0,INDEX(COUNTIFS($W$1:AA483,$T$2:$T$1501),0),0)),"")</f>
        <v>b8299f2e-c551-45b0-bf6d-9327b9cba79e</v>
      </c>
    </row>
    <row r="485" spans="1:27" ht="12.75">
      <c r="A485" s="36" t="str">
        <f t="shared" si="19"/>
        <v>GGN-Sector66|Paan Corner</v>
      </c>
      <c r="B485" s="6" t="s">
        <v>6</v>
      </c>
      <c r="C485" s="7">
        <v>44531</v>
      </c>
      <c r="D485" s="8" t="s">
        <v>352</v>
      </c>
      <c r="E485" s="8" t="s">
        <v>65</v>
      </c>
      <c r="F485" s="9">
        <v>0</v>
      </c>
      <c r="G485" s="10">
        <v>330</v>
      </c>
      <c r="H485" s="46"/>
      <c r="I485" s="46"/>
      <c r="M485" s="6" t="s">
        <v>6</v>
      </c>
      <c r="N485" s="43" t="str">
        <f>IF(COUNTIF($M$2:M485,$M$2:$M$1501)=1,M485,"")</f>
        <v/>
      </c>
      <c r="O485" s="43" t="str">
        <f t="array" ref="O485">IFERROR(INDEX($M$2:$M$1501,MATCH(0,INDEX(COUNTIFS($O$1:O484,$M$2:$M$1501),0),0)),"")</f>
        <v/>
      </c>
      <c r="T485" s="8" t="s">
        <v>352</v>
      </c>
      <c r="U485" s="51"/>
      <c r="W485" s="43" t="str">
        <f>IFERROR(INDEX($T$2:$T$1501,MATCH(0,INDEX(COUNTIFS($W$1:W484,$T$2:$T$1501),0),0)),"")</f>
        <v>26d064b9-25df-44a4-811b-cba9146cfd3b</v>
      </c>
      <c r="X485" s="43">
        <f t="shared" si="20"/>
        <v>1</v>
      </c>
      <c r="Z485" s="6" t="s">
        <v>6</v>
      </c>
      <c r="AA485" s="43" t="str">
        <f>IFERROR(INDEX($T$2:$T$1501,MATCH(0,INDEX(COUNTIFS($W$1:AA484,$T$2:$T$1501),0),0)),"")</f>
        <v>26d064b9-25df-44a4-811b-cba9146cfd3b</v>
      </c>
    </row>
    <row r="486" spans="1:27" ht="12.75">
      <c r="A486" s="36" t="str">
        <f t="shared" si="19"/>
        <v>GGN - Sector 27|Ice Cream &amp; Desserts</v>
      </c>
      <c r="B486" s="6" t="s">
        <v>9</v>
      </c>
      <c r="C486" s="7">
        <v>44531</v>
      </c>
      <c r="D486" s="8" t="s">
        <v>353</v>
      </c>
      <c r="E486" s="8" t="s">
        <v>59</v>
      </c>
      <c r="F486" s="9">
        <v>13</v>
      </c>
      <c r="G486" s="10">
        <v>511</v>
      </c>
      <c r="H486" s="46"/>
      <c r="I486" s="46"/>
      <c r="M486" s="6" t="s">
        <v>9</v>
      </c>
      <c r="N486" s="43" t="str">
        <f>IF(COUNTIF($M$2:M486,$M$2:$M$1501)=1,M486,"")</f>
        <v/>
      </c>
      <c r="O486" s="43" t="str">
        <f t="array" ref="O486">IFERROR(INDEX($M$2:$M$1501,MATCH(0,INDEX(COUNTIFS($O$1:O485,$M$2:$M$1501),0),0)),"")</f>
        <v/>
      </c>
      <c r="T486" s="8" t="s">
        <v>353</v>
      </c>
      <c r="U486" s="51"/>
      <c r="W486" s="43" t="str">
        <f>IFERROR(INDEX($T$2:$T$1501,MATCH(0,INDEX(COUNTIFS($W$1:W485,$T$2:$T$1501),0),0)),"")</f>
        <v>9c0ed52b-b887-4ae5-a3e1-eada1f6e9d69</v>
      </c>
      <c r="X486" s="43">
        <f t="shared" si="20"/>
        <v>5</v>
      </c>
      <c r="Z486" s="6" t="s">
        <v>9</v>
      </c>
      <c r="AA486" s="43" t="str">
        <f>IFERROR(INDEX($T$2:$T$1501,MATCH(0,INDEX(COUNTIFS($W$1:AA485,$T$2:$T$1501),0),0)),"")</f>
        <v>9c0ed52b-b887-4ae5-a3e1-eada1f6e9d69</v>
      </c>
    </row>
    <row r="487" spans="1:27" ht="12.75">
      <c r="A487" s="36" t="str">
        <f t="shared" si="19"/>
        <v>GGN-Sector66|Beverages</v>
      </c>
      <c r="B487" s="6" t="s">
        <v>6</v>
      </c>
      <c r="C487" s="7">
        <v>44531</v>
      </c>
      <c r="D487" s="8" t="s">
        <v>354</v>
      </c>
      <c r="E487" s="8" t="s">
        <v>74</v>
      </c>
      <c r="F487" s="9">
        <v>55</v>
      </c>
      <c r="G487" s="10">
        <v>150</v>
      </c>
      <c r="H487" s="46"/>
      <c r="I487" s="46"/>
      <c r="M487" s="6" t="s">
        <v>6</v>
      </c>
      <c r="N487" s="43" t="str">
        <f>IF(COUNTIF($M$2:M487,$M$2:$M$1501)=1,M487,"")</f>
        <v/>
      </c>
      <c r="O487" s="43" t="str">
        <f t="array" ref="O487">IFERROR(INDEX($M$2:$M$1501,MATCH(0,INDEX(COUNTIFS($O$1:O486,$M$2:$M$1501),0),0)),"")</f>
        <v/>
      </c>
      <c r="T487" s="8" t="s">
        <v>354</v>
      </c>
      <c r="U487" s="51"/>
      <c r="W487" s="43" t="str">
        <f>IFERROR(INDEX($T$2:$T$1501,MATCH(0,INDEX(COUNTIFS($W$1:W486,$T$2:$T$1501),0),0)),"")</f>
        <v>3b6552fa-27be-4d26-b47b-dc708a69446f</v>
      </c>
      <c r="X487" s="43">
        <f t="shared" si="20"/>
        <v>1</v>
      </c>
      <c r="Z487" s="6" t="s">
        <v>6</v>
      </c>
      <c r="AA487" s="43" t="str">
        <f>IFERROR(INDEX($T$2:$T$1501,MATCH(0,INDEX(COUNTIFS($W$1:AA486,$T$2:$T$1501),0),0)),"")</f>
        <v>3b6552fa-27be-4d26-b47b-dc708a69446f</v>
      </c>
    </row>
    <row r="488" spans="1:27" ht="12.75">
      <c r="A488" s="36" t="str">
        <f t="shared" si="19"/>
        <v>GGN-Sector66|Fruits &amp; Vegetables</v>
      </c>
      <c r="B488" s="6" t="s">
        <v>6</v>
      </c>
      <c r="C488" s="7">
        <v>44531</v>
      </c>
      <c r="D488" s="8" t="s">
        <v>91</v>
      </c>
      <c r="E488" s="8" t="s">
        <v>11</v>
      </c>
      <c r="F488" s="9">
        <v>0</v>
      </c>
      <c r="G488" s="10">
        <v>115</v>
      </c>
      <c r="H488" s="46"/>
      <c r="I488" s="46"/>
      <c r="M488" s="6" t="s">
        <v>6</v>
      </c>
      <c r="N488" s="43" t="str">
        <f>IF(COUNTIF($M$2:M488,$M$2:$M$1501)=1,M488,"")</f>
        <v/>
      </c>
      <c r="O488" s="43" t="str">
        <f t="array" ref="O488">IFERROR(INDEX($M$2:$M$1501,MATCH(0,INDEX(COUNTIFS($O$1:O487,$M$2:$M$1501),0),0)),"")</f>
        <v/>
      </c>
      <c r="T488" s="8" t="s">
        <v>91</v>
      </c>
      <c r="U488" s="51"/>
      <c r="W488" s="43" t="str">
        <f>IFERROR(INDEX($T$2:$T$1501,MATCH(0,INDEX(COUNTIFS($W$1:W487,$T$2:$T$1501),0),0)),"")</f>
        <v>1dfb558b-2bb3-4c57-934b-8c86ce3b0ccf</v>
      </c>
      <c r="X488" s="43">
        <f t="shared" si="20"/>
        <v>1</v>
      </c>
      <c r="Z488" s="6" t="s">
        <v>6</v>
      </c>
      <c r="AA488" s="43" t="str">
        <f>IFERROR(INDEX($T$2:$T$1501,MATCH(0,INDEX(COUNTIFS($W$1:AA487,$T$2:$T$1501),0),0)),"")</f>
        <v>1dfb558b-2bb3-4c57-934b-8c86ce3b0ccf</v>
      </c>
    </row>
    <row r="489" spans="1:27" ht="12.75">
      <c r="A489" s="36" t="str">
        <f t="shared" si="19"/>
        <v>GGN-Ardee City|Fruits &amp; Vegetables</v>
      </c>
      <c r="B489" s="6" t="s">
        <v>20</v>
      </c>
      <c r="C489" s="7">
        <v>44531</v>
      </c>
      <c r="D489" s="8" t="s">
        <v>26</v>
      </c>
      <c r="E489" s="8" t="s">
        <v>11</v>
      </c>
      <c r="F489" s="9">
        <v>0</v>
      </c>
      <c r="G489" s="10">
        <v>94</v>
      </c>
      <c r="H489" s="46"/>
      <c r="I489" s="46"/>
      <c r="M489" s="6" t="s">
        <v>20</v>
      </c>
      <c r="N489" s="43" t="str">
        <f>IF(COUNTIF($M$2:M489,$M$2:$M$1501)=1,M489,"")</f>
        <v/>
      </c>
      <c r="O489" s="43" t="str">
        <f t="array" ref="O489">IFERROR(INDEX($M$2:$M$1501,MATCH(0,INDEX(COUNTIFS($O$1:O488,$M$2:$M$1501),0),0)),"")</f>
        <v/>
      </c>
      <c r="T489" s="8" t="s">
        <v>26</v>
      </c>
      <c r="U489" s="51"/>
      <c r="W489" s="43" t="str">
        <f>IFERROR(INDEX($T$2:$T$1501,MATCH(0,INDEX(COUNTIFS($W$1:W488,$T$2:$T$1501),0),0)),"")</f>
        <v>1ceb72be-34e6-4169-bff8-90fde6cbf985</v>
      </c>
      <c r="X489" s="43">
        <f t="shared" si="20"/>
        <v>1</v>
      </c>
      <c r="Z489" s="6" t="s">
        <v>20</v>
      </c>
      <c r="AA489" s="43" t="str">
        <f>IFERROR(INDEX($T$2:$T$1501,MATCH(0,INDEX(COUNTIFS($W$1:AA488,$T$2:$T$1501),0),0)),"")</f>
        <v>1ceb72be-34e6-4169-bff8-90fde6cbf985</v>
      </c>
    </row>
    <row r="490" spans="1:27" ht="12.75">
      <c r="A490" s="36" t="str">
        <f t="shared" si="19"/>
        <v>GGN-Ardee City|Beverages</v>
      </c>
      <c r="B490" s="6" t="s">
        <v>20</v>
      </c>
      <c r="C490" s="7">
        <v>44531</v>
      </c>
      <c r="D490" s="8" t="s">
        <v>355</v>
      </c>
      <c r="E490" s="8" t="s">
        <v>74</v>
      </c>
      <c r="F490" s="9">
        <v>21</v>
      </c>
      <c r="G490" s="10">
        <v>50</v>
      </c>
      <c r="H490" s="46"/>
      <c r="I490" s="46"/>
      <c r="M490" s="6" t="s">
        <v>20</v>
      </c>
      <c r="N490" s="43" t="str">
        <f>IF(COUNTIF($M$2:M490,$M$2:$M$1501)=1,M490,"")</f>
        <v/>
      </c>
      <c r="O490" s="43" t="str">
        <f t="array" ref="O490">IFERROR(INDEX($M$2:$M$1501,MATCH(0,INDEX(COUNTIFS($O$1:O489,$M$2:$M$1501),0),0)),"")</f>
        <v/>
      </c>
      <c r="T490" s="8" t="s">
        <v>355</v>
      </c>
      <c r="U490" s="51"/>
      <c r="W490" s="43" t="str">
        <f>IFERROR(INDEX($T$2:$T$1501,MATCH(0,INDEX(COUNTIFS($W$1:W489,$T$2:$T$1501),0),0)),"")</f>
        <v>f17290be-6676-41d7-814d-6147f5f638ed</v>
      </c>
      <c r="X490" s="43">
        <f t="shared" si="20"/>
        <v>1</v>
      </c>
      <c r="Z490" s="6" t="s">
        <v>20</v>
      </c>
      <c r="AA490" s="43" t="str">
        <f>IFERROR(INDEX($T$2:$T$1501,MATCH(0,INDEX(COUNTIFS($W$1:AA489,$T$2:$T$1501),0),0)),"")</f>
        <v>f17290be-6676-41d7-814d-6147f5f638ed</v>
      </c>
    </row>
    <row r="491" spans="1:27" ht="12.75">
      <c r="A491" s="36" t="str">
        <f t="shared" si="19"/>
        <v>GGN - Sector 27|Beverages</v>
      </c>
      <c r="B491" s="6" t="s">
        <v>9</v>
      </c>
      <c r="C491" s="7">
        <v>44531</v>
      </c>
      <c r="D491" s="8" t="s">
        <v>356</v>
      </c>
      <c r="E491" s="8" t="s">
        <v>74</v>
      </c>
      <c r="F491" s="9">
        <v>45</v>
      </c>
      <c r="G491" s="10">
        <v>40</v>
      </c>
      <c r="H491" s="46"/>
      <c r="I491" s="46"/>
      <c r="M491" s="6" t="s">
        <v>9</v>
      </c>
      <c r="N491" s="43" t="str">
        <f>IF(COUNTIF($M$2:M491,$M$2:$M$1501)=1,M491,"")</f>
        <v/>
      </c>
      <c r="O491" s="43" t="str">
        <f t="array" ref="O491">IFERROR(INDEX($M$2:$M$1501,MATCH(0,INDEX(COUNTIFS($O$1:O490,$M$2:$M$1501),0),0)),"")</f>
        <v/>
      </c>
      <c r="T491" s="8" t="s">
        <v>356</v>
      </c>
      <c r="U491" s="51"/>
      <c r="W491" s="43" t="str">
        <f>IFERROR(INDEX($T$2:$T$1501,MATCH(0,INDEX(COUNTIFS($W$1:W490,$T$2:$T$1501),0),0)),"")</f>
        <v>254610df-e147-42a1-b5cb-480253081c46</v>
      </c>
      <c r="X491" s="43">
        <f t="shared" si="20"/>
        <v>1</v>
      </c>
      <c r="Z491" s="6" t="s">
        <v>9</v>
      </c>
      <c r="AA491" s="43" t="str">
        <f>IFERROR(INDEX($T$2:$T$1501,MATCH(0,INDEX(COUNTIFS($W$1:AA490,$T$2:$T$1501),0),0)),"")</f>
        <v>254610df-e147-42a1-b5cb-480253081c46</v>
      </c>
    </row>
    <row r="492" spans="1:27" ht="12.75">
      <c r="A492" s="36" t="str">
        <f t="shared" si="19"/>
        <v>GGN - Sector 27|Chocolates &amp; Candies</v>
      </c>
      <c r="B492" s="6" t="s">
        <v>9</v>
      </c>
      <c r="C492" s="7">
        <v>44531</v>
      </c>
      <c r="D492" s="8" t="s">
        <v>126</v>
      </c>
      <c r="E492" s="8" t="s">
        <v>80</v>
      </c>
      <c r="F492" s="9">
        <v>14</v>
      </c>
      <c r="G492" s="10">
        <v>8</v>
      </c>
      <c r="H492" s="46"/>
      <c r="I492" s="46"/>
      <c r="M492" s="6" t="s">
        <v>9</v>
      </c>
      <c r="N492" s="43" t="str">
        <f>IF(COUNTIF($M$2:M492,$M$2:$M$1501)=1,M492,"")</f>
        <v/>
      </c>
      <c r="O492" s="43" t="str">
        <f t="array" ref="O492">IFERROR(INDEX($M$2:$M$1501,MATCH(0,INDEX(COUNTIFS($O$1:O491,$M$2:$M$1501),0),0)),"")</f>
        <v/>
      </c>
      <c r="T492" s="8" t="s">
        <v>126</v>
      </c>
      <c r="U492" s="51"/>
      <c r="W492" s="43" t="str">
        <f>IFERROR(INDEX($T$2:$T$1501,MATCH(0,INDEX(COUNTIFS($W$1:W491,$T$2:$T$1501),0),0)),"")</f>
        <v>3e6a0b27-bb6f-4540-b806-ea8b6ba80840</v>
      </c>
      <c r="X492" s="43">
        <f t="shared" si="20"/>
        <v>1</v>
      </c>
      <c r="Z492" s="6" t="s">
        <v>9</v>
      </c>
      <c r="AA492" s="43" t="str">
        <f>IFERROR(INDEX($T$2:$T$1501,MATCH(0,INDEX(COUNTIFS($W$1:AA491,$T$2:$T$1501),0),0)),"")</f>
        <v>3e6a0b27-bb6f-4540-b806-ea8b6ba80840</v>
      </c>
    </row>
    <row r="493" spans="1:27" ht="12.75">
      <c r="A493" s="36" t="str">
        <f t="shared" si="19"/>
        <v>GGN - Sector 27|Munchies</v>
      </c>
      <c r="B493" s="6" t="s">
        <v>9</v>
      </c>
      <c r="C493" s="7">
        <v>44531</v>
      </c>
      <c r="D493" s="8" t="s">
        <v>357</v>
      </c>
      <c r="E493" s="8" t="s">
        <v>8</v>
      </c>
      <c r="F493" s="9">
        <v>0</v>
      </c>
      <c r="G493" s="10">
        <v>32</v>
      </c>
      <c r="H493" s="46"/>
      <c r="I493" s="46"/>
      <c r="M493" s="6" t="s">
        <v>9</v>
      </c>
      <c r="N493" s="43" t="str">
        <f>IF(COUNTIF($M$2:M493,$M$2:$M$1501)=1,M493,"")</f>
        <v/>
      </c>
      <c r="O493" s="43" t="str">
        <f t="array" ref="O493">IFERROR(INDEX($M$2:$M$1501,MATCH(0,INDEX(COUNTIFS($O$1:O492,$M$2:$M$1501),0),0)),"")</f>
        <v/>
      </c>
      <c r="T493" s="8" t="s">
        <v>357</v>
      </c>
      <c r="U493" s="51"/>
      <c r="W493" s="43" t="str">
        <f>IFERROR(INDEX($T$2:$T$1501,MATCH(0,INDEX(COUNTIFS($W$1:W492,$T$2:$T$1501),0),0)),"")</f>
        <v>89462ea3-68ab-476e-ab0a-bdf606a02318</v>
      </c>
      <c r="X493" s="43">
        <f t="shared" si="20"/>
        <v>1</v>
      </c>
      <c r="Z493" s="6" t="s">
        <v>9</v>
      </c>
      <c r="AA493" s="43" t="str">
        <f>IFERROR(INDEX($T$2:$T$1501,MATCH(0,INDEX(COUNTIFS($W$1:AA492,$T$2:$T$1501),0),0)),"")</f>
        <v>89462ea3-68ab-476e-ab0a-bdf606a02318</v>
      </c>
    </row>
    <row r="494" spans="1:27" ht="12.75">
      <c r="A494" s="36" t="str">
        <f t="shared" si="19"/>
        <v>GGN-Sector66|Beverages</v>
      </c>
      <c r="B494" s="6" t="s">
        <v>6</v>
      </c>
      <c r="C494" s="7">
        <v>44531</v>
      </c>
      <c r="D494" s="8" t="s">
        <v>358</v>
      </c>
      <c r="E494" s="8" t="s">
        <v>74</v>
      </c>
      <c r="F494" s="9">
        <v>0</v>
      </c>
      <c r="G494" s="10">
        <v>20</v>
      </c>
      <c r="H494" s="46"/>
      <c r="I494" s="46"/>
      <c r="M494" s="6" t="s">
        <v>6</v>
      </c>
      <c r="N494" s="43" t="str">
        <f>IF(COUNTIF($M$2:M494,$M$2:$M$1501)=1,M494,"")</f>
        <v/>
      </c>
      <c r="O494" s="43" t="str">
        <f t="array" ref="O494">IFERROR(INDEX($M$2:$M$1501,MATCH(0,INDEX(COUNTIFS($O$1:O493,$M$2:$M$1501),0),0)),"")</f>
        <v/>
      </c>
      <c r="T494" s="8" t="s">
        <v>358</v>
      </c>
      <c r="U494" s="51"/>
      <c r="W494" s="43" t="str">
        <f>IFERROR(INDEX($T$2:$T$1501,MATCH(0,INDEX(COUNTIFS($W$1:W493,$T$2:$T$1501),0),0)),"")</f>
        <v>c0260909-80dc-429b-8a69-0173627a002a</v>
      </c>
      <c r="X494" s="43">
        <f t="shared" si="20"/>
        <v>3</v>
      </c>
      <c r="Z494" s="6" t="s">
        <v>6</v>
      </c>
      <c r="AA494" s="43" t="str">
        <f>IFERROR(INDEX($T$2:$T$1501,MATCH(0,INDEX(COUNTIFS($W$1:AA493,$T$2:$T$1501),0),0)),"")</f>
        <v>c0260909-80dc-429b-8a69-0173627a002a</v>
      </c>
    </row>
    <row r="495" spans="1:27" ht="12.75">
      <c r="A495" s="36" t="str">
        <f t="shared" si="19"/>
        <v>GGN - Sector 27|Fruits &amp; Vegetables</v>
      </c>
      <c r="B495" s="6" t="s">
        <v>9</v>
      </c>
      <c r="C495" s="7">
        <v>44531</v>
      </c>
      <c r="D495" s="8" t="s">
        <v>145</v>
      </c>
      <c r="E495" s="8" t="s">
        <v>11</v>
      </c>
      <c r="F495" s="9">
        <v>3</v>
      </c>
      <c r="G495" s="10">
        <v>124</v>
      </c>
      <c r="H495" s="46"/>
      <c r="I495" s="46"/>
      <c r="M495" s="6" t="s">
        <v>9</v>
      </c>
      <c r="N495" s="43" t="str">
        <f>IF(COUNTIF($M$2:M495,$M$2:$M$1501)=1,M495,"")</f>
        <v/>
      </c>
      <c r="O495" s="43" t="str">
        <f t="array" ref="O495">IFERROR(INDEX($M$2:$M$1501,MATCH(0,INDEX(COUNTIFS($O$1:O494,$M$2:$M$1501),0),0)),"")</f>
        <v/>
      </c>
      <c r="T495" s="8" t="s">
        <v>145</v>
      </c>
      <c r="U495" s="51"/>
      <c r="W495" s="43" t="str">
        <f>IFERROR(INDEX($T$2:$T$1501,MATCH(0,INDEX(COUNTIFS($W$1:W494,$T$2:$T$1501),0),0)),"")</f>
        <v>208bdb3c-da54-493a-9cb1-5b6c159ae9e1</v>
      </c>
      <c r="X495" s="43">
        <f t="shared" si="20"/>
        <v>5</v>
      </c>
      <c r="Z495" s="6" t="s">
        <v>9</v>
      </c>
      <c r="AA495" s="43" t="str">
        <f>IFERROR(INDEX($T$2:$T$1501,MATCH(0,INDEX(COUNTIFS($W$1:AA494,$T$2:$T$1501),0),0)),"")</f>
        <v>208bdb3c-da54-493a-9cb1-5b6c159ae9e1</v>
      </c>
    </row>
    <row r="496" spans="1:27" ht="12.75">
      <c r="A496" s="36" t="str">
        <f t="shared" si="19"/>
        <v>GGN - Sector 27|Home &amp; Cleaning</v>
      </c>
      <c r="B496" s="6" t="s">
        <v>9</v>
      </c>
      <c r="C496" s="7">
        <v>44531</v>
      </c>
      <c r="D496" s="8" t="s">
        <v>359</v>
      </c>
      <c r="E496" s="8" t="s">
        <v>67</v>
      </c>
      <c r="F496" s="9">
        <v>11</v>
      </c>
      <c r="G496" s="10">
        <v>48</v>
      </c>
      <c r="H496" s="46"/>
      <c r="I496" s="46"/>
      <c r="M496" s="6" t="s">
        <v>9</v>
      </c>
      <c r="N496" s="43" t="str">
        <f>IF(COUNTIF($M$2:M496,$M$2:$M$1501)=1,M496,"")</f>
        <v/>
      </c>
      <c r="O496" s="43" t="str">
        <f t="array" ref="O496">IFERROR(INDEX($M$2:$M$1501,MATCH(0,INDEX(COUNTIFS($O$1:O495,$M$2:$M$1501),0),0)),"")</f>
        <v/>
      </c>
      <c r="T496" s="8" t="s">
        <v>359</v>
      </c>
      <c r="U496" s="51"/>
      <c r="W496" s="43" t="str">
        <f>IFERROR(INDEX($T$2:$T$1501,MATCH(0,INDEX(COUNTIFS($W$1:W495,$T$2:$T$1501),0),0)),"")</f>
        <v>6c298658-f2c7-4efa-aee2-12c4070478ee</v>
      </c>
      <c r="X496" s="43">
        <f t="shared" si="20"/>
        <v>1</v>
      </c>
      <c r="Z496" s="6" t="s">
        <v>9</v>
      </c>
      <c r="AA496" s="43" t="str">
        <f>IFERROR(INDEX($T$2:$T$1501,MATCH(0,INDEX(COUNTIFS($W$1:AA495,$T$2:$T$1501),0),0)),"")</f>
        <v>6c298658-f2c7-4efa-aee2-12c4070478ee</v>
      </c>
    </row>
    <row r="497" spans="1:27" ht="12.75">
      <c r="A497" s="36" t="str">
        <f t="shared" si="19"/>
        <v>GGN - Sector 27|Packaged Food</v>
      </c>
      <c r="B497" s="6" t="s">
        <v>9</v>
      </c>
      <c r="C497" s="7">
        <v>44531</v>
      </c>
      <c r="D497" s="8" t="s">
        <v>360</v>
      </c>
      <c r="E497" s="8" t="s">
        <v>15</v>
      </c>
      <c r="F497" s="9">
        <v>98</v>
      </c>
      <c r="G497" s="10">
        <v>156</v>
      </c>
      <c r="H497" s="46"/>
      <c r="I497" s="46"/>
      <c r="M497" s="6" t="s">
        <v>9</v>
      </c>
      <c r="N497" s="43" t="str">
        <f>IF(COUNTIF($M$2:M497,$M$2:$M$1501)=1,M497,"")</f>
        <v/>
      </c>
      <c r="O497" s="43" t="str">
        <f t="array" ref="O497">IFERROR(INDEX($M$2:$M$1501,MATCH(0,INDEX(COUNTIFS($O$1:O496,$M$2:$M$1501),0),0)),"")</f>
        <v/>
      </c>
      <c r="T497" s="8" t="s">
        <v>360</v>
      </c>
      <c r="U497" s="51"/>
      <c r="W497" s="43" t="str">
        <f>IFERROR(INDEX($T$2:$T$1501,MATCH(0,INDEX(COUNTIFS($W$1:W496,$T$2:$T$1501),0),0)),"")</f>
        <v>2134223d-5881-45f1-886b-34ca9c871289</v>
      </c>
      <c r="X497" s="43">
        <f t="shared" si="20"/>
        <v>1</v>
      </c>
      <c r="Z497" s="6" t="s">
        <v>9</v>
      </c>
      <c r="AA497" s="43" t="str">
        <f>IFERROR(INDEX($T$2:$T$1501,MATCH(0,INDEX(COUNTIFS($W$1:AA496,$T$2:$T$1501),0),0)),"")</f>
        <v>2134223d-5881-45f1-886b-34ca9c871289</v>
      </c>
    </row>
    <row r="498" spans="1:27" ht="12.75">
      <c r="A498" s="36" t="str">
        <f t="shared" si="19"/>
        <v>GGN-Sector66|Beverages</v>
      </c>
      <c r="B498" s="6" t="s">
        <v>6</v>
      </c>
      <c r="C498" s="7">
        <v>44531</v>
      </c>
      <c r="D498" s="8" t="s">
        <v>240</v>
      </c>
      <c r="E498" s="8" t="s">
        <v>74</v>
      </c>
      <c r="F498" s="9">
        <v>10</v>
      </c>
      <c r="G498" s="10">
        <v>27</v>
      </c>
      <c r="H498" s="46"/>
      <c r="I498" s="46"/>
      <c r="M498" s="6" t="s">
        <v>6</v>
      </c>
      <c r="N498" s="43" t="str">
        <f>IF(COUNTIF($M$2:M498,$M$2:$M$1501)=1,M498,"")</f>
        <v/>
      </c>
      <c r="O498" s="43" t="str">
        <f t="array" ref="O498">IFERROR(INDEX($M$2:$M$1501,MATCH(0,INDEX(COUNTIFS($O$1:O497,$M$2:$M$1501),0),0)),"")</f>
        <v/>
      </c>
      <c r="T498" s="8" t="s">
        <v>240</v>
      </c>
      <c r="U498" s="51"/>
      <c r="W498" s="43" t="str">
        <f>IFERROR(INDEX($T$2:$T$1501,MATCH(0,INDEX(COUNTIFS($W$1:W497,$T$2:$T$1501),0),0)),"")</f>
        <v>9c092096-d236-4315-aa54-2a2812430aaf</v>
      </c>
      <c r="X498" s="43">
        <f t="shared" si="20"/>
        <v>2</v>
      </c>
      <c r="Z498" s="6" t="s">
        <v>6</v>
      </c>
      <c r="AA498" s="43" t="str">
        <f>IFERROR(INDEX($T$2:$T$1501,MATCH(0,INDEX(COUNTIFS($W$1:AA497,$T$2:$T$1501),0),0)),"")</f>
        <v>9c092096-d236-4315-aa54-2a2812430aaf</v>
      </c>
    </row>
    <row r="499" spans="1:27" ht="12.75">
      <c r="A499" s="36" t="str">
        <f t="shared" si="19"/>
        <v>GGN - Sector 27|Packaged Food</v>
      </c>
      <c r="B499" s="6" t="s">
        <v>9</v>
      </c>
      <c r="C499" s="7">
        <v>44531</v>
      </c>
      <c r="D499" s="8" t="s">
        <v>361</v>
      </c>
      <c r="E499" s="8" t="s">
        <v>15</v>
      </c>
      <c r="F499" s="9">
        <v>0</v>
      </c>
      <c r="G499" s="10">
        <v>62</v>
      </c>
      <c r="H499" s="46"/>
      <c r="I499" s="46"/>
      <c r="M499" s="6" t="s">
        <v>9</v>
      </c>
      <c r="N499" s="43" t="str">
        <f>IF(COUNTIF($M$2:M499,$M$2:$M$1501)=1,M499,"")</f>
        <v/>
      </c>
      <c r="O499" s="43" t="str">
        <f t="array" ref="O499">IFERROR(INDEX($M$2:$M$1501,MATCH(0,INDEX(COUNTIFS($O$1:O498,$M$2:$M$1501),0),0)),"")</f>
        <v/>
      </c>
      <c r="T499" s="8" t="s">
        <v>361</v>
      </c>
      <c r="U499" s="51"/>
      <c r="W499" s="43" t="str">
        <f>IFERROR(INDEX($T$2:$T$1501,MATCH(0,INDEX(COUNTIFS($W$1:W498,$T$2:$T$1501),0),0)),"")</f>
        <v>36a3c8d6-1b87-49bc-97d7-a77d2d1d83aa</v>
      </c>
      <c r="X499" s="43">
        <f t="shared" si="20"/>
        <v>1</v>
      </c>
      <c r="Z499" s="6" t="s">
        <v>9</v>
      </c>
      <c r="AA499" s="43" t="str">
        <f>IFERROR(INDEX($T$2:$T$1501,MATCH(0,INDEX(COUNTIFS($W$1:AA498,$T$2:$T$1501),0),0)),"")</f>
        <v>36a3c8d6-1b87-49bc-97d7-a77d2d1d83aa</v>
      </c>
    </row>
    <row r="500" spans="1:27" ht="12.75">
      <c r="A500" s="36" t="str">
        <f t="shared" si="19"/>
        <v>GGN-Sector66|Chocolates &amp; Candies</v>
      </c>
      <c r="B500" s="6" t="s">
        <v>6</v>
      </c>
      <c r="C500" s="7">
        <v>44531</v>
      </c>
      <c r="D500" s="8" t="s">
        <v>362</v>
      </c>
      <c r="E500" s="8" t="s">
        <v>80</v>
      </c>
      <c r="F500" s="9">
        <v>20</v>
      </c>
      <c r="G500" s="10">
        <v>62</v>
      </c>
      <c r="H500" s="46"/>
      <c r="I500" s="46"/>
      <c r="M500" s="6" t="s">
        <v>6</v>
      </c>
      <c r="N500" s="43" t="str">
        <f>IF(COUNTIF($M$2:M500,$M$2:$M$1501)=1,M500,"")</f>
        <v/>
      </c>
      <c r="O500" s="43" t="str">
        <f t="array" ref="O500">IFERROR(INDEX($M$2:$M$1501,MATCH(0,INDEX(COUNTIFS($O$1:O499,$M$2:$M$1501),0),0)),"")</f>
        <v/>
      </c>
      <c r="T500" s="8" t="s">
        <v>362</v>
      </c>
      <c r="U500" s="51"/>
      <c r="W500" s="43" t="str">
        <f>IFERROR(INDEX($T$2:$T$1501,MATCH(0,INDEX(COUNTIFS($W$1:W499,$T$2:$T$1501),0),0)),"")</f>
        <v>953e6308-4d8f-4f55-94a7-dfec949af481</v>
      </c>
      <c r="X500" s="43">
        <f t="shared" si="20"/>
        <v>1</v>
      </c>
      <c r="Z500" s="6" t="s">
        <v>6</v>
      </c>
      <c r="AA500" s="43" t="str">
        <f>IFERROR(INDEX($T$2:$T$1501,MATCH(0,INDEX(COUNTIFS($W$1:AA499,$T$2:$T$1501),0),0)),"")</f>
        <v>953e6308-4d8f-4f55-94a7-dfec949af481</v>
      </c>
    </row>
    <row r="501" spans="1:27" ht="12.75">
      <c r="A501" s="36" t="str">
        <f t="shared" si="19"/>
        <v>GGN - Sector 27|Fruits &amp; Vegetables</v>
      </c>
      <c r="B501" s="6" t="s">
        <v>9</v>
      </c>
      <c r="C501" s="7">
        <v>44531</v>
      </c>
      <c r="D501" s="8" t="s">
        <v>147</v>
      </c>
      <c r="E501" s="8" t="s">
        <v>11</v>
      </c>
      <c r="F501" s="9">
        <v>8</v>
      </c>
      <c r="G501" s="10">
        <v>39</v>
      </c>
      <c r="H501" s="46"/>
      <c r="I501" s="46"/>
      <c r="M501" s="6" t="s">
        <v>9</v>
      </c>
      <c r="N501" s="43" t="str">
        <f>IF(COUNTIF($M$2:M501,$M$2:$M$1501)=1,M501,"")</f>
        <v/>
      </c>
      <c r="O501" s="43" t="str">
        <f t="array" ref="O501">IFERROR(INDEX($M$2:$M$1501,MATCH(0,INDEX(COUNTIFS($O$1:O500,$M$2:$M$1501),0),0)),"")</f>
        <v/>
      </c>
      <c r="T501" s="8" t="s">
        <v>147</v>
      </c>
      <c r="U501" s="51"/>
      <c r="W501" s="43" t="str">
        <f>IFERROR(INDEX($T$2:$T$1501,MATCH(0,INDEX(COUNTIFS($W$1:W500,$T$2:$T$1501),0),0)),"")</f>
        <v>63c58b9b-f61c-4c42-b417-16fba473cbf2</v>
      </c>
      <c r="X501" s="43">
        <f t="shared" si="20"/>
        <v>1</v>
      </c>
      <c r="Z501" s="6" t="s">
        <v>9</v>
      </c>
      <c r="AA501" s="43" t="str">
        <f>IFERROR(INDEX($T$2:$T$1501,MATCH(0,INDEX(COUNTIFS($W$1:AA500,$T$2:$T$1501),0),0)),"")</f>
        <v>63c58b9b-f61c-4c42-b417-16fba473cbf2</v>
      </c>
    </row>
    <row r="502" spans="1:27" ht="12.75">
      <c r="A502" s="36" t="str">
        <f t="shared" si="19"/>
        <v>GGN - Sector 27|Packaged Food</v>
      </c>
      <c r="B502" s="6" t="s">
        <v>9</v>
      </c>
      <c r="C502" s="7">
        <v>44531</v>
      </c>
      <c r="D502" s="8" t="s">
        <v>363</v>
      </c>
      <c r="E502" s="8" t="s">
        <v>15</v>
      </c>
      <c r="F502" s="9">
        <v>40</v>
      </c>
      <c r="G502" s="10">
        <v>76</v>
      </c>
      <c r="H502" s="46"/>
      <c r="I502" s="46"/>
      <c r="M502" s="6" t="s">
        <v>9</v>
      </c>
      <c r="N502" s="43" t="str">
        <f>IF(COUNTIF($M$2:M502,$M$2:$M$1501)=1,M502,"")</f>
        <v/>
      </c>
      <c r="O502" s="43" t="str">
        <f t="array" ref="O502">IFERROR(INDEX($M$2:$M$1501,MATCH(0,INDEX(COUNTIFS($O$1:O501,$M$2:$M$1501),0),0)),"")</f>
        <v/>
      </c>
      <c r="T502" s="8" t="s">
        <v>363</v>
      </c>
      <c r="U502" s="51"/>
      <c r="W502" s="43" t="str">
        <f>IFERROR(INDEX($T$2:$T$1501,MATCH(0,INDEX(COUNTIFS($W$1:W501,$T$2:$T$1501),0),0)),"")</f>
        <v>458b8cc3-5064-4f5f-ad22-d789b4f238d1</v>
      </c>
      <c r="X502" s="43">
        <f t="shared" si="20"/>
        <v>1</v>
      </c>
      <c r="Z502" s="6" t="s">
        <v>9</v>
      </c>
      <c r="AA502" s="43" t="str">
        <f>IFERROR(INDEX($T$2:$T$1501,MATCH(0,INDEX(COUNTIFS($W$1:AA501,$T$2:$T$1501),0),0)),"")</f>
        <v>458b8cc3-5064-4f5f-ad22-d789b4f238d1</v>
      </c>
    </row>
    <row r="503" spans="1:27" ht="12.75">
      <c r="A503" s="36" t="str">
        <f t="shared" si="19"/>
        <v>GGN-Sector66|Beverages</v>
      </c>
      <c r="B503" s="6" t="s">
        <v>6</v>
      </c>
      <c r="C503" s="7">
        <v>44531</v>
      </c>
      <c r="D503" s="8" t="s">
        <v>90</v>
      </c>
      <c r="E503" s="8" t="s">
        <v>74</v>
      </c>
      <c r="F503" s="9">
        <v>28</v>
      </c>
      <c r="G503" s="10">
        <v>60</v>
      </c>
      <c r="H503" s="46"/>
      <c r="I503" s="46"/>
      <c r="M503" s="6" t="s">
        <v>6</v>
      </c>
      <c r="N503" s="43" t="str">
        <f>IF(COUNTIF($M$2:M503,$M$2:$M$1501)=1,M503,"")</f>
        <v/>
      </c>
      <c r="O503" s="43" t="str">
        <f t="array" ref="O503">IFERROR(INDEX($M$2:$M$1501,MATCH(0,INDEX(COUNTIFS($O$1:O502,$M$2:$M$1501),0),0)),"")</f>
        <v/>
      </c>
      <c r="T503" s="8" t="s">
        <v>90</v>
      </c>
      <c r="U503" s="51"/>
      <c r="W503" s="43" t="str">
        <f>IFERROR(INDEX($T$2:$T$1501,MATCH(0,INDEX(COUNTIFS($W$1:W502,$T$2:$T$1501),0),0)),"")</f>
        <v>1db9d939-34de-49f2-9082-2a9321099737</v>
      </c>
      <c r="X503" s="43">
        <f t="shared" si="20"/>
        <v>1</v>
      </c>
      <c r="Z503" s="6" t="s">
        <v>6</v>
      </c>
      <c r="AA503" s="43" t="str">
        <f>IFERROR(INDEX($T$2:$T$1501,MATCH(0,INDEX(COUNTIFS($W$1:AA502,$T$2:$T$1501),0),0)),"")</f>
        <v>1db9d939-34de-49f2-9082-2a9321099737</v>
      </c>
    </row>
    <row r="504" spans="1:27" ht="12.75">
      <c r="A504" s="36" t="str">
        <f t="shared" si="19"/>
        <v>GGN - Sector 27|Unlisted Collections</v>
      </c>
      <c r="B504" s="6" t="s">
        <v>9</v>
      </c>
      <c r="C504" s="7">
        <v>44531</v>
      </c>
      <c r="D504" s="8" t="s">
        <v>364</v>
      </c>
      <c r="E504" s="8" t="s">
        <v>365</v>
      </c>
      <c r="F504" s="9">
        <v>11</v>
      </c>
      <c r="G504" s="10">
        <v>40</v>
      </c>
      <c r="H504" s="46"/>
      <c r="I504" s="46"/>
      <c r="M504" s="6" t="s">
        <v>9</v>
      </c>
      <c r="N504" s="43" t="str">
        <f>IF(COUNTIF($M$2:M504,$M$2:$M$1501)=1,M504,"")</f>
        <v/>
      </c>
      <c r="O504" s="43" t="str">
        <f t="array" ref="O504">IFERROR(INDEX($M$2:$M$1501,MATCH(0,INDEX(COUNTIFS($O$1:O503,$M$2:$M$1501),0),0)),"")</f>
        <v/>
      </c>
      <c r="T504" s="8" t="s">
        <v>364</v>
      </c>
      <c r="U504" s="51"/>
      <c r="W504" s="43" t="str">
        <f>IFERROR(INDEX($T$2:$T$1501,MATCH(0,INDEX(COUNTIFS($W$1:W503,$T$2:$T$1501),0),0)),"")</f>
        <v>c442ad9b-09b6-4505-a17d-7d2b3cceee0e</v>
      </c>
      <c r="X504" s="43">
        <f t="shared" si="20"/>
        <v>1</v>
      </c>
      <c r="Z504" s="6" t="s">
        <v>9</v>
      </c>
      <c r="AA504" s="43" t="str">
        <f>IFERROR(INDEX($T$2:$T$1501,MATCH(0,INDEX(COUNTIFS($W$1:AA503,$T$2:$T$1501),0),0)),"")</f>
        <v>c442ad9b-09b6-4505-a17d-7d2b3cceee0e</v>
      </c>
    </row>
    <row r="505" spans="1:27" ht="12.75">
      <c r="A505" s="36" t="str">
        <f t="shared" si="19"/>
        <v>GGN-Sector66|Munchies</v>
      </c>
      <c r="B505" s="6" t="s">
        <v>6</v>
      </c>
      <c r="C505" s="7">
        <v>44531</v>
      </c>
      <c r="D505" s="8" t="s">
        <v>366</v>
      </c>
      <c r="E505" s="8" t="s">
        <v>8</v>
      </c>
      <c r="F505" s="9">
        <v>3</v>
      </c>
      <c r="G505" s="10">
        <v>20</v>
      </c>
      <c r="H505" s="46"/>
      <c r="I505" s="46"/>
      <c r="M505" s="6" t="s">
        <v>6</v>
      </c>
      <c r="N505" s="43" t="str">
        <f>IF(COUNTIF($M$2:M505,$M$2:$M$1501)=1,M505,"")</f>
        <v/>
      </c>
      <c r="O505" s="43" t="str">
        <f t="array" ref="O505">IFERROR(INDEX($M$2:$M$1501,MATCH(0,INDEX(COUNTIFS($O$1:O504,$M$2:$M$1501),0),0)),"")</f>
        <v/>
      </c>
      <c r="T505" s="8" t="s">
        <v>366</v>
      </c>
      <c r="U505" s="51"/>
      <c r="W505" s="43" t="str">
        <f>IFERROR(INDEX($T$2:$T$1501,MATCH(0,INDEX(COUNTIFS($W$1:W504,$T$2:$T$1501),0),0)),"")</f>
        <v>9687009f-7d47-4cd0-8b2e-6512e9730427</v>
      </c>
      <c r="X505" s="43">
        <f t="shared" si="20"/>
        <v>1</v>
      </c>
      <c r="Z505" s="6" t="s">
        <v>6</v>
      </c>
      <c r="AA505" s="43" t="str">
        <f>IFERROR(INDEX($T$2:$T$1501,MATCH(0,INDEX(COUNTIFS($W$1:AA504,$T$2:$T$1501),0),0)),"")</f>
        <v>9687009f-7d47-4cd0-8b2e-6512e9730427</v>
      </c>
    </row>
    <row r="506" spans="1:27" ht="12.75">
      <c r="A506" s="36" t="str">
        <f t="shared" si="19"/>
        <v>GGN - Sector 27|Ice Cream &amp; Desserts</v>
      </c>
      <c r="B506" s="6" t="s">
        <v>9</v>
      </c>
      <c r="C506" s="7">
        <v>44531</v>
      </c>
      <c r="D506" s="8" t="s">
        <v>305</v>
      </c>
      <c r="E506" s="8" t="s">
        <v>59</v>
      </c>
      <c r="F506" s="9">
        <v>0</v>
      </c>
      <c r="G506" s="10">
        <v>20</v>
      </c>
      <c r="H506" s="46"/>
      <c r="I506" s="46"/>
      <c r="M506" s="6" t="s">
        <v>9</v>
      </c>
      <c r="N506" s="43" t="str">
        <f>IF(COUNTIF($M$2:M506,$M$2:$M$1501)=1,M506,"")</f>
        <v/>
      </c>
      <c r="O506" s="43" t="str">
        <f t="array" ref="O506">IFERROR(INDEX($M$2:$M$1501,MATCH(0,INDEX(COUNTIFS($O$1:O505,$M$2:$M$1501),0),0)),"")</f>
        <v/>
      </c>
      <c r="T506" s="8" t="s">
        <v>305</v>
      </c>
      <c r="U506" s="51"/>
      <c r="W506" s="43" t="str">
        <f>IFERROR(INDEX($T$2:$T$1501,MATCH(0,INDEX(COUNTIFS($W$1:W505,$T$2:$T$1501),0),0)),"")</f>
        <v>fce576d9-608c-412f-b1d7-1aff01f4785d</v>
      </c>
      <c r="X506" s="43">
        <f t="shared" si="20"/>
        <v>1</v>
      </c>
      <c r="Z506" s="6" t="s">
        <v>9</v>
      </c>
      <c r="AA506" s="43" t="str">
        <f>IFERROR(INDEX($T$2:$T$1501,MATCH(0,INDEX(COUNTIFS($W$1:AA505,$T$2:$T$1501),0),0)),"")</f>
        <v>fce576d9-608c-412f-b1d7-1aff01f4785d</v>
      </c>
    </row>
    <row r="507" spans="1:27" ht="12.75">
      <c r="A507" s="36" t="str">
        <f t="shared" si="19"/>
        <v>GGN-Sector66|Munchies</v>
      </c>
      <c r="B507" s="6" t="s">
        <v>6</v>
      </c>
      <c r="C507" s="7">
        <v>44531</v>
      </c>
      <c r="D507" s="8" t="s">
        <v>367</v>
      </c>
      <c r="E507" s="8" t="s">
        <v>8</v>
      </c>
      <c r="F507" s="9">
        <v>0</v>
      </c>
      <c r="G507" s="10">
        <v>47</v>
      </c>
      <c r="H507" s="46"/>
      <c r="I507" s="46"/>
      <c r="M507" s="6" t="s">
        <v>6</v>
      </c>
      <c r="N507" s="43" t="str">
        <f>IF(COUNTIF($M$2:M507,$M$2:$M$1501)=1,M507,"")</f>
        <v/>
      </c>
      <c r="O507" s="43" t="str">
        <f t="array" ref="O507">IFERROR(INDEX($M$2:$M$1501,MATCH(0,INDEX(COUNTIFS($O$1:O506,$M$2:$M$1501),0),0)),"")</f>
        <v/>
      </c>
      <c r="T507" s="8" t="s">
        <v>367</v>
      </c>
      <c r="U507" s="51"/>
      <c r="W507" s="43" t="str">
        <f>IFERROR(INDEX($T$2:$T$1501,MATCH(0,INDEX(COUNTIFS($W$1:W506,$T$2:$T$1501),0),0)),"")</f>
        <v>d8459cb2-80f3-4d66-a432-0a6ea4eb8f67</v>
      </c>
      <c r="X507" s="43">
        <f t="shared" si="20"/>
        <v>1</v>
      </c>
      <c r="Z507" s="6" t="s">
        <v>6</v>
      </c>
      <c r="AA507" s="43" t="str">
        <f>IFERROR(INDEX($T$2:$T$1501,MATCH(0,INDEX(COUNTIFS($W$1:AA506,$T$2:$T$1501),0),0)),"")</f>
        <v>d8459cb2-80f3-4d66-a432-0a6ea4eb8f67</v>
      </c>
    </row>
    <row r="508" spans="1:27" ht="12.75">
      <c r="A508" s="36" t="str">
        <f t="shared" si="19"/>
        <v>GGN - Sector 27|Munchies</v>
      </c>
      <c r="B508" s="6" t="s">
        <v>9</v>
      </c>
      <c r="C508" s="7">
        <v>44531</v>
      </c>
      <c r="D508" s="8" t="s">
        <v>347</v>
      </c>
      <c r="E508" s="8" t="s">
        <v>8</v>
      </c>
      <c r="F508" s="9">
        <v>0</v>
      </c>
      <c r="G508" s="10">
        <v>4</v>
      </c>
      <c r="H508" s="46"/>
      <c r="I508" s="46"/>
      <c r="M508" s="6" t="s">
        <v>9</v>
      </c>
      <c r="N508" s="43" t="str">
        <f>IF(COUNTIF($M$2:M508,$M$2:$M$1501)=1,M508,"")</f>
        <v/>
      </c>
      <c r="O508" s="43" t="str">
        <f t="array" ref="O508">IFERROR(INDEX($M$2:$M$1501,MATCH(0,INDEX(COUNTIFS($O$1:O507,$M$2:$M$1501),0),0)),"")</f>
        <v/>
      </c>
      <c r="T508" s="8" t="s">
        <v>347</v>
      </c>
      <c r="U508" s="51"/>
      <c r="W508" s="43" t="str">
        <f>IFERROR(INDEX($T$2:$T$1501,MATCH(0,INDEX(COUNTIFS($W$1:W507,$T$2:$T$1501),0),0)),"")</f>
        <v>9431e8d2-45df-42ed-98ba-231d1c0268a3</v>
      </c>
      <c r="X508" s="43">
        <f t="shared" si="20"/>
        <v>2</v>
      </c>
      <c r="Z508" s="6" t="s">
        <v>9</v>
      </c>
      <c r="AA508" s="43" t="str">
        <f>IFERROR(INDEX($T$2:$T$1501,MATCH(0,INDEX(COUNTIFS($W$1:AA507,$T$2:$T$1501),0),0)),"")</f>
        <v>9431e8d2-45df-42ed-98ba-231d1c0268a3</v>
      </c>
    </row>
    <row r="509" spans="1:27" ht="12.75">
      <c r="A509" s="36" t="str">
        <f t="shared" si="19"/>
        <v>GGN - Sector 27|Chocolates &amp; Candies</v>
      </c>
      <c r="B509" s="6" t="s">
        <v>9</v>
      </c>
      <c r="C509" s="7">
        <v>44531</v>
      </c>
      <c r="D509" s="8" t="s">
        <v>368</v>
      </c>
      <c r="E509" s="8" t="s">
        <v>80</v>
      </c>
      <c r="F509" s="9">
        <v>0</v>
      </c>
      <c r="G509" s="10">
        <v>8</v>
      </c>
      <c r="H509" s="46"/>
      <c r="I509" s="46"/>
      <c r="M509" s="6" t="s">
        <v>9</v>
      </c>
      <c r="N509" s="43" t="str">
        <f>IF(COUNTIF($M$2:M509,$M$2:$M$1501)=1,M509,"")</f>
        <v/>
      </c>
      <c r="O509" s="43" t="str">
        <f t="array" ref="O509">IFERROR(INDEX($M$2:$M$1501,MATCH(0,INDEX(COUNTIFS($O$1:O508,$M$2:$M$1501),0),0)),"")</f>
        <v/>
      </c>
      <c r="T509" s="8" t="s">
        <v>368</v>
      </c>
      <c r="U509" s="51"/>
      <c r="W509" s="43" t="str">
        <f>IFERROR(INDEX($T$2:$T$1501,MATCH(0,INDEX(COUNTIFS($W$1:W508,$T$2:$T$1501),0),0)),"")</f>
        <v>4aac99d3-d3a6-4303-a632-8a2986f858fd</v>
      </c>
      <c r="X509" s="43">
        <f t="shared" si="20"/>
        <v>2</v>
      </c>
      <c r="Z509" s="6" t="s">
        <v>9</v>
      </c>
      <c r="AA509" s="43" t="str">
        <f>IFERROR(INDEX($T$2:$T$1501,MATCH(0,INDEX(COUNTIFS($W$1:AA508,$T$2:$T$1501),0),0)),"")</f>
        <v>4aac99d3-d3a6-4303-a632-8a2986f858fd</v>
      </c>
    </row>
    <row r="510" spans="1:27" ht="12.75">
      <c r="A510" s="36" t="str">
        <f t="shared" si="19"/>
        <v>GGN - Sector 27|Packaged Food</v>
      </c>
      <c r="B510" s="6" t="s">
        <v>9</v>
      </c>
      <c r="C510" s="7">
        <v>44531</v>
      </c>
      <c r="D510" s="8" t="s">
        <v>337</v>
      </c>
      <c r="E510" s="8" t="s">
        <v>15</v>
      </c>
      <c r="F510" s="9">
        <v>10</v>
      </c>
      <c r="G510" s="10">
        <v>30</v>
      </c>
      <c r="H510" s="46"/>
      <c r="I510" s="46"/>
      <c r="M510" s="6" t="s">
        <v>9</v>
      </c>
      <c r="N510" s="43" t="str">
        <f>IF(COUNTIF($M$2:M510,$M$2:$M$1501)=1,M510,"")</f>
        <v/>
      </c>
      <c r="O510" s="43" t="str">
        <f t="array" ref="O510">IFERROR(INDEX($M$2:$M$1501,MATCH(0,INDEX(COUNTIFS($O$1:O509,$M$2:$M$1501),0),0)),"")</f>
        <v/>
      </c>
      <c r="T510" s="8" t="s">
        <v>337</v>
      </c>
      <c r="U510" s="51"/>
      <c r="W510" s="43" t="str">
        <f>IFERROR(INDEX($T$2:$T$1501,MATCH(0,INDEX(COUNTIFS($W$1:W509,$T$2:$T$1501),0),0)),"")</f>
        <v>9140adae-c34c-469a-8f49-3fffbb353e03</v>
      </c>
      <c r="X510" s="43">
        <f t="shared" si="20"/>
        <v>1</v>
      </c>
      <c r="Z510" s="6" t="s">
        <v>9</v>
      </c>
      <c r="AA510" s="43" t="str">
        <f>IFERROR(INDEX($T$2:$T$1501,MATCH(0,INDEX(COUNTIFS($W$1:AA509,$T$2:$T$1501),0),0)),"")</f>
        <v>9140adae-c34c-469a-8f49-3fffbb353e03</v>
      </c>
    </row>
    <row r="511" spans="1:27" ht="12.75">
      <c r="A511" s="36" t="str">
        <f t="shared" si="19"/>
        <v>GGN - Sector 27|Packaged Food</v>
      </c>
      <c r="B511" s="6" t="s">
        <v>9</v>
      </c>
      <c r="C511" s="7">
        <v>44531</v>
      </c>
      <c r="D511" s="8" t="s">
        <v>134</v>
      </c>
      <c r="E511" s="8" t="s">
        <v>15</v>
      </c>
      <c r="F511" s="9">
        <v>20</v>
      </c>
      <c r="G511" s="10">
        <v>72</v>
      </c>
      <c r="H511" s="46"/>
      <c r="I511" s="46"/>
      <c r="M511" s="6" t="s">
        <v>9</v>
      </c>
      <c r="N511" s="43" t="str">
        <f>IF(COUNTIF($M$2:M511,$M$2:$M$1501)=1,M511,"")</f>
        <v/>
      </c>
      <c r="O511" s="43" t="str">
        <f t="array" ref="O511">IFERROR(INDEX($M$2:$M$1501,MATCH(0,INDEX(COUNTIFS($O$1:O510,$M$2:$M$1501),0),0)),"")</f>
        <v/>
      </c>
      <c r="T511" s="8" t="s">
        <v>134</v>
      </c>
      <c r="U511" s="51"/>
      <c r="W511" s="43" t="str">
        <f>IFERROR(INDEX($T$2:$T$1501,MATCH(0,INDEX(COUNTIFS($W$1:W510,$T$2:$T$1501),0),0)),"")</f>
        <v>96ba9afb-8f96-4987-8df9-5ee1774f7446</v>
      </c>
      <c r="X511" s="43">
        <f t="shared" si="20"/>
        <v>1</v>
      </c>
      <c r="Z511" s="6" t="s">
        <v>9</v>
      </c>
      <c r="AA511" s="43" t="str">
        <f>IFERROR(INDEX($T$2:$T$1501,MATCH(0,INDEX(COUNTIFS($W$1:AA510,$T$2:$T$1501),0),0)),"")</f>
        <v>96ba9afb-8f96-4987-8df9-5ee1774f7446</v>
      </c>
    </row>
    <row r="512" spans="1:27" ht="12.75">
      <c r="A512" s="36" t="str">
        <f t="shared" si="19"/>
        <v>GGN - Sector 27|Fruits &amp; Vegetables</v>
      </c>
      <c r="B512" s="6" t="s">
        <v>9</v>
      </c>
      <c r="C512" s="7">
        <v>44531</v>
      </c>
      <c r="D512" s="8" t="s">
        <v>60</v>
      </c>
      <c r="E512" s="8" t="s">
        <v>11</v>
      </c>
      <c r="F512" s="9">
        <v>22</v>
      </c>
      <c r="G512" s="10">
        <v>33</v>
      </c>
      <c r="H512" s="46"/>
      <c r="I512" s="46"/>
      <c r="M512" s="6" t="s">
        <v>9</v>
      </c>
      <c r="N512" s="43" t="str">
        <f>IF(COUNTIF($M$2:M512,$M$2:$M$1501)=1,M512,"")</f>
        <v/>
      </c>
      <c r="O512" s="43" t="str">
        <f t="array" ref="O512">IFERROR(INDEX($M$2:$M$1501,MATCH(0,INDEX(COUNTIFS($O$1:O511,$M$2:$M$1501),0),0)),"")</f>
        <v/>
      </c>
      <c r="T512" s="8" t="s">
        <v>60</v>
      </c>
      <c r="U512" s="51"/>
      <c r="W512" s="43" t="str">
        <f>IFERROR(INDEX($T$2:$T$1501,MATCH(0,INDEX(COUNTIFS($W$1:W511,$T$2:$T$1501),0),0)),"")</f>
        <v>4f08cfc0-90b0-417b-bed7-41a78dc73aa6</v>
      </c>
      <c r="X512" s="43">
        <f t="shared" si="20"/>
        <v>2</v>
      </c>
      <c r="Z512" s="6" t="s">
        <v>9</v>
      </c>
      <c r="AA512" s="43" t="str">
        <f>IFERROR(INDEX($T$2:$T$1501,MATCH(0,INDEX(COUNTIFS($W$1:AA511,$T$2:$T$1501),0),0)),"")</f>
        <v>4f08cfc0-90b0-417b-bed7-41a78dc73aa6</v>
      </c>
    </row>
    <row r="513" spans="1:27" ht="12.75">
      <c r="A513" s="36" t="str">
        <f t="shared" si="19"/>
        <v>GGN - Sector 27|Packaged Food</v>
      </c>
      <c r="B513" s="6" t="s">
        <v>9</v>
      </c>
      <c r="C513" s="7">
        <v>44531</v>
      </c>
      <c r="D513" s="8" t="s">
        <v>369</v>
      </c>
      <c r="E513" s="8" t="s">
        <v>15</v>
      </c>
      <c r="F513" s="9">
        <v>14</v>
      </c>
      <c r="G513" s="10">
        <v>20</v>
      </c>
      <c r="H513" s="46"/>
      <c r="I513" s="46"/>
      <c r="M513" s="6" t="s">
        <v>9</v>
      </c>
      <c r="N513" s="43" t="str">
        <f>IF(COUNTIF($M$2:M513,$M$2:$M$1501)=1,M513,"")</f>
        <v/>
      </c>
      <c r="O513" s="43" t="str">
        <f t="array" ref="O513">IFERROR(INDEX($M$2:$M$1501,MATCH(0,INDEX(COUNTIFS($O$1:O512,$M$2:$M$1501),0),0)),"")</f>
        <v/>
      </c>
      <c r="T513" s="8" t="s">
        <v>369</v>
      </c>
      <c r="U513" s="51"/>
      <c r="W513" s="43" t="str">
        <f>IFERROR(INDEX($T$2:$T$1501,MATCH(0,INDEX(COUNTIFS($W$1:W512,$T$2:$T$1501),0),0)),"")</f>
        <v>4359adde-02dd-4c22-8960-36958913e8fd</v>
      </c>
      <c r="X513" s="43">
        <f t="shared" si="20"/>
        <v>1</v>
      </c>
      <c r="Z513" s="6" t="s">
        <v>9</v>
      </c>
      <c r="AA513" s="43" t="str">
        <f>IFERROR(INDEX($T$2:$T$1501,MATCH(0,INDEX(COUNTIFS($W$1:AA512,$T$2:$T$1501),0),0)),"")</f>
        <v>4359adde-02dd-4c22-8960-36958913e8fd</v>
      </c>
    </row>
    <row r="514" spans="1:27" ht="12.75">
      <c r="A514" s="36" t="str">
        <f t="shared" si="19"/>
        <v>GGN-Sector66|Fruits &amp; Vegetables</v>
      </c>
      <c r="B514" s="6" t="s">
        <v>6</v>
      </c>
      <c r="C514" s="7">
        <v>44531</v>
      </c>
      <c r="D514" s="8" t="s">
        <v>17</v>
      </c>
      <c r="E514" s="8" t="s">
        <v>11</v>
      </c>
      <c r="F514" s="9">
        <v>34</v>
      </c>
      <c r="G514" s="10">
        <v>38</v>
      </c>
      <c r="H514" s="46"/>
      <c r="I514" s="46"/>
      <c r="M514" s="6" t="s">
        <v>6</v>
      </c>
      <c r="N514" s="43" t="str">
        <f>IF(COUNTIF($M$2:M514,$M$2:$M$1501)=1,M514,"")</f>
        <v/>
      </c>
      <c r="O514" s="43" t="str">
        <f t="array" ref="O514">IFERROR(INDEX($M$2:$M$1501,MATCH(0,INDEX(COUNTIFS($O$1:O513,$M$2:$M$1501),0),0)),"")</f>
        <v/>
      </c>
      <c r="T514" s="8" t="s">
        <v>17</v>
      </c>
      <c r="U514" s="51"/>
      <c r="W514" s="43" t="str">
        <f>IFERROR(INDEX($T$2:$T$1501,MATCH(0,INDEX(COUNTIFS($W$1:W513,$T$2:$T$1501),0),0)),"")</f>
        <v>0384f6ed-0822-4eab-a34e-f8ae0317ed74</v>
      </c>
      <c r="X514" s="43">
        <f t="shared" si="20"/>
        <v>1</v>
      </c>
      <c r="Z514" s="6" t="s">
        <v>6</v>
      </c>
      <c r="AA514" s="43" t="str">
        <f>IFERROR(INDEX($T$2:$T$1501,MATCH(0,INDEX(COUNTIFS($W$1:AA513,$T$2:$T$1501),0),0)),"")</f>
        <v>0384f6ed-0822-4eab-a34e-f8ae0317ed74</v>
      </c>
    </row>
    <row r="515" spans="1:27" ht="12.75">
      <c r="A515" s="36" t="str">
        <f t="shared" ref="A515:A578" si="21">B515&amp;"|"&amp;E515</f>
        <v>GGN-Ardee City|Fruits &amp; Vegetables</v>
      </c>
      <c r="B515" s="6" t="s">
        <v>20</v>
      </c>
      <c r="C515" s="7">
        <v>44531</v>
      </c>
      <c r="D515" s="8" t="s">
        <v>22</v>
      </c>
      <c r="E515" s="8" t="s">
        <v>11</v>
      </c>
      <c r="F515" s="9">
        <v>0</v>
      </c>
      <c r="G515" s="10">
        <v>20</v>
      </c>
      <c r="H515" s="46"/>
      <c r="I515" s="46"/>
      <c r="M515" s="6" t="s">
        <v>20</v>
      </c>
      <c r="N515" s="43" t="str">
        <f>IF(COUNTIF($M$2:M515,$M$2:$M$1501)=1,M515,"")</f>
        <v/>
      </c>
      <c r="O515" s="43" t="str">
        <f t="array" ref="O515">IFERROR(INDEX($M$2:$M$1501,MATCH(0,INDEX(COUNTIFS($O$1:O514,$M$2:$M$1501),0),0)),"")</f>
        <v/>
      </c>
      <c r="T515" s="8" t="s">
        <v>22</v>
      </c>
      <c r="U515" s="51"/>
      <c r="W515" s="43" t="str">
        <f>IFERROR(INDEX($T$2:$T$1501,MATCH(0,INDEX(COUNTIFS($W$1:W514,$T$2:$T$1501),0),0)),"")</f>
        <v>258f3c04-eff5-4d69-bf67-fdd71c240288</v>
      </c>
      <c r="X515" s="43">
        <f t="shared" ref="X515:X578" si="22">COUNTIF($T$2:$T$1501,W515)</f>
        <v>2</v>
      </c>
      <c r="Z515" s="6" t="s">
        <v>20</v>
      </c>
      <c r="AA515" s="43" t="str">
        <f>IFERROR(INDEX($T$2:$T$1501,MATCH(0,INDEX(COUNTIFS($W$1:AA514,$T$2:$T$1501),0),0)),"")</f>
        <v>258f3c04-eff5-4d69-bf67-fdd71c240288</v>
      </c>
    </row>
    <row r="516" spans="1:27" ht="12.75">
      <c r="A516" s="36" t="str">
        <f t="shared" si="21"/>
        <v>GGN-Ardee City|Fruits &amp; Vegetables</v>
      </c>
      <c r="B516" s="6" t="s">
        <v>20</v>
      </c>
      <c r="C516" s="7">
        <v>44531</v>
      </c>
      <c r="D516" s="8" t="s">
        <v>63</v>
      </c>
      <c r="E516" s="8" t="s">
        <v>11</v>
      </c>
      <c r="F516" s="9">
        <v>0</v>
      </c>
      <c r="G516" s="10">
        <v>47</v>
      </c>
      <c r="H516" s="46"/>
      <c r="I516" s="46"/>
      <c r="M516" s="6" t="s">
        <v>20</v>
      </c>
      <c r="N516" s="43" t="str">
        <f>IF(COUNTIF($M$2:M516,$M$2:$M$1501)=1,M516,"")</f>
        <v/>
      </c>
      <c r="O516" s="43" t="str">
        <f t="array" ref="O516">IFERROR(INDEX($M$2:$M$1501,MATCH(0,INDEX(COUNTIFS($O$1:O515,$M$2:$M$1501),0),0)),"")</f>
        <v/>
      </c>
      <c r="T516" s="8" t="s">
        <v>63</v>
      </c>
      <c r="U516" s="51"/>
      <c r="W516" s="43" t="str">
        <f>IFERROR(INDEX($T$2:$T$1501,MATCH(0,INDEX(COUNTIFS($W$1:W515,$T$2:$T$1501),0),0)),"")</f>
        <v>fc6cb8eb-f6c1-4ef9-8470-ae4e176e9aa9</v>
      </c>
      <c r="X516" s="43">
        <f t="shared" si="22"/>
        <v>3</v>
      </c>
      <c r="Z516" s="6" t="s">
        <v>20</v>
      </c>
      <c r="AA516" s="43" t="str">
        <f>IFERROR(INDEX($T$2:$T$1501,MATCH(0,INDEX(COUNTIFS($W$1:AA515,$T$2:$T$1501),0),0)),"")</f>
        <v>fc6cb8eb-f6c1-4ef9-8470-ae4e176e9aa9</v>
      </c>
    </row>
    <row r="517" spans="1:27" ht="12.75">
      <c r="A517" s="36" t="str">
        <f t="shared" si="21"/>
        <v>GGN-Sector66|Packaged Food</v>
      </c>
      <c r="B517" s="6" t="s">
        <v>6</v>
      </c>
      <c r="C517" s="7">
        <v>44531</v>
      </c>
      <c r="D517" s="8" t="s">
        <v>370</v>
      </c>
      <c r="E517" s="8" t="s">
        <v>15</v>
      </c>
      <c r="F517" s="9">
        <v>60</v>
      </c>
      <c r="G517" s="10">
        <v>72</v>
      </c>
      <c r="H517" s="46"/>
      <c r="I517" s="46"/>
      <c r="M517" s="6" t="s">
        <v>6</v>
      </c>
      <c r="N517" s="43" t="str">
        <f>IF(COUNTIF($M$2:M517,$M$2:$M$1501)=1,M517,"")</f>
        <v/>
      </c>
      <c r="O517" s="43" t="str">
        <f t="array" ref="O517">IFERROR(INDEX($M$2:$M$1501,MATCH(0,INDEX(COUNTIFS($O$1:O516,$M$2:$M$1501),0),0)),"")</f>
        <v/>
      </c>
      <c r="T517" s="8" t="s">
        <v>370</v>
      </c>
      <c r="U517" s="51"/>
      <c r="W517" s="43" t="str">
        <f>IFERROR(INDEX($T$2:$T$1501,MATCH(0,INDEX(COUNTIFS($W$1:W516,$T$2:$T$1501),0),0)),"")</f>
        <v>1a6a6a31-16c5-4cb6-9c7b-2d8a6642e074</v>
      </c>
      <c r="X517" s="43">
        <f t="shared" si="22"/>
        <v>1</v>
      </c>
      <c r="Z517" s="6" t="s">
        <v>6</v>
      </c>
      <c r="AA517" s="43" t="str">
        <f>IFERROR(INDEX($T$2:$T$1501,MATCH(0,INDEX(COUNTIFS($W$1:AA516,$T$2:$T$1501),0),0)),"")</f>
        <v>1a6a6a31-16c5-4cb6-9c7b-2d8a6642e074</v>
      </c>
    </row>
    <row r="518" spans="1:27" ht="12.75">
      <c r="A518" s="36" t="str">
        <f t="shared" si="21"/>
        <v>GGN-Sector66|Packaged Food</v>
      </c>
      <c r="B518" s="6" t="s">
        <v>6</v>
      </c>
      <c r="C518" s="7">
        <v>44531</v>
      </c>
      <c r="D518" s="8" t="s">
        <v>371</v>
      </c>
      <c r="E518" s="8" t="s">
        <v>15</v>
      </c>
      <c r="F518" s="9">
        <v>0</v>
      </c>
      <c r="G518" s="10">
        <v>42</v>
      </c>
      <c r="H518" s="46"/>
      <c r="I518" s="46"/>
      <c r="M518" s="6" t="s">
        <v>6</v>
      </c>
      <c r="N518" s="43" t="str">
        <f>IF(COUNTIF($M$2:M518,$M$2:$M$1501)=1,M518,"")</f>
        <v/>
      </c>
      <c r="O518" s="43" t="str">
        <f t="array" ref="O518">IFERROR(INDEX($M$2:$M$1501,MATCH(0,INDEX(COUNTIFS($O$1:O517,$M$2:$M$1501),0),0)),"")</f>
        <v/>
      </c>
      <c r="T518" s="8" t="s">
        <v>371</v>
      </c>
      <c r="U518" s="51"/>
      <c r="W518" s="43" t="str">
        <f>IFERROR(INDEX($T$2:$T$1501,MATCH(0,INDEX(COUNTIFS($W$1:W517,$T$2:$T$1501),0),0)),"")</f>
        <v>4046f7cc-ca6f-47ea-a6d6-cf6442f6b861</v>
      </c>
      <c r="X518" s="43">
        <f t="shared" si="22"/>
        <v>1</v>
      </c>
      <c r="Z518" s="6" t="s">
        <v>6</v>
      </c>
      <c r="AA518" s="43" t="str">
        <f>IFERROR(INDEX($T$2:$T$1501,MATCH(0,INDEX(COUNTIFS($W$1:AA517,$T$2:$T$1501),0),0)),"")</f>
        <v>4046f7cc-ca6f-47ea-a6d6-cf6442f6b861</v>
      </c>
    </row>
    <row r="519" spans="1:27" ht="12.75">
      <c r="A519" s="36" t="str">
        <f t="shared" si="21"/>
        <v>GGN-Sector66|Fruits &amp; Vegetables</v>
      </c>
      <c r="B519" s="6" t="s">
        <v>6</v>
      </c>
      <c r="C519" s="7">
        <v>44531</v>
      </c>
      <c r="D519" s="8" t="s">
        <v>239</v>
      </c>
      <c r="E519" s="8" t="s">
        <v>11</v>
      </c>
      <c r="F519" s="9">
        <v>0</v>
      </c>
      <c r="G519" s="10">
        <v>467</v>
      </c>
      <c r="H519" s="46"/>
      <c r="I519" s="46"/>
      <c r="M519" s="6" t="s">
        <v>6</v>
      </c>
      <c r="N519" s="43" t="str">
        <f>IF(COUNTIF($M$2:M519,$M$2:$M$1501)=1,M519,"")</f>
        <v/>
      </c>
      <c r="O519" s="43" t="str">
        <f t="array" ref="O519">IFERROR(INDEX($M$2:$M$1501,MATCH(0,INDEX(COUNTIFS($O$1:O518,$M$2:$M$1501),0),0)),"")</f>
        <v/>
      </c>
      <c r="T519" s="8" t="s">
        <v>239</v>
      </c>
      <c r="U519" s="51"/>
      <c r="W519" s="43" t="str">
        <f>IFERROR(INDEX($T$2:$T$1501,MATCH(0,INDEX(COUNTIFS($W$1:W518,$T$2:$T$1501),0),0)),"")</f>
        <v>a6dbaf61-07b9-4939-b52a-addb4d64c17f</v>
      </c>
      <c r="X519" s="43">
        <f t="shared" si="22"/>
        <v>1</v>
      </c>
      <c r="Z519" s="6" t="s">
        <v>6</v>
      </c>
      <c r="AA519" s="43" t="str">
        <f>IFERROR(INDEX($T$2:$T$1501,MATCH(0,INDEX(COUNTIFS($W$1:AA518,$T$2:$T$1501),0),0)),"")</f>
        <v>a6dbaf61-07b9-4939-b52a-addb4d64c17f</v>
      </c>
    </row>
    <row r="520" spans="1:27" ht="12.75">
      <c r="A520" s="36" t="str">
        <f t="shared" si="21"/>
        <v>GGN-Sector66|Personal Care</v>
      </c>
      <c r="B520" s="6" t="s">
        <v>6</v>
      </c>
      <c r="C520" s="7">
        <v>44531</v>
      </c>
      <c r="D520" s="8" t="s">
        <v>372</v>
      </c>
      <c r="E520" s="8" t="s">
        <v>34</v>
      </c>
      <c r="F520" s="9">
        <v>43</v>
      </c>
      <c r="G520" s="10">
        <v>328</v>
      </c>
      <c r="H520" s="46"/>
      <c r="I520" s="46"/>
      <c r="M520" s="6" t="s">
        <v>6</v>
      </c>
      <c r="N520" s="43" t="str">
        <f>IF(COUNTIF($M$2:M520,$M$2:$M$1501)=1,M520,"")</f>
        <v/>
      </c>
      <c r="O520" s="43" t="str">
        <f t="array" ref="O520">IFERROR(INDEX($M$2:$M$1501,MATCH(0,INDEX(COUNTIFS($O$1:O519,$M$2:$M$1501),0),0)),"")</f>
        <v/>
      </c>
      <c r="T520" s="8" t="s">
        <v>372</v>
      </c>
      <c r="U520" s="51"/>
      <c r="W520" s="43" t="str">
        <f>IFERROR(INDEX($T$2:$T$1501,MATCH(0,INDEX(COUNTIFS($W$1:W519,$T$2:$T$1501),0),0)),"")</f>
        <v>ab2c7f94-150b-45fd-a3a4-e4d4bc267d70</v>
      </c>
      <c r="X520" s="43">
        <f t="shared" si="22"/>
        <v>1</v>
      </c>
      <c r="Z520" s="6" t="s">
        <v>6</v>
      </c>
      <c r="AA520" s="43" t="str">
        <f>IFERROR(INDEX($T$2:$T$1501,MATCH(0,INDEX(COUNTIFS($W$1:AA519,$T$2:$T$1501),0),0)),"")</f>
        <v>ab2c7f94-150b-45fd-a3a4-e4d4bc267d70</v>
      </c>
    </row>
    <row r="521" spans="1:27" ht="12.75">
      <c r="A521" s="36" t="str">
        <f t="shared" si="21"/>
        <v>GGN-Sector66|Personal Care</v>
      </c>
      <c r="B521" s="6" t="s">
        <v>6</v>
      </c>
      <c r="C521" s="7">
        <v>44531</v>
      </c>
      <c r="D521" s="8" t="s">
        <v>373</v>
      </c>
      <c r="E521" s="8" t="s">
        <v>34</v>
      </c>
      <c r="F521" s="9">
        <v>14</v>
      </c>
      <c r="G521" s="10">
        <v>263</v>
      </c>
      <c r="H521" s="46"/>
      <c r="I521" s="46"/>
      <c r="M521" s="6" t="s">
        <v>6</v>
      </c>
      <c r="N521" s="43" t="str">
        <f>IF(COUNTIF($M$2:M521,$M$2:$M$1501)=1,M521,"")</f>
        <v/>
      </c>
      <c r="O521" s="43" t="str">
        <f t="array" ref="O521">IFERROR(INDEX($M$2:$M$1501,MATCH(0,INDEX(COUNTIFS($O$1:O520,$M$2:$M$1501),0),0)),"")</f>
        <v/>
      </c>
      <c r="T521" s="8" t="s">
        <v>373</v>
      </c>
      <c r="U521" s="51"/>
      <c r="W521" s="43" t="str">
        <f>IFERROR(INDEX($T$2:$T$1501,MATCH(0,INDEX(COUNTIFS($W$1:W520,$T$2:$T$1501),0),0)),"")</f>
        <v>e21b042f-5b8c-431f-ab4d-413e87895f86</v>
      </c>
      <c r="X521" s="43">
        <f t="shared" si="22"/>
        <v>1</v>
      </c>
      <c r="Z521" s="6" t="s">
        <v>6</v>
      </c>
      <c r="AA521" s="43" t="str">
        <f>IFERROR(INDEX($T$2:$T$1501,MATCH(0,INDEX(COUNTIFS($W$1:AA520,$T$2:$T$1501),0),0)),"")</f>
        <v>e21b042f-5b8c-431f-ab4d-413e87895f86</v>
      </c>
    </row>
    <row r="522" spans="1:27" ht="12.75">
      <c r="A522" s="36" t="str">
        <f t="shared" si="21"/>
        <v>GGN-Sector66|Beverages</v>
      </c>
      <c r="B522" s="6" t="s">
        <v>6</v>
      </c>
      <c r="C522" s="7">
        <v>44531</v>
      </c>
      <c r="D522" s="8" t="s">
        <v>374</v>
      </c>
      <c r="E522" s="8" t="s">
        <v>74</v>
      </c>
      <c r="F522" s="9">
        <v>8</v>
      </c>
      <c r="G522" s="10">
        <v>193</v>
      </c>
      <c r="H522" s="46"/>
      <c r="I522" s="46"/>
      <c r="M522" s="6" t="s">
        <v>6</v>
      </c>
      <c r="N522" s="43" t="str">
        <f>IF(COUNTIF($M$2:M522,$M$2:$M$1501)=1,M522,"")</f>
        <v/>
      </c>
      <c r="O522" s="43" t="str">
        <f t="array" ref="O522">IFERROR(INDEX($M$2:$M$1501,MATCH(0,INDEX(COUNTIFS($O$1:O521,$M$2:$M$1501),0),0)),"")</f>
        <v/>
      </c>
      <c r="T522" s="8" t="s">
        <v>374</v>
      </c>
      <c r="U522" s="51"/>
      <c r="W522" s="43" t="str">
        <f>IFERROR(INDEX($T$2:$T$1501,MATCH(0,INDEX(COUNTIFS($W$1:W521,$T$2:$T$1501),0),0)),"")</f>
        <v>d8ffc819-b801-4a82-bfa6-34da599749a3</v>
      </c>
      <c r="X522" s="43">
        <f t="shared" si="22"/>
        <v>1</v>
      </c>
      <c r="Z522" s="6" t="s">
        <v>6</v>
      </c>
      <c r="AA522" s="43" t="str">
        <f>IFERROR(INDEX($T$2:$T$1501,MATCH(0,INDEX(COUNTIFS($W$1:AA521,$T$2:$T$1501),0),0)),"")</f>
        <v>d8ffc819-b801-4a82-bfa6-34da599749a3</v>
      </c>
    </row>
    <row r="523" spans="1:27" ht="12.75">
      <c r="A523" s="36" t="str">
        <f t="shared" si="21"/>
        <v>GGN - Sector 27|Paan Corner</v>
      </c>
      <c r="B523" s="6" t="s">
        <v>9</v>
      </c>
      <c r="C523" s="7">
        <v>44531</v>
      </c>
      <c r="D523" s="8" t="s">
        <v>64</v>
      </c>
      <c r="E523" s="8" t="s">
        <v>65</v>
      </c>
      <c r="F523" s="9">
        <v>0</v>
      </c>
      <c r="G523" s="10">
        <v>95</v>
      </c>
      <c r="H523" s="46"/>
      <c r="I523" s="46"/>
      <c r="M523" s="6" t="s">
        <v>9</v>
      </c>
      <c r="N523" s="43" t="str">
        <f>IF(COUNTIF($M$2:M523,$M$2:$M$1501)=1,M523,"")</f>
        <v/>
      </c>
      <c r="O523" s="43" t="str">
        <f t="array" ref="O523">IFERROR(INDEX($M$2:$M$1501,MATCH(0,INDEX(COUNTIFS($O$1:O522,$M$2:$M$1501),0),0)),"")</f>
        <v/>
      </c>
      <c r="T523" s="8" t="s">
        <v>64</v>
      </c>
      <c r="U523" s="51"/>
      <c r="W523" s="43" t="str">
        <f>IFERROR(INDEX($T$2:$T$1501,MATCH(0,INDEX(COUNTIFS($W$1:W522,$T$2:$T$1501),0),0)),"")</f>
        <v>e431127f-c496-4b4c-b905-4c9829b4590b</v>
      </c>
      <c r="X523" s="43">
        <f t="shared" si="22"/>
        <v>2</v>
      </c>
      <c r="Z523" s="6" t="s">
        <v>9</v>
      </c>
      <c r="AA523" s="43" t="str">
        <f>IFERROR(INDEX($T$2:$T$1501,MATCH(0,INDEX(COUNTIFS($W$1:AA522,$T$2:$T$1501),0),0)),"")</f>
        <v>e431127f-c496-4b4c-b905-4c9829b4590b</v>
      </c>
    </row>
    <row r="524" spans="1:27" ht="12.75">
      <c r="A524" s="36" t="str">
        <f t="shared" si="21"/>
        <v>GGN-Sector66|Health &amp; Hygiene</v>
      </c>
      <c r="B524" s="6" t="s">
        <v>6</v>
      </c>
      <c r="C524" s="7">
        <v>44531</v>
      </c>
      <c r="D524" s="8" t="s">
        <v>131</v>
      </c>
      <c r="E524" s="8" t="s">
        <v>132</v>
      </c>
      <c r="F524" s="9">
        <v>12</v>
      </c>
      <c r="G524" s="10">
        <v>81</v>
      </c>
      <c r="H524" s="46"/>
      <c r="I524" s="46"/>
      <c r="M524" s="6" t="s">
        <v>6</v>
      </c>
      <c r="N524" s="43" t="str">
        <f>IF(COUNTIF($M$2:M524,$M$2:$M$1501)=1,M524,"")</f>
        <v/>
      </c>
      <c r="O524" s="43" t="str">
        <f t="array" ref="O524">IFERROR(INDEX($M$2:$M$1501,MATCH(0,INDEX(COUNTIFS($O$1:O523,$M$2:$M$1501),0),0)),"")</f>
        <v/>
      </c>
      <c r="T524" s="8" t="s">
        <v>131</v>
      </c>
      <c r="U524" s="51"/>
      <c r="W524" s="43" t="str">
        <f>IFERROR(INDEX($T$2:$T$1501,MATCH(0,INDEX(COUNTIFS($W$1:W523,$T$2:$T$1501),0),0)),"")</f>
        <v>55665f37-b9e4-4669-a308-548ef6002adb</v>
      </c>
      <c r="X524" s="43">
        <f t="shared" si="22"/>
        <v>2</v>
      </c>
      <c r="Z524" s="6" t="s">
        <v>6</v>
      </c>
      <c r="AA524" s="43" t="str">
        <f>IFERROR(INDEX($T$2:$T$1501,MATCH(0,INDEX(COUNTIFS($W$1:AA523,$T$2:$T$1501),0),0)),"")</f>
        <v>55665f37-b9e4-4669-a308-548ef6002adb</v>
      </c>
    </row>
    <row r="525" spans="1:27" ht="12.75">
      <c r="A525" s="36" t="str">
        <f t="shared" si="21"/>
        <v>GGN - Sector 27|Beverages</v>
      </c>
      <c r="B525" s="6" t="s">
        <v>9</v>
      </c>
      <c r="C525" s="7">
        <v>44531</v>
      </c>
      <c r="D525" s="8" t="s">
        <v>259</v>
      </c>
      <c r="E525" s="8" t="s">
        <v>74</v>
      </c>
      <c r="F525" s="9">
        <v>0</v>
      </c>
      <c r="G525" s="10">
        <v>40</v>
      </c>
      <c r="H525" s="46"/>
      <c r="I525" s="46"/>
      <c r="M525" s="6" t="s">
        <v>9</v>
      </c>
      <c r="N525" s="43" t="str">
        <f>IF(COUNTIF($M$2:M525,$M$2:$M$1501)=1,M525,"")</f>
        <v/>
      </c>
      <c r="O525" s="43" t="str">
        <f t="array" ref="O525">IFERROR(INDEX($M$2:$M$1501,MATCH(0,INDEX(COUNTIFS($O$1:O524,$M$2:$M$1501),0),0)),"")</f>
        <v/>
      </c>
      <c r="T525" s="8" t="s">
        <v>259</v>
      </c>
      <c r="U525" s="51"/>
      <c r="W525" s="43" t="str">
        <f>IFERROR(INDEX($T$2:$T$1501,MATCH(0,INDEX(COUNTIFS($W$1:W524,$T$2:$T$1501),0),0)),"")</f>
        <v>162b8365-9104-4a16-bec2-66a236c0734a</v>
      </c>
      <c r="X525" s="43">
        <f t="shared" si="22"/>
        <v>1</v>
      </c>
      <c r="Z525" s="6" t="s">
        <v>9</v>
      </c>
      <c r="AA525" s="43" t="str">
        <f>IFERROR(INDEX($T$2:$T$1501,MATCH(0,INDEX(COUNTIFS($W$1:AA524,$T$2:$T$1501),0),0)),"")</f>
        <v>162b8365-9104-4a16-bec2-66a236c0734a</v>
      </c>
    </row>
    <row r="526" spans="1:27" ht="12.75">
      <c r="A526" s="36" t="str">
        <f t="shared" si="21"/>
        <v>GGN-Sector66|Fruits &amp; Vegetables</v>
      </c>
      <c r="B526" s="6" t="s">
        <v>6</v>
      </c>
      <c r="C526" s="7">
        <v>44531</v>
      </c>
      <c r="D526" s="8" t="s">
        <v>17</v>
      </c>
      <c r="E526" s="8" t="s">
        <v>11</v>
      </c>
      <c r="F526" s="9">
        <v>34</v>
      </c>
      <c r="G526" s="10">
        <v>38</v>
      </c>
      <c r="H526" s="46"/>
      <c r="I526" s="46"/>
      <c r="M526" s="6" t="s">
        <v>6</v>
      </c>
      <c r="N526" s="43" t="str">
        <f>IF(COUNTIF($M$2:M526,$M$2:$M$1501)=1,M526,"")</f>
        <v/>
      </c>
      <c r="O526" s="43" t="str">
        <f t="array" ref="O526">IFERROR(INDEX($M$2:$M$1501,MATCH(0,INDEX(COUNTIFS($O$1:O525,$M$2:$M$1501),0),0)),"")</f>
        <v/>
      </c>
      <c r="T526" s="8" t="s">
        <v>17</v>
      </c>
      <c r="U526" s="51"/>
      <c r="W526" s="43" t="str">
        <f>IFERROR(INDEX($T$2:$T$1501,MATCH(0,INDEX(COUNTIFS($W$1:W525,$T$2:$T$1501),0),0)),"")</f>
        <v>648e9f7f-d606-4b69-bf6a-b18cbc624c02</v>
      </c>
      <c r="X526" s="43">
        <f t="shared" si="22"/>
        <v>1</v>
      </c>
      <c r="Z526" s="6" t="s">
        <v>6</v>
      </c>
      <c r="AA526" s="43" t="str">
        <f>IFERROR(INDEX($T$2:$T$1501,MATCH(0,INDEX(COUNTIFS($W$1:AA525,$T$2:$T$1501),0),0)),"")</f>
        <v>648e9f7f-d606-4b69-bf6a-b18cbc624c02</v>
      </c>
    </row>
    <row r="527" spans="1:27" ht="12.75">
      <c r="A527" s="36" t="str">
        <f t="shared" si="21"/>
        <v>GGN - Sector 27|Cooking Essentials</v>
      </c>
      <c r="B527" s="6" t="s">
        <v>9</v>
      </c>
      <c r="C527" s="7">
        <v>44531</v>
      </c>
      <c r="D527" s="8" t="s">
        <v>375</v>
      </c>
      <c r="E527" s="8" t="s">
        <v>30</v>
      </c>
      <c r="F527" s="9">
        <v>17</v>
      </c>
      <c r="G527" s="10">
        <v>88</v>
      </c>
      <c r="H527" s="46"/>
      <c r="I527" s="46"/>
      <c r="M527" s="6" t="s">
        <v>9</v>
      </c>
      <c r="N527" s="43" t="str">
        <f>IF(COUNTIF($M$2:M527,$M$2:$M$1501)=1,M527,"")</f>
        <v/>
      </c>
      <c r="O527" s="43" t="str">
        <f t="array" ref="O527">IFERROR(INDEX($M$2:$M$1501,MATCH(0,INDEX(COUNTIFS($O$1:O526,$M$2:$M$1501),0),0)),"")</f>
        <v/>
      </c>
      <c r="T527" s="8" t="s">
        <v>375</v>
      </c>
      <c r="U527" s="51"/>
      <c r="W527" s="43" t="str">
        <f>IFERROR(INDEX($T$2:$T$1501,MATCH(0,INDEX(COUNTIFS($W$1:W526,$T$2:$T$1501),0),0)),"")</f>
        <v>8289211e-60bc-4e25-b34a-20f9a07a2fda</v>
      </c>
      <c r="X527" s="43">
        <f t="shared" si="22"/>
        <v>1</v>
      </c>
      <c r="Z527" s="6" t="s">
        <v>9</v>
      </c>
      <c r="AA527" s="43" t="str">
        <f>IFERROR(INDEX($T$2:$T$1501,MATCH(0,INDEX(COUNTIFS($W$1:AA526,$T$2:$T$1501),0),0)),"")</f>
        <v>8289211e-60bc-4e25-b34a-20f9a07a2fda</v>
      </c>
    </row>
    <row r="528" spans="1:27" ht="12.75">
      <c r="A528" s="36" t="str">
        <f t="shared" si="21"/>
        <v>GGN-Ardee City|Fruits &amp; Vegetables</v>
      </c>
      <c r="B528" s="6" t="s">
        <v>20</v>
      </c>
      <c r="C528" s="7">
        <v>44531</v>
      </c>
      <c r="D528" s="8" t="s">
        <v>161</v>
      </c>
      <c r="E528" s="8" t="s">
        <v>11</v>
      </c>
      <c r="F528" s="9">
        <v>0</v>
      </c>
      <c r="G528" s="10">
        <v>19</v>
      </c>
      <c r="H528" s="46"/>
      <c r="I528" s="46"/>
      <c r="M528" s="6" t="s">
        <v>20</v>
      </c>
      <c r="N528" s="43" t="str">
        <f>IF(COUNTIF($M$2:M528,$M$2:$M$1501)=1,M528,"")</f>
        <v/>
      </c>
      <c r="O528" s="43" t="str">
        <f t="array" ref="O528">IFERROR(INDEX($M$2:$M$1501,MATCH(0,INDEX(COUNTIFS($O$1:O527,$M$2:$M$1501),0),0)),"")</f>
        <v/>
      </c>
      <c r="T528" s="8" t="s">
        <v>161</v>
      </c>
      <c r="U528" s="51"/>
      <c r="W528" s="43" t="str">
        <f>IFERROR(INDEX($T$2:$T$1501,MATCH(0,INDEX(COUNTIFS($W$1:W527,$T$2:$T$1501),0),0)),"")</f>
        <v>25801605-d077-499a-bccd-d0e2ba9b201e</v>
      </c>
      <c r="X528" s="43">
        <f t="shared" si="22"/>
        <v>2</v>
      </c>
      <c r="Z528" s="6" t="s">
        <v>20</v>
      </c>
      <c r="AA528" s="43" t="str">
        <f>IFERROR(INDEX($T$2:$T$1501,MATCH(0,INDEX(COUNTIFS($W$1:AA527,$T$2:$T$1501),0),0)),"")</f>
        <v>25801605-d077-499a-bccd-d0e2ba9b201e</v>
      </c>
    </row>
    <row r="529" spans="1:27" ht="12.75">
      <c r="A529" s="36" t="str">
        <f t="shared" si="21"/>
        <v>GGN - Sector 27|Fruits &amp; Vegetables</v>
      </c>
      <c r="B529" s="6" t="s">
        <v>9</v>
      </c>
      <c r="C529" s="7">
        <v>44531</v>
      </c>
      <c r="D529" s="8" t="s">
        <v>164</v>
      </c>
      <c r="E529" s="8" t="s">
        <v>11</v>
      </c>
      <c r="F529" s="9">
        <v>5</v>
      </c>
      <c r="G529" s="10">
        <v>13</v>
      </c>
      <c r="H529" s="46"/>
      <c r="I529" s="46"/>
      <c r="M529" s="6" t="s">
        <v>9</v>
      </c>
      <c r="N529" s="43" t="str">
        <f>IF(COUNTIF($M$2:M529,$M$2:$M$1501)=1,M529,"")</f>
        <v/>
      </c>
      <c r="O529" s="43" t="str">
        <f t="array" ref="O529">IFERROR(INDEX($M$2:$M$1501,MATCH(0,INDEX(COUNTIFS($O$1:O528,$M$2:$M$1501),0),0)),"")</f>
        <v/>
      </c>
      <c r="T529" s="8" t="s">
        <v>164</v>
      </c>
      <c r="U529" s="51"/>
      <c r="W529" s="43" t="str">
        <f>IFERROR(INDEX($T$2:$T$1501,MATCH(0,INDEX(COUNTIFS($W$1:W528,$T$2:$T$1501),0),0)),"")</f>
        <v>6a5537bf-7944-4e5d-96fa-6663256bf6ef</v>
      </c>
      <c r="X529" s="43">
        <f t="shared" si="22"/>
        <v>1</v>
      </c>
      <c r="Z529" s="6" t="s">
        <v>9</v>
      </c>
      <c r="AA529" s="43" t="str">
        <f>IFERROR(INDEX($T$2:$T$1501,MATCH(0,INDEX(COUNTIFS($W$1:AA528,$T$2:$T$1501),0),0)),"")</f>
        <v>6a5537bf-7944-4e5d-96fa-6663256bf6ef</v>
      </c>
    </row>
    <row r="530" spans="1:27" ht="12.75">
      <c r="A530" s="36" t="str">
        <f t="shared" si="21"/>
        <v>GGN - Sector 27|Cooking Essentials</v>
      </c>
      <c r="B530" s="6" t="s">
        <v>9</v>
      </c>
      <c r="C530" s="7">
        <v>44531</v>
      </c>
      <c r="D530" s="8" t="s">
        <v>84</v>
      </c>
      <c r="E530" s="8" t="s">
        <v>30</v>
      </c>
      <c r="F530" s="9">
        <v>10</v>
      </c>
      <c r="G530" s="10">
        <v>20</v>
      </c>
      <c r="H530" s="46"/>
      <c r="I530" s="46"/>
      <c r="M530" s="6" t="s">
        <v>9</v>
      </c>
      <c r="N530" s="43" t="str">
        <f>IF(COUNTIF($M$2:M530,$M$2:$M$1501)=1,M530,"")</f>
        <v/>
      </c>
      <c r="O530" s="43" t="str">
        <f t="array" ref="O530">IFERROR(INDEX($M$2:$M$1501,MATCH(0,INDEX(COUNTIFS($O$1:O529,$M$2:$M$1501),0),0)),"")</f>
        <v/>
      </c>
      <c r="T530" s="8" t="s">
        <v>84</v>
      </c>
      <c r="U530" s="51"/>
      <c r="W530" s="43" t="str">
        <f>IFERROR(INDEX($T$2:$T$1501,MATCH(0,INDEX(COUNTIFS($W$1:W529,$T$2:$T$1501),0),0)),"")</f>
        <v>79212cf5-dd06-43a7-be1a-f44a112ca2a4</v>
      </c>
      <c r="X530" s="43">
        <f t="shared" si="22"/>
        <v>3</v>
      </c>
      <c r="Z530" s="6" t="s">
        <v>9</v>
      </c>
      <c r="AA530" s="43" t="str">
        <f>IFERROR(INDEX($T$2:$T$1501,MATCH(0,INDEX(COUNTIFS($W$1:AA529,$T$2:$T$1501),0),0)),"")</f>
        <v>79212cf5-dd06-43a7-be1a-f44a112ca2a4</v>
      </c>
    </row>
    <row r="531" spans="1:27" ht="12.75">
      <c r="A531" s="36" t="str">
        <f t="shared" si="21"/>
        <v>GGN - Sector 27|Munchies</v>
      </c>
      <c r="B531" s="6" t="s">
        <v>9</v>
      </c>
      <c r="C531" s="7">
        <v>44531</v>
      </c>
      <c r="D531" s="8" t="s">
        <v>376</v>
      </c>
      <c r="E531" s="8" t="s">
        <v>8</v>
      </c>
      <c r="F531" s="9">
        <v>2</v>
      </c>
      <c r="G531" s="10">
        <v>131</v>
      </c>
      <c r="H531" s="46"/>
      <c r="I531" s="46"/>
      <c r="M531" s="6" t="s">
        <v>9</v>
      </c>
      <c r="N531" s="43" t="str">
        <f>IF(COUNTIF($M$2:M531,$M$2:$M$1501)=1,M531,"")</f>
        <v/>
      </c>
      <c r="O531" s="43" t="str">
        <f t="array" ref="O531">IFERROR(INDEX($M$2:$M$1501,MATCH(0,INDEX(COUNTIFS($O$1:O530,$M$2:$M$1501),0),0)),"")</f>
        <v/>
      </c>
      <c r="T531" s="8" t="s">
        <v>376</v>
      </c>
      <c r="U531" s="51"/>
      <c r="W531" s="43" t="str">
        <f>IFERROR(INDEX($T$2:$T$1501,MATCH(0,INDEX(COUNTIFS($W$1:W530,$T$2:$T$1501),0),0)),"")</f>
        <v>afd2f020-5a9f-4084-bdb9-d5796ac966d7</v>
      </c>
      <c r="X531" s="43">
        <f t="shared" si="22"/>
        <v>2</v>
      </c>
      <c r="Z531" s="6" t="s">
        <v>9</v>
      </c>
      <c r="AA531" s="43" t="str">
        <f>IFERROR(INDEX($T$2:$T$1501,MATCH(0,INDEX(COUNTIFS($W$1:AA530,$T$2:$T$1501),0),0)),"")</f>
        <v>afd2f020-5a9f-4084-bdb9-d5796ac966d7</v>
      </c>
    </row>
    <row r="532" spans="1:27" ht="12.75">
      <c r="A532" s="36" t="str">
        <f t="shared" si="21"/>
        <v>GGN-Ardee City|Fruits &amp; Vegetables</v>
      </c>
      <c r="B532" s="6" t="s">
        <v>20</v>
      </c>
      <c r="C532" s="7">
        <v>44531</v>
      </c>
      <c r="D532" s="8" t="s">
        <v>165</v>
      </c>
      <c r="E532" s="8" t="s">
        <v>11</v>
      </c>
      <c r="F532" s="9">
        <v>11</v>
      </c>
      <c r="G532" s="10">
        <v>24</v>
      </c>
      <c r="H532" s="46"/>
      <c r="I532" s="46"/>
      <c r="M532" s="6" t="s">
        <v>20</v>
      </c>
      <c r="N532" s="43" t="str">
        <f>IF(COUNTIF($M$2:M532,$M$2:$M$1501)=1,M532,"")</f>
        <v/>
      </c>
      <c r="O532" s="43" t="str">
        <f t="array" ref="O532">IFERROR(INDEX($M$2:$M$1501,MATCH(0,INDEX(COUNTIFS($O$1:O531,$M$2:$M$1501),0),0)),"")</f>
        <v/>
      </c>
      <c r="T532" s="8" t="s">
        <v>165</v>
      </c>
      <c r="U532" s="51"/>
      <c r="W532" s="43" t="str">
        <f>IFERROR(INDEX($T$2:$T$1501,MATCH(0,INDEX(COUNTIFS($W$1:W531,$T$2:$T$1501),0),0)),"")</f>
        <v>59d6ce51-b13c-4557-be3a-3e49aae0ee9c</v>
      </c>
      <c r="X532" s="43">
        <f t="shared" si="22"/>
        <v>1</v>
      </c>
      <c r="Z532" s="6" t="s">
        <v>20</v>
      </c>
      <c r="AA532" s="43" t="str">
        <f>IFERROR(INDEX($T$2:$T$1501,MATCH(0,INDEX(COUNTIFS($W$1:AA531,$T$2:$T$1501),0),0)),"")</f>
        <v>59d6ce51-b13c-4557-be3a-3e49aae0ee9c</v>
      </c>
    </row>
    <row r="533" spans="1:27" ht="12.75">
      <c r="A533" s="36" t="str">
        <f t="shared" si="21"/>
        <v>GGN - Sector 27|Fruits &amp; Vegetables</v>
      </c>
      <c r="B533" s="6" t="s">
        <v>9</v>
      </c>
      <c r="C533" s="7">
        <v>44531</v>
      </c>
      <c r="D533" s="8" t="s">
        <v>233</v>
      </c>
      <c r="E533" s="8" t="s">
        <v>11</v>
      </c>
      <c r="F533" s="9">
        <v>1</v>
      </c>
      <c r="G533" s="10">
        <v>43</v>
      </c>
      <c r="H533" s="46"/>
      <c r="I533" s="46"/>
      <c r="M533" s="6" t="s">
        <v>9</v>
      </c>
      <c r="N533" s="43" t="str">
        <f>IF(COUNTIF($M$2:M533,$M$2:$M$1501)=1,M533,"")</f>
        <v/>
      </c>
      <c r="O533" s="43" t="str">
        <f t="array" ref="O533">IFERROR(INDEX($M$2:$M$1501,MATCH(0,INDEX(COUNTIFS($O$1:O532,$M$2:$M$1501),0),0)),"")</f>
        <v/>
      </c>
      <c r="T533" s="8" t="s">
        <v>233</v>
      </c>
      <c r="U533" s="51"/>
      <c r="W533" s="43" t="str">
        <f>IFERROR(INDEX($T$2:$T$1501,MATCH(0,INDEX(COUNTIFS($W$1:W532,$T$2:$T$1501),0),0)),"")</f>
        <v>3acf4521-2eef-4a0a-8e9e-df3ca5004c50</v>
      </c>
      <c r="X533" s="43">
        <f t="shared" si="22"/>
        <v>1</v>
      </c>
      <c r="Z533" s="6" t="s">
        <v>9</v>
      </c>
      <c r="AA533" s="43" t="str">
        <f>IFERROR(INDEX($T$2:$T$1501,MATCH(0,INDEX(COUNTIFS($W$1:AA532,$T$2:$T$1501),0),0)),"")</f>
        <v>3acf4521-2eef-4a0a-8e9e-df3ca5004c50</v>
      </c>
    </row>
    <row r="534" spans="1:27" ht="12.75">
      <c r="A534" s="36" t="str">
        <f t="shared" si="21"/>
        <v>GGN - Sector 27|Fruits &amp; Vegetables</v>
      </c>
      <c r="B534" s="6" t="s">
        <v>9</v>
      </c>
      <c r="C534" s="7">
        <v>44531</v>
      </c>
      <c r="D534" s="8" t="s">
        <v>18</v>
      </c>
      <c r="E534" s="8" t="s">
        <v>11</v>
      </c>
      <c r="F534" s="9">
        <v>18</v>
      </c>
      <c r="G534" s="10">
        <v>53</v>
      </c>
      <c r="H534" s="46"/>
      <c r="I534" s="46"/>
      <c r="M534" s="6" t="s">
        <v>9</v>
      </c>
      <c r="N534" s="43" t="str">
        <f>IF(COUNTIF($M$2:M534,$M$2:$M$1501)=1,M534,"")</f>
        <v/>
      </c>
      <c r="O534" s="43" t="str">
        <f t="array" ref="O534">IFERROR(INDEX($M$2:$M$1501,MATCH(0,INDEX(COUNTIFS($O$1:O533,$M$2:$M$1501),0),0)),"")</f>
        <v/>
      </c>
      <c r="T534" s="8" t="s">
        <v>18</v>
      </c>
      <c r="U534" s="51"/>
      <c r="W534" s="43" t="str">
        <f>IFERROR(INDEX($T$2:$T$1501,MATCH(0,INDEX(COUNTIFS($W$1:W533,$T$2:$T$1501),0),0)),"")</f>
        <v>73a33d8f-45f6-4a11-82ca-f5880412bf91</v>
      </c>
      <c r="X534" s="43">
        <f t="shared" si="22"/>
        <v>1</v>
      </c>
      <c r="Z534" s="6" t="s">
        <v>9</v>
      </c>
      <c r="AA534" s="43" t="str">
        <f>IFERROR(INDEX($T$2:$T$1501,MATCH(0,INDEX(COUNTIFS($W$1:AA533,$T$2:$T$1501),0),0)),"")</f>
        <v>73a33d8f-45f6-4a11-82ca-f5880412bf91</v>
      </c>
    </row>
    <row r="535" spans="1:27" ht="12.75">
      <c r="A535" s="36" t="str">
        <f t="shared" si="21"/>
        <v>GGN - Sector 27|Munchies</v>
      </c>
      <c r="B535" s="6" t="s">
        <v>9</v>
      </c>
      <c r="C535" s="7">
        <v>44531</v>
      </c>
      <c r="D535" s="8" t="s">
        <v>195</v>
      </c>
      <c r="E535" s="8" t="s">
        <v>8</v>
      </c>
      <c r="F535" s="9">
        <v>9</v>
      </c>
      <c r="G535" s="10">
        <v>20</v>
      </c>
      <c r="H535" s="46"/>
      <c r="I535" s="46"/>
      <c r="M535" s="6" t="s">
        <v>9</v>
      </c>
      <c r="N535" s="43" t="str">
        <f>IF(COUNTIF($M$2:M535,$M$2:$M$1501)=1,M535,"")</f>
        <v/>
      </c>
      <c r="O535" s="43" t="str">
        <f t="array" ref="O535">IFERROR(INDEX($M$2:$M$1501,MATCH(0,INDEX(COUNTIFS($O$1:O534,$M$2:$M$1501),0),0)),"")</f>
        <v/>
      </c>
      <c r="T535" s="8" t="s">
        <v>195</v>
      </c>
      <c r="U535" s="51"/>
      <c r="W535" s="43" t="str">
        <f>IFERROR(INDEX($T$2:$T$1501,MATCH(0,INDEX(COUNTIFS($W$1:W534,$T$2:$T$1501),0),0)),"")</f>
        <v>5b782f7d-3a17-43d3-881f-453cbabc2a9f</v>
      </c>
      <c r="X535" s="43">
        <f t="shared" si="22"/>
        <v>1</v>
      </c>
      <c r="Z535" s="6" t="s">
        <v>9</v>
      </c>
      <c r="AA535" s="43" t="str">
        <f>IFERROR(INDEX($T$2:$T$1501,MATCH(0,INDEX(COUNTIFS($W$1:AA534,$T$2:$T$1501),0),0)),"")</f>
        <v>5b782f7d-3a17-43d3-881f-453cbabc2a9f</v>
      </c>
    </row>
    <row r="536" spans="1:27" ht="12.75">
      <c r="A536" s="36" t="str">
        <f t="shared" si="21"/>
        <v>GGN-Ardee City|Fruits &amp; Vegetables</v>
      </c>
      <c r="B536" s="6" t="s">
        <v>20</v>
      </c>
      <c r="C536" s="7">
        <v>44531</v>
      </c>
      <c r="D536" s="8" t="s">
        <v>63</v>
      </c>
      <c r="E536" s="8" t="s">
        <v>11</v>
      </c>
      <c r="F536" s="9">
        <v>0</v>
      </c>
      <c r="G536" s="10">
        <v>63</v>
      </c>
      <c r="H536" s="46"/>
      <c r="I536" s="46"/>
      <c r="M536" s="6" t="s">
        <v>20</v>
      </c>
      <c r="N536" s="43" t="str">
        <f>IF(COUNTIF($M$2:M536,$M$2:$M$1501)=1,M536,"")</f>
        <v/>
      </c>
      <c r="O536" s="43" t="str">
        <f t="array" ref="O536">IFERROR(INDEX($M$2:$M$1501,MATCH(0,INDEX(COUNTIFS($O$1:O535,$M$2:$M$1501),0),0)),"")</f>
        <v/>
      </c>
      <c r="T536" s="8" t="s">
        <v>63</v>
      </c>
      <c r="U536" s="51"/>
      <c r="W536" s="43" t="str">
        <f>IFERROR(INDEX($T$2:$T$1501,MATCH(0,INDEX(COUNTIFS($W$1:W535,$T$2:$T$1501),0),0)),"")</f>
        <v>8dd20f3a-ce84-4f61-aea7-9d8133587122</v>
      </c>
      <c r="X536" s="43">
        <f t="shared" si="22"/>
        <v>2</v>
      </c>
      <c r="Z536" s="6" t="s">
        <v>20</v>
      </c>
      <c r="AA536" s="43" t="str">
        <f>IFERROR(INDEX($T$2:$T$1501,MATCH(0,INDEX(COUNTIFS($W$1:AA535,$T$2:$T$1501),0),0)),"")</f>
        <v>8dd20f3a-ce84-4f61-aea7-9d8133587122</v>
      </c>
    </row>
    <row r="537" spans="1:27" ht="12.75">
      <c r="A537" s="36" t="str">
        <f t="shared" si="21"/>
        <v>GGN-Ardee City|Packaged Food</v>
      </c>
      <c r="B537" s="6" t="s">
        <v>20</v>
      </c>
      <c r="C537" s="7">
        <v>44531</v>
      </c>
      <c r="D537" s="8" t="s">
        <v>377</v>
      </c>
      <c r="E537" s="8" t="s">
        <v>15</v>
      </c>
      <c r="F537" s="9">
        <v>7</v>
      </c>
      <c r="G537" s="10">
        <v>33</v>
      </c>
      <c r="H537" s="46"/>
      <c r="I537" s="46"/>
      <c r="M537" s="6" t="s">
        <v>20</v>
      </c>
      <c r="N537" s="43" t="str">
        <f>IF(COUNTIF($M$2:M537,$M$2:$M$1501)=1,M537,"")</f>
        <v/>
      </c>
      <c r="O537" s="43" t="str">
        <f t="array" ref="O537">IFERROR(INDEX($M$2:$M$1501,MATCH(0,INDEX(COUNTIFS($O$1:O536,$M$2:$M$1501),0),0)),"")</f>
        <v/>
      </c>
      <c r="T537" s="8" t="s">
        <v>377</v>
      </c>
      <c r="U537" s="51"/>
      <c r="W537" s="43" t="str">
        <f>IFERROR(INDEX($T$2:$T$1501,MATCH(0,INDEX(COUNTIFS($W$1:W536,$T$2:$T$1501),0),0)),"")</f>
        <v>1b9a957c-ef35-42a8-aff3-890533ed8016</v>
      </c>
      <c r="X537" s="43">
        <f t="shared" si="22"/>
        <v>1</v>
      </c>
      <c r="Z537" s="6" t="s">
        <v>20</v>
      </c>
      <c r="AA537" s="43" t="str">
        <f>IFERROR(INDEX($T$2:$T$1501,MATCH(0,INDEX(COUNTIFS($W$1:AA536,$T$2:$T$1501),0),0)),"")</f>
        <v>1b9a957c-ef35-42a8-aff3-890533ed8016</v>
      </c>
    </row>
    <row r="538" spans="1:27" ht="12.75">
      <c r="A538" s="36" t="str">
        <f t="shared" si="21"/>
        <v>GGN-Sector66|Fruits &amp; Vegetables</v>
      </c>
      <c r="B538" s="6" t="s">
        <v>6</v>
      </c>
      <c r="C538" s="7">
        <v>44531</v>
      </c>
      <c r="D538" s="8" t="s">
        <v>151</v>
      </c>
      <c r="E538" s="8" t="s">
        <v>11</v>
      </c>
      <c r="F538" s="9">
        <v>12</v>
      </c>
      <c r="G538" s="10">
        <v>53</v>
      </c>
      <c r="H538" s="46"/>
      <c r="I538" s="46"/>
      <c r="M538" s="6" t="s">
        <v>6</v>
      </c>
      <c r="N538" s="43" t="str">
        <f>IF(COUNTIF($M$2:M538,$M$2:$M$1501)=1,M538,"")</f>
        <v/>
      </c>
      <c r="O538" s="43" t="str">
        <f t="array" ref="O538">IFERROR(INDEX($M$2:$M$1501,MATCH(0,INDEX(COUNTIFS($O$1:O537,$M$2:$M$1501),0),0)),"")</f>
        <v/>
      </c>
      <c r="T538" s="8" t="s">
        <v>151</v>
      </c>
      <c r="U538" s="51"/>
      <c r="W538" s="43" t="str">
        <f>IFERROR(INDEX($T$2:$T$1501,MATCH(0,INDEX(COUNTIFS($W$1:W537,$T$2:$T$1501),0),0)),"")</f>
        <v>a4b39011-70a6-4de8-8eae-3974ab8e77da</v>
      </c>
      <c r="X538" s="43">
        <f t="shared" si="22"/>
        <v>1</v>
      </c>
      <c r="Z538" s="6" t="s">
        <v>6</v>
      </c>
      <c r="AA538" s="43" t="str">
        <f>IFERROR(INDEX($T$2:$T$1501,MATCH(0,INDEX(COUNTIFS($W$1:AA537,$T$2:$T$1501),0),0)),"")</f>
        <v>a4b39011-70a6-4de8-8eae-3974ab8e77da</v>
      </c>
    </row>
    <row r="539" spans="1:27" ht="12.75">
      <c r="A539" s="36" t="str">
        <f t="shared" si="21"/>
        <v>GGN - Sector 27|Fruits &amp; Vegetables</v>
      </c>
      <c r="B539" s="6" t="s">
        <v>9</v>
      </c>
      <c r="C539" s="7">
        <v>44531</v>
      </c>
      <c r="D539" s="8" t="s">
        <v>161</v>
      </c>
      <c r="E539" s="8" t="s">
        <v>11</v>
      </c>
      <c r="F539" s="9">
        <v>0</v>
      </c>
      <c r="G539" s="10">
        <v>19</v>
      </c>
      <c r="H539" s="46"/>
      <c r="I539" s="46"/>
      <c r="M539" s="6" t="s">
        <v>9</v>
      </c>
      <c r="N539" s="43" t="str">
        <f>IF(COUNTIF($M$2:M539,$M$2:$M$1501)=1,M539,"")</f>
        <v/>
      </c>
      <c r="O539" s="43" t="str">
        <f t="array" ref="O539">IFERROR(INDEX($M$2:$M$1501,MATCH(0,INDEX(COUNTIFS($O$1:O538,$M$2:$M$1501),0),0)),"")</f>
        <v/>
      </c>
      <c r="T539" s="8" t="s">
        <v>161</v>
      </c>
      <c r="U539" s="51"/>
      <c r="W539" s="43" t="str">
        <f>IFERROR(INDEX($T$2:$T$1501,MATCH(0,INDEX(COUNTIFS($W$1:W538,$T$2:$T$1501),0),0)),"")</f>
        <v>fbc66463-0316-44d5-aaa2-de16bd6d5769</v>
      </c>
      <c r="X539" s="43">
        <f t="shared" si="22"/>
        <v>2</v>
      </c>
      <c r="Z539" s="6" t="s">
        <v>9</v>
      </c>
      <c r="AA539" s="43" t="str">
        <f>IFERROR(INDEX($T$2:$T$1501,MATCH(0,INDEX(COUNTIFS($W$1:AA538,$T$2:$T$1501),0),0)),"")</f>
        <v>fbc66463-0316-44d5-aaa2-de16bd6d5769</v>
      </c>
    </row>
    <row r="540" spans="1:27" ht="12.75">
      <c r="A540" s="36" t="str">
        <f t="shared" si="21"/>
        <v>GGN - Sector 27|Dairy, Bread &amp; Batter</v>
      </c>
      <c r="B540" s="6" t="s">
        <v>9</v>
      </c>
      <c r="C540" s="7">
        <v>44531</v>
      </c>
      <c r="D540" s="8" t="s">
        <v>154</v>
      </c>
      <c r="E540" s="8" t="s">
        <v>41</v>
      </c>
      <c r="F540" s="9">
        <v>3</v>
      </c>
      <c r="G540" s="10">
        <v>23</v>
      </c>
      <c r="H540" s="46"/>
      <c r="I540" s="46"/>
      <c r="M540" s="6" t="s">
        <v>9</v>
      </c>
      <c r="N540" s="43" t="str">
        <f>IF(COUNTIF($M$2:M540,$M$2:$M$1501)=1,M540,"")</f>
        <v/>
      </c>
      <c r="O540" s="43" t="str">
        <f t="array" ref="O540">IFERROR(INDEX($M$2:$M$1501,MATCH(0,INDEX(COUNTIFS($O$1:O539,$M$2:$M$1501),0),0)),"")</f>
        <v/>
      </c>
      <c r="T540" s="8" t="s">
        <v>154</v>
      </c>
      <c r="U540" s="51"/>
      <c r="W540" s="43" t="str">
        <f>IFERROR(INDEX($T$2:$T$1501,MATCH(0,INDEX(COUNTIFS($W$1:W539,$T$2:$T$1501),0),0)),"")</f>
        <v>7174cffa-3279-4196-bae3-bab6b327e72d</v>
      </c>
      <c r="X540" s="43">
        <f t="shared" si="22"/>
        <v>1</v>
      </c>
      <c r="Z540" s="6" t="s">
        <v>9</v>
      </c>
      <c r="AA540" s="43" t="str">
        <f>IFERROR(INDEX($T$2:$T$1501,MATCH(0,INDEX(COUNTIFS($W$1:AA539,$T$2:$T$1501),0),0)),"")</f>
        <v>7174cffa-3279-4196-bae3-bab6b327e72d</v>
      </c>
    </row>
    <row r="541" spans="1:27" ht="12.75">
      <c r="A541" s="36" t="str">
        <f t="shared" si="21"/>
        <v>GGN-Sector66|Fruits &amp; Vegetables</v>
      </c>
      <c r="B541" s="6" t="s">
        <v>6</v>
      </c>
      <c r="C541" s="7">
        <v>44531</v>
      </c>
      <c r="D541" s="8" t="s">
        <v>198</v>
      </c>
      <c r="E541" s="8" t="s">
        <v>11</v>
      </c>
      <c r="F541" s="9">
        <v>1</v>
      </c>
      <c r="G541" s="10">
        <v>52</v>
      </c>
      <c r="H541" s="46"/>
      <c r="I541" s="46"/>
      <c r="M541" s="6" t="s">
        <v>6</v>
      </c>
      <c r="N541" s="43" t="str">
        <f>IF(COUNTIF($M$2:M541,$M$2:$M$1501)=1,M541,"")</f>
        <v/>
      </c>
      <c r="O541" s="43" t="str">
        <f t="array" ref="O541">IFERROR(INDEX($M$2:$M$1501,MATCH(0,INDEX(COUNTIFS($O$1:O540,$M$2:$M$1501),0),0)),"")</f>
        <v/>
      </c>
      <c r="T541" s="8" t="s">
        <v>198</v>
      </c>
      <c r="U541" s="51"/>
      <c r="W541" s="43" t="str">
        <f>IFERROR(INDEX($T$2:$T$1501,MATCH(0,INDEX(COUNTIFS($W$1:W540,$T$2:$T$1501),0),0)),"")</f>
        <v>3e335bce-840f-47f2-94e3-7f8b67ef6519</v>
      </c>
      <c r="X541" s="43">
        <f t="shared" si="22"/>
        <v>1</v>
      </c>
      <c r="Z541" s="6" t="s">
        <v>6</v>
      </c>
      <c r="AA541" s="43" t="str">
        <f>IFERROR(INDEX($T$2:$T$1501,MATCH(0,INDEX(COUNTIFS($W$1:AA540,$T$2:$T$1501),0),0)),"")</f>
        <v>3e335bce-840f-47f2-94e3-7f8b67ef6519</v>
      </c>
    </row>
    <row r="542" spans="1:27" ht="12.75">
      <c r="A542" s="36" t="str">
        <f t="shared" si="21"/>
        <v>GGN - Sector 27|Packaged Food</v>
      </c>
      <c r="B542" s="6" t="s">
        <v>9</v>
      </c>
      <c r="C542" s="7">
        <v>44531</v>
      </c>
      <c r="D542" s="8" t="s">
        <v>294</v>
      </c>
      <c r="E542" s="8" t="s">
        <v>15</v>
      </c>
      <c r="F542" s="9">
        <v>0</v>
      </c>
      <c r="G542" s="10">
        <v>199</v>
      </c>
      <c r="H542" s="46"/>
      <c r="I542" s="46"/>
      <c r="M542" s="6" t="s">
        <v>9</v>
      </c>
      <c r="N542" s="43" t="str">
        <f>IF(COUNTIF($M$2:M542,$M$2:$M$1501)=1,M542,"")</f>
        <v/>
      </c>
      <c r="O542" s="43" t="str">
        <f t="array" ref="O542">IFERROR(INDEX($M$2:$M$1501,MATCH(0,INDEX(COUNTIFS($O$1:O541,$M$2:$M$1501),0),0)),"")</f>
        <v/>
      </c>
      <c r="T542" s="8" t="s">
        <v>294</v>
      </c>
      <c r="U542" s="51"/>
      <c r="W542" s="43" t="str">
        <f>IFERROR(INDEX($T$2:$T$1501,MATCH(0,INDEX(COUNTIFS($W$1:W541,$T$2:$T$1501),0),0)),"")</f>
        <v>33ea0c16-c216-4f96-9f27-2fd97dd0bdc7</v>
      </c>
      <c r="X542" s="43">
        <f t="shared" si="22"/>
        <v>1</v>
      </c>
      <c r="Z542" s="6" t="s">
        <v>9</v>
      </c>
      <c r="AA542" s="43" t="str">
        <f>IFERROR(INDEX($T$2:$T$1501,MATCH(0,INDEX(COUNTIFS($W$1:AA541,$T$2:$T$1501),0),0)),"")</f>
        <v>33ea0c16-c216-4f96-9f27-2fd97dd0bdc7</v>
      </c>
    </row>
    <row r="543" spans="1:27" ht="12.75">
      <c r="A543" s="36" t="str">
        <f t="shared" si="21"/>
        <v>GGN-Ardee City|Cooking Essentials</v>
      </c>
      <c r="B543" s="6" t="s">
        <v>20</v>
      </c>
      <c r="C543" s="7">
        <v>44531</v>
      </c>
      <c r="D543" s="8" t="s">
        <v>32</v>
      </c>
      <c r="E543" s="8" t="s">
        <v>30</v>
      </c>
      <c r="F543" s="9">
        <v>12</v>
      </c>
      <c r="G543" s="10">
        <v>83</v>
      </c>
      <c r="H543" s="46"/>
      <c r="I543" s="46"/>
      <c r="M543" s="6" t="s">
        <v>20</v>
      </c>
      <c r="N543" s="43" t="str">
        <f>IF(COUNTIF($M$2:M543,$M$2:$M$1501)=1,M543,"")</f>
        <v/>
      </c>
      <c r="O543" s="43" t="str">
        <f t="array" ref="O543">IFERROR(INDEX($M$2:$M$1501,MATCH(0,INDEX(COUNTIFS($O$1:O542,$M$2:$M$1501),0),0)),"")</f>
        <v/>
      </c>
      <c r="T543" s="8" t="s">
        <v>32</v>
      </c>
      <c r="U543" s="51"/>
      <c r="W543" s="43" t="str">
        <f>IFERROR(INDEX($T$2:$T$1501,MATCH(0,INDEX(COUNTIFS($W$1:W542,$T$2:$T$1501),0),0)),"")</f>
        <v>c230d1c1-8625-47fa-a017-4f5c62e5ad73</v>
      </c>
      <c r="X543" s="43">
        <f t="shared" si="22"/>
        <v>1</v>
      </c>
      <c r="Z543" s="6" t="s">
        <v>20</v>
      </c>
      <c r="AA543" s="43" t="str">
        <f>IFERROR(INDEX($T$2:$T$1501,MATCH(0,INDEX(COUNTIFS($W$1:AA542,$T$2:$T$1501),0),0)),"")</f>
        <v>c230d1c1-8625-47fa-a017-4f5c62e5ad73</v>
      </c>
    </row>
    <row r="544" spans="1:27" ht="12.75">
      <c r="A544" s="36" t="str">
        <f t="shared" si="21"/>
        <v>GGN-Ardee City|Fruits &amp; Vegetables</v>
      </c>
      <c r="B544" s="6" t="s">
        <v>20</v>
      </c>
      <c r="C544" s="7">
        <v>44531</v>
      </c>
      <c r="D544" s="8" t="s">
        <v>378</v>
      </c>
      <c r="E544" s="8" t="s">
        <v>11</v>
      </c>
      <c r="F544" s="9">
        <v>11</v>
      </c>
      <c r="G544" s="10">
        <v>37</v>
      </c>
      <c r="H544" s="46"/>
      <c r="I544" s="46"/>
      <c r="M544" s="6" t="s">
        <v>20</v>
      </c>
      <c r="N544" s="43" t="str">
        <f>IF(COUNTIF($M$2:M544,$M$2:$M$1501)=1,M544,"")</f>
        <v/>
      </c>
      <c r="O544" s="43" t="str">
        <f t="array" ref="O544">IFERROR(INDEX($M$2:$M$1501,MATCH(0,INDEX(COUNTIFS($O$1:O543,$M$2:$M$1501),0),0)),"")</f>
        <v/>
      </c>
      <c r="T544" s="8" t="s">
        <v>378</v>
      </c>
      <c r="U544" s="51"/>
      <c r="W544" s="43" t="str">
        <f>IFERROR(INDEX($T$2:$T$1501,MATCH(0,INDEX(COUNTIFS($W$1:W543,$T$2:$T$1501),0),0)),"")</f>
        <v>bfec78f0-068e-471b-926f-786d542019a0</v>
      </c>
      <c r="X544" s="43">
        <f t="shared" si="22"/>
        <v>1</v>
      </c>
      <c r="Z544" s="6" t="s">
        <v>20</v>
      </c>
      <c r="AA544" s="43" t="str">
        <f>IFERROR(INDEX($T$2:$T$1501,MATCH(0,INDEX(COUNTIFS($W$1:AA543,$T$2:$T$1501),0),0)),"")</f>
        <v>bfec78f0-068e-471b-926f-786d542019a0</v>
      </c>
    </row>
    <row r="545" spans="1:27" ht="12.75">
      <c r="A545" s="36" t="str">
        <f t="shared" si="21"/>
        <v>GGN-Ardee City|Fruits &amp; Vegetables</v>
      </c>
      <c r="B545" s="6" t="s">
        <v>20</v>
      </c>
      <c r="C545" s="7">
        <v>44531</v>
      </c>
      <c r="D545" s="8" t="s">
        <v>233</v>
      </c>
      <c r="E545" s="8" t="s">
        <v>11</v>
      </c>
      <c r="F545" s="9">
        <v>0</v>
      </c>
      <c r="G545" s="10">
        <v>43</v>
      </c>
      <c r="H545" s="46"/>
      <c r="I545" s="46"/>
      <c r="M545" s="6" t="s">
        <v>20</v>
      </c>
      <c r="N545" s="43" t="str">
        <f>IF(COUNTIF($M$2:M545,$M$2:$M$1501)=1,M545,"")</f>
        <v/>
      </c>
      <c r="O545" s="43" t="str">
        <f t="array" ref="O545">IFERROR(INDEX($M$2:$M$1501,MATCH(0,INDEX(COUNTIFS($O$1:O544,$M$2:$M$1501),0),0)),"")</f>
        <v/>
      </c>
      <c r="T545" s="8" t="s">
        <v>233</v>
      </c>
      <c r="U545" s="51"/>
      <c r="W545" s="43" t="str">
        <f>IFERROR(INDEX($T$2:$T$1501,MATCH(0,INDEX(COUNTIFS($W$1:W544,$T$2:$T$1501),0),0)),"")</f>
        <v>60408cb5-35a2-477a-9ef1-8c6b72f6a8f9</v>
      </c>
      <c r="X545" s="43">
        <f t="shared" si="22"/>
        <v>1</v>
      </c>
      <c r="Z545" s="6" t="s">
        <v>20</v>
      </c>
      <c r="AA545" s="43" t="str">
        <f>IFERROR(INDEX($T$2:$T$1501,MATCH(0,INDEX(COUNTIFS($W$1:AA544,$T$2:$T$1501),0),0)),"")</f>
        <v>60408cb5-35a2-477a-9ef1-8c6b72f6a8f9</v>
      </c>
    </row>
    <row r="546" spans="1:27" ht="12.75">
      <c r="A546" s="36" t="str">
        <f t="shared" si="21"/>
        <v>GGN-Ardee City|Packaged Food</v>
      </c>
      <c r="B546" s="6" t="s">
        <v>20</v>
      </c>
      <c r="C546" s="7">
        <v>44531</v>
      </c>
      <c r="D546" s="8" t="s">
        <v>379</v>
      </c>
      <c r="E546" s="8" t="s">
        <v>15</v>
      </c>
      <c r="F546" s="9">
        <v>5</v>
      </c>
      <c r="G546" s="10">
        <v>244</v>
      </c>
      <c r="H546" s="46"/>
      <c r="I546" s="46"/>
      <c r="M546" s="6" t="s">
        <v>20</v>
      </c>
      <c r="N546" s="43" t="str">
        <f>IF(COUNTIF($M$2:M546,$M$2:$M$1501)=1,M546,"")</f>
        <v/>
      </c>
      <c r="O546" s="43" t="str">
        <f t="array" ref="O546">IFERROR(INDEX($M$2:$M$1501,MATCH(0,INDEX(COUNTIFS($O$1:O545,$M$2:$M$1501),0),0)),"")</f>
        <v/>
      </c>
      <c r="T546" s="8" t="s">
        <v>379</v>
      </c>
      <c r="U546" s="51"/>
      <c r="W546" s="43" t="str">
        <f>IFERROR(INDEX($T$2:$T$1501,MATCH(0,INDEX(COUNTIFS($W$1:W545,$T$2:$T$1501),0),0)),"")</f>
        <v>5f8257c9-ff03-4403-b252-05a2b55cb772</v>
      </c>
      <c r="X546" s="43">
        <f t="shared" si="22"/>
        <v>2</v>
      </c>
      <c r="Z546" s="6" t="s">
        <v>20</v>
      </c>
      <c r="AA546" s="43" t="str">
        <f>IFERROR(INDEX($T$2:$T$1501,MATCH(0,INDEX(COUNTIFS($W$1:AA545,$T$2:$T$1501),0),0)),"")</f>
        <v>5f8257c9-ff03-4403-b252-05a2b55cb772</v>
      </c>
    </row>
    <row r="547" spans="1:27" ht="12.75">
      <c r="A547" s="36" t="str">
        <f t="shared" si="21"/>
        <v>GGN-Ardee City|Fruits &amp; Vegetables</v>
      </c>
      <c r="B547" s="6" t="s">
        <v>20</v>
      </c>
      <c r="C547" s="7">
        <v>44531</v>
      </c>
      <c r="D547" s="8" t="s">
        <v>380</v>
      </c>
      <c r="E547" s="8" t="s">
        <v>11</v>
      </c>
      <c r="F547" s="9">
        <v>5</v>
      </c>
      <c r="G547" s="10">
        <v>40</v>
      </c>
      <c r="H547" s="46"/>
      <c r="I547" s="46"/>
      <c r="M547" s="6" t="s">
        <v>20</v>
      </c>
      <c r="N547" s="43" t="str">
        <f>IF(COUNTIF($M$2:M547,$M$2:$M$1501)=1,M547,"")</f>
        <v/>
      </c>
      <c r="O547" s="43" t="str">
        <f t="array" ref="O547">IFERROR(INDEX($M$2:$M$1501,MATCH(0,INDEX(COUNTIFS($O$1:O546,$M$2:$M$1501),0),0)),"")</f>
        <v/>
      </c>
      <c r="T547" s="8" t="s">
        <v>380</v>
      </c>
      <c r="U547" s="51"/>
      <c r="W547" s="43" t="str">
        <f>IFERROR(INDEX($T$2:$T$1501,MATCH(0,INDEX(COUNTIFS($W$1:W546,$T$2:$T$1501),0),0)),"")</f>
        <v>539c4597-aef4-4a48-8781-a3f4698d0a51</v>
      </c>
      <c r="X547" s="43">
        <f t="shared" si="22"/>
        <v>1</v>
      </c>
      <c r="Z547" s="6" t="s">
        <v>20</v>
      </c>
      <c r="AA547" s="43" t="str">
        <f>IFERROR(INDEX($T$2:$T$1501,MATCH(0,INDEX(COUNTIFS($W$1:AA546,$T$2:$T$1501),0),0)),"")</f>
        <v>539c4597-aef4-4a48-8781-a3f4698d0a51</v>
      </c>
    </row>
    <row r="548" spans="1:27" ht="12.75">
      <c r="A548" s="36" t="str">
        <f t="shared" si="21"/>
        <v>GGN-Ardee City|Chocolates &amp; Candies</v>
      </c>
      <c r="B548" s="6" t="s">
        <v>20</v>
      </c>
      <c r="C548" s="7">
        <v>44531</v>
      </c>
      <c r="D548" s="8" t="s">
        <v>126</v>
      </c>
      <c r="E548" s="8" t="s">
        <v>80</v>
      </c>
      <c r="F548" s="9">
        <v>51</v>
      </c>
      <c r="G548" s="10">
        <v>8</v>
      </c>
      <c r="H548" s="46"/>
      <c r="I548" s="46"/>
      <c r="M548" s="6" t="s">
        <v>20</v>
      </c>
      <c r="N548" s="43" t="str">
        <f>IF(COUNTIF($M$2:M548,$M$2:$M$1501)=1,M548,"")</f>
        <v/>
      </c>
      <c r="O548" s="43" t="str">
        <f t="array" ref="O548">IFERROR(INDEX($M$2:$M$1501,MATCH(0,INDEX(COUNTIFS($O$1:O547,$M$2:$M$1501),0),0)),"")</f>
        <v/>
      </c>
      <c r="T548" s="8" t="s">
        <v>126</v>
      </c>
      <c r="U548" s="51"/>
      <c r="W548" s="43" t="str">
        <f>IFERROR(INDEX($T$2:$T$1501,MATCH(0,INDEX(COUNTIFS($W$1:W547,$T$2:$T$1501),0),0)),"")</f>
        <v>6c2be25c-d826-4797-8a69-37b10fb8368c</v>
      </c>
      <c r="X548" s="43">
        <f t="shared" si="22"/>
        <v>1</v>
      </c>
      <c r="Z548" s="6" t="s">
        <v>20</v>
      </c>
      <c r="AA548" s="43" t="str">
        <f>IFERROR(INDEX($T$2:$T$1501,MATCH(0,INDEX(COUNTIFS($W$1:AA547,$T$2:$T$1501),0),0)),"")</f>
        <v>6c2be25c-d826-4797-8a69-37b10fb8368c</v>
      </c>
    </row>
    <row r="549" spans="1:27" ht="12.75">
      <c r="A549" s="36" t="str">
        <f t="shared" si="21"/>
        <v>GGN - Sector 27|Cooking Essentials</v>
      </c>
      <c r="B549" s="6" t="s">
        <v>9</v>
      </c>
      <c r="C549" s="7">
        <v>44531</v>
      </c>
      <c r="D549" s="8" t="s">
        <v>381</v>
      </c>
      <c r="E549" s="8" t="s">
        <v>30</v>
      </c>
      <c r="F549" s="9">
        <v>1</v>
      </c>
      <c r="G549" s="10">
        <v>209</v>
      </c>
      <c r="H549" s="46"/>
      <c r="I549" s="46"/>
      <c r="M549" s="6" t="s">
        <v>9</v>
      </c>
      <c r="N549" s="43" t="str">
        <f>IF(COUNTIF($M$2:M549,$M$2:$M$1501)=1,M549,"")</f>
        <v/>
      </c>
      <c r="O549" s="43" t="str">
        <f t="array" ref="O549">IFERROR(INDEX($M$2:$M$1501,MATCH(0,INDEX(COUNTIFS($O$1:O548,$M$2:$M$1501),0),0)),"")</f>
        <v/>
      </c>
      <c r="T549" s="8" t="s">
        <v>381</v>
      </c>
      <c r="U549" s="51"/>
      <c r="W549" s="43" t="str">
        <f>IFERROR(INDEX($T$2:$T$1501,MATCH(0,INDEX(COUNTIFS($W$1:W548,$T$2:$T$1501),0),0)),"")</f>
        <v>3db294c4-d045-43a8-b6df-cacbe4b37969</v>
      </c>
      <c r="X549" s="43">
        <f t="shared" si="22"/>
        <v>1</v>
      </c>
      <c r="Z549" s="6" t="s">
        <v>9</v>
      </c>
      <c r="AA549" s="43" t="str">
        <f>IFERROR(INDEX($T$2:$T$1501,MATCH(0,INDEX(COUNTIFS($W$1:AA548,$T$2:$T$1501),0),0)),"")</f>
        <v>3db294c4-d045-43a8-b6df-cacbe4b37969</v>
      </c>
    </row>
    <row r="550" spans="1:27" ht="12.75">
      <c r="A550" s="36" t="str">
        <f t="shared" si="21"/>
        <v>GGN-Sector66|Personal Care</v>
      </c>
      <c r="B550" s="6" t="s">
        <v>6</v>
      </c>
      <c r="C550" s="7">
        <v>44531</v>
      </c>
      <c r="D550" s="8" t="s">
        <v>171</v>
      </c>
      <c r="E550" s="8" t="s">
        <v>34</v>
      </c>
      <c r="F550" s="9">
        <v>9</v>
      </c>
      <c r="G550" s="10">
        <v>42</v>
      </c>
      <c r="H550" s="46"/>
      <c r="I550" s="46"/>
      <c r="M550" s="6" t="s">
        <v>6</v>
      </c>
      <c r="N550" s="43" t="str">
        <f>IF(COUNTIF($M$2:M550,$M$2:$M$1501)=1,M550,"")</f>
        <v/>
      </c>
      <c r="O550" s="43" t="str">
        <f t="array" ref="O550">IFERROR(INDEX($M$2:$M$1501,MATCH(0,INDEX(COUNTIFS($O$1:O549,$M$2:$M$1501),0),0)),"")</f>
        <v/>
      </c>
      <c r="T550" s="8" t="s">
        <v>171</v>
      </c>
      <c r="U550" s="51"/>
      <c r="W550" s="43" t="str">
        <f>IFERROR(INDEX($T$2:$T$1501,MATCH(0,INDEX(COUNTIFS($W$1:W549,$T$2:$T$1501),0),0)),"")</f>
        <v>993aadd2-50ab-4dd1-8290-ba6d8bb68382</v>
      </c>
      <c r="X550" s="43">
        <f t="shared" si="22"/>
        <v>1</v>
      </c>
      <c r="Z550" s="6" t="s">
        <v>6</v>
      </c>
      <c r="AA550" s="43" t="str">
        <f>IFERROR(INDEX($T$2:$T$1501,MATCH(0,INDEX(COUNTIFS($W$1:AA549,$T$2:$T$1501),0),0)),"")</f>
        <v>993aadd2-50ab-4dd1-8290-ba6d8bb68382</v>
      </c>
    </row>
    <row r="551" spans="1:27" ht="12.75">
      <c r="A551" s="36" t="str">
        <f t="shared" si="21"/>
        <v>GGN - Sector 27|Dairy, Bread &amp; Batter</v>
      </c>
      <c r="B551" s="6" t="s">
        <v>9</v>
      </c>
      <c r="C551" s="7">
        <v>44531</v>
      </c>
      <c r="D551" s="8" t="s">
        <v>98</v>
      </c>
      <c r="E551" s="8" t="s">
        <v>41</v>
      </c>
      <c r="F551" s="9">
        <v>0</v>
      </c>
      <c r="G551" s="10">
        <v>22</v>
      </c>
      <c r="H551" s="46"/>
      <c r="I551" s="46"/>
      <c r="M551" s="6" t="s">
        <v>9</v>
      </c>
      <c r="N551" s="43" t="str">
        <f>IF(COUNTIF($M$2:M551,$M$2:$M$1501)=1,M551,"")</f>
        <v/>
      </c>
      <c r="O551" s="43" t="str">
        <f t="array" ref="O551">IFERROR(INDEX($M$2:$M$1501,MATCH(0,INDEX(COUNTIFS($O$1:O550,$M$2:$M$1501),0),0)),"")</f>
        <v/>
      </c>
      <c r="T551" s="8" t="s">
        <v>98</v>
      </c>
      <c r="U551" s="51"/>
      <c r="W551" s="43" t="str">
        <f>IFERROR(INDEX($T$2:$T$1501,MATCH(0,INDEX(COUNTIFS($W$1:W550,$T$2:$T$1501),0),0)),"")</f>
        <v>4e950ab3-3afc-432e-8241-d827f5093c2f</v>
      </c>
      <c r="X551" s="43">
        <f t="shared" si="22"/>
        <v>1</v>
      </c>
      <c r="Z551" s="6" t="s">
        <v>9</v>
      </c>
      <c r="AA551" s="43" t="str">
        <f>IFERROR(INDEX($T$2:$T$1501,MATCH(0,INDEX(COUNTIFS($W$1:AA550,$T$2:$T$1501),0),0)),"")</f>
        <v>4e950ab3-3afc-432e-8241-d827f5093c2f</v>
      </c>
    </row>
    <row r="552" spans="1:27" ht="12.75">
      <c r="A552" s="36" t="str">
        <f t="shared" si="21"/>
        <v>GGN-Ardee City|Home &amp; Cleaning</v>
      </c>
      <c r="B552" s="6" t="s">
        <v>20</v>
      </c>
      <c r="C552" s="7">
        <v>44531</v>
      </c>
      <c r="D552" s="8" t="s">
        <v>382</v>
      </c>
      <c r="E552" s="8" t="s">
        <v>67</v>
      </c>
      <c r="F552" s="9">
        <v>0</v>
      </c>
      <c r="G552" s="10">
        <v>183</v>
      </c>
      <c r="H552" s="46"/>
      <c r="I552" s="46"/>
      <c r="M552" s="6" t="s">
        <v>20</v>
      </c>
      <c r="N552" s="43" t="str">
        <f>IF(COUNTIF($M$2:M552,$M$2:$M$1501)=1,M552,"")</f>
        <v/>
      </c>
      <c r="O552" s="43" t="str">
        <f t="array" ref="O552">IFERROR(INDEX($M$2:$M$1501,MATCH(0,INDEX(COUNTIFS($O$1:O551,$M$2:$M$1501),0),0)),"")</f>
        <v/>
      </c>
      <c r="T552" s="8" t="s">
        <v>382</v>
      </c>
      <c r="U552" s="51"/>
      <c r="W552" s="43" t="str">
        <f>IFERROR(INDEX($T$2:$T$1501,MATCH(0,INDEX(COUNTIFS($W$1:W551,$T$2:$T$1501),0),0)),"")</f>
        <v>99827c05-e1c0-4c87-a7f5-64fcada72805</v>
      </c>
      <c r="X552" s="43">
        <f t="shared" si="22"/>
        <v>1</v>
      </c>
      <c r="Z552" s="6" t="s">
        <v>20</v>
      </c>
      <c r="AA552" s="43" t="str">
        <f>IFERROR(INDEX($T$2:$T$1501,MATCH(0,INDEX(COUNTIFS($W$1:AA551,$T$2:$T$1501),0),0)),"")</f>
        <v>99827c05-e1c0-4c87-a7f5-64fcada72805</v>
      </c>
    </row>
    <row r="553" spans="1:27" ht="12.75">
      <c r="A553" s="36" t="str">
        <f t="shared" si="21"/>
        <v>GGN-Sector66|Fruits &amp; Vegetables</v>
      </c>
      <c r="B553" s="6" t="s">
        <v>6</v>
      </c>
      <c r="C553" s="7">
        <v>44531</v>
      </c>
      <c r="D553" s="8" t="s">
        <v>164</v>
      </c>
      <c r="E553" s="8" t="s">
        <v>11</v>
      </c>
      <c r="F553" s="9">
        <v>0</v>
      </c>
      <c r="G553" s="10">
        <v>13</v>
      </c>
      <c r="H553" s="46"/>
      <c r="I553" s="46"/>
      <c r="M553" s="6" t="s">
        <v>6</v>
      </c>
      <c r="N553" s="43" t="str">
        <f>IF(COUNTIF($M$2:M553,$M$2:$M$1501)=1,M553,"")</f>
        <v/>
      </c>
      <c r="O553" s="43" t="str">
        <f t="array" ref="O553">IFERROR(INDEX($M$2:$M$1501,MATCH(0,INDEX(COUNTIFS($O$1:O552,$M$2:$M$1501),0),0)),"")</f>
        <v/>
      </c>
      <c r="T553" s="8" t="s">
        <v>164</v>
      </c>
      <c r="U553" s="51"/>
      <c r="W553" s="43" t="str">
        <f>IFERROR(INDEX($T$2:$T$1501,MATCH(0,INDEX(COUNTIFS($W$1:W552,$T$2:$T$1501),0),0)),"")</f>
        <v>82675cec-f35e-4f33-86c9-39d6b0b94f39</v>
      </c>
      <c r="X553" s="43">
        <f t="shared" si="22"/>
        <v>1</v>
      </c>
      <c r="Z553" s="6" t="s">
        <v>6</v>
      </c>
      <c r="AA553" s="43" t="str">
        <f>IFERROR(INDEX($T$2:$T$1501,MATCH(0,INDEX(COUNTIFS($W$1:AA552,$T$2:$T$1501),0),0)),"")</f>
        <v>82675cec-f35e-4f33-86c9-39d6b0b94f39</v>
      </c>
    </row>
    <row r="554" spans="1:27" ht="12.75">
      <c r="A554" s="36" t="str">
        <f t="shared" si="21"/>
        <v>GGN-Ardee City|Packaged Food</v>
      </c>
      <c r="B554" s="6" t="s">
        <v>20</v>
      </c>
      <c r="C554" s="7">
        <v>44531</v>
      </c>
      <c r="D554" s="8" t="s">
        <v>383</v>
      </c>
      <c r="E554" s="8" t="s">
        <v>15</v>
      </c>
      <c r="F554" s="9">
        <v>10</v>
      </c>
      <c r="G554" s="10">
        <v>93</v>
      </c>
      <c r="H554" s="46"/>
      <c r="I554" s="46"/>
      <c r="M554" s="6" t="s">
        <v>20</v>
      </c>
      <c r="N554" s="43" t="str">
        <f>IF(COUNTIF($M$2:M554,$M$2:$M$1501)=1,M554,"")</f>
        <v/>
      </c>
      <c r="O554" s="43" t="str">
        <f t="array" ref="O554">IFERROR(INDEX($M$2:$M$1501,MATCH(0,INDEX(COUNTIFS($O$1:O553,$M$2:$M$1501),0),0)),"")</f>
        <v/>
      </c>
      <c r="T554" s="8" t="s">
        <v>383</v>
      </c>
      <c r="U554" s="51"/>
      <c r="W554" s="43" t="str">
        <f>IFERROR(INDEX($T$2:$T$1501,MATCH(0,INDEX(COUNTIFS($W$1:W553,$T$2:$T$1501),0),0)),"")</f>
        <v>fe9e0cd3-014c-4407-af64-7ca3ec180513</v>
      </c>
      <c r="X554" s="43">
        <f t="shared" si="22"/>
        <v>1</v>
      </c>
      <c r="Z554" s="6" t="s">
        <v>20</v>
      </c>
      <c r="AA554" s="43" t="str">
        <f>IFERROR(INDEX($T$2:$T$1501,MATCH(0,INDEX(COUNTIFS($W$1:AA553,$T$2:$T$1501),0),0)),"")</f>
        <v>fe9e0cd3-014c-4407-af64-7ca3ec180513</v>
      </c>
    </row>
    <row r="555" spans="1:27" ht="12.75">
      <c r="A555" s="36" t="str">
        <f t="shared" si="21"/>
        <v>GGN-Sector66|Fruits &amp; Vegetables</v>
      </c>
      <c r="B555" s="6" t="s">
        <v>6</v>
      </c>
      <c r="C555" s="7">
        <v>44531</v>
      </c>
      <c r="D555" s="8" t="s">
        <v>384</v>
      </c>
      <c r="E555" s="8" t="s">
        <v>11</v>
      </c>
      <c r="F555" s="9">
        <v>10</v>
      </c>
      <c r="G555" s="10">
        <v>20</v>
      </c>
      <c r="H555" s="46"/>
      <c r="I555" s="46"/>
      <c r="M555" s="6" t="s">
        <v>6</v>
      </c>
      <c r="N555" s="43" t="str">
        <f>IF(COUNTIF($M$2:M555,$M$2:$M$1501)=1,M555,"")</f>
        <v/>
      </c>
      <c r="O555" s="43" t="str">
        <f t="array" ref="O555">IFERROR(INDEX($M$2:$M$1501,MATCH(0,INDEX(COUNTIFS($O$1:O554,$M$2:$M$1501),0),0)),"")</f>
        <v/>
      </c>
      <c r="T555" s="8" t="s">
        <v>384</v>
      </c>
      <c r="U555" s="51"/>
      <c r="W555" s="43" t="str">
        <f>IFERROR(INDEX($T$2:$T$1501,MATCH(0,INDEX(COUNTIFS($W$1:W554,$T$2:$T$1501),0),0)),"")</f>
        <v>e6ab8174-00bd-4a14-b59f-494502928958</v>
      </c>
      <c r="X555" s="43">
        <f t="shared" si="22"/>
        <v>1</v>
      </c>
      <c r="Z555" s="6" t="s">
        <v>6</v>
      </c>
      <c r="AA555" s="43" t="str">
        <f>IFERROR(INDEX($T$2:$T$1501,MATCH(0,INDEX(COUNTIFS($W$1:AA554,$T$2:$T$1501),0),0)),"")</f>
        <v>e6ab8174-00bd-4a14-b59f-494502928958</v>
      </c>
    </row>
    <row r="556" spans="1:27" ht="12.75">
      <c r="A556" s="36" t="str">
        <f t="shared" si="21"/>
        <v>GGN-Ardee City|Health &amp; Hygiene</v>
      </c>
      <c r="B556" s="6" t="s">
        <v>20</v>
      </c>
      <c r="C556" s="7">
        <v>44531</v>
      </c>
      <c r="D556" s="8" t="s">
        <v>385</v>
      </c>
      <c r="E556" s="8" t="s">
        <v>132</v>
      </c>
      <c r="F556" s="9">
        <v>2</v>
      </c>
      <c r="G556" s="10">
        <v>36</v>
      </c>
      <c r="H556" s="46"/>
      <c r="I556" s="46"/>
      <c r="M556" s="6" t="s">
        <v>20</v>
      </c>
      <c r="N556" s="43" t="str">
        <f>IF(COUNTIF($M$2:M556,$M$2:$M$1501)=1,M556,"")</f>
        <v/>
      </c>
      <c r="O556" s="43" t="str">
        <f t="array" ref="O556">IFERROR(INDEX($M$2:$M$1501,MATCH(0,INDEX(COUNTIFS($O$1:O555,$M$2:$M$1501),0),0)),"")</f>
        <v/>
      </c>
      <c r="T556" s="8" t="s">
        <v>385</v>
      </c>
      <c r="U556" s="51"/>
      <c r="W556" s="43" t="str">
        <f>IFERROR(INDEX($T$2:$T$1501,MATCH(0,INDEX(COUNTIFS($W$1:W555,$T$2:$T$1501),0),0)),"")</f>
        <v>2a448f24-0710-4109-bd09-88ee804625a4</v>
      </c>
      <c r="X556" s="43">
        <f t="shared" si="22"/>
        <v>1</v>
      </c>
      <c r="Z556" s="6" t="s">
        <v>20</v>
      </c>
      <c r="AA556" s="43" t="str">
        <f>IFERROR(INDEX($T$2:$T$1501,MATCH(0,INDEX(COUNTIFS($W$1:AA555,$T$2:$T$1501),0),0)),"")</f>
        <v>2a448f24-0710-4109-bd09-88ee804625a4</v>
      </c>
    </row>
    <row r="557" spans="1:27" ht="12.75">
      <c r="A557" s="36" t="str">
        <f t="shared" si="21"/>
        <v>GGN - Sector 27|Dairy, Bread &amp; Batter</v>
      </c>
      <c r="B557" s="6" t="s">
        <v>9</v>
      </c>
      <c r="C557" s="7">
        <v>44531</v>
      </c>
      <c r="D557" s="8" t="s">
        <v>386</v>
      </c>
      <c r="E557" s="8" t="s">
        <v>41</v>
      </c>
      <c r="F557" s="9">
        <v>4</v>
      </c>
      <c r="G557" s="10">
        <v>262</v>
      </c>
      <c r="H557" s="46"/>
      <c r="I557" s="46"/>
      <c r="M557" s="6" t="s">
        <v>9</v>
      </c>
      <c r="N557" s="43" t="str">
        <f>IF(COUNTIF($M$2:M557,$M$2:$M$1501)=1,M557,"")</f>
        <v/>
      </c>
      <c r="O557" s="43" t="str">
        <f t="array" ref="O557">IFERROR(INDEX($M$2:$M$1501,MATCH(0,INDEX(COUNTIFS($O$1:O556,$M$2:$M$1501),0),0)),"")</f>
        <v/>
      </c>
      <c r="T557" s="8" t="s">
        <v>386</v>
      </c>
      <c r="U557" s="51"/>
      <c r="W557" s="43" t="str">
        <f>IFERROR(INDEX($T$2:$T$1501,MATCH(0,INDEX(COUNTIFS($W$1:W556,$T$2:$T$1501),0),0)),"")</f>
        <v>817dd990-1675-4e6b-88f9-fdc865cb2801</v>
      </c>
      <c r="X557" s="43">
        <f t="shared" si="22"/>
        <v>2</v>
      </c>
      <c r="Z557" s="6" t="s">
        <v>9</v>
      </c>
      <c r="AA557" s="43" t="str">
        <f>IFERROR(INDEX($T$2:$T$1501,MATCH(0,INDEX(COUNTIFS($W$1:AA556,$T$2:$T$1501),0),0)),"")</f>
        <v>817dd990-1675-4e6b-88f9-fdc865cb2801</v>
      </c>
    </row>
    <row r="558" spans="1:27" ht="12.75">
      <c r="A558" s="36" t="str">
        <f t="shared" si="21"/>
        <v>GGN-Ardee City|Dairy, Bread &amp; Batter</v>
      </c>
      <c r="B558" s="6" t="s">
        <v>20</v>
      </c>
      <c r="C558" s="7">
        <v>44531</v>
      </c>
      <c r="D558" s="8" t="s">
        <v>40</v>
      </c>
      <c r="E558" s="8" t="s">
        <v>41</v>
      </c>
      <c r="F558" s="9">
        <v>265</v>
      </c>
      <c r="G558" s="10">
        <v>46</v>
      </c>
      <c r="H558" s="46"/>
      <c r="I558" s="46"/>
      <c r="M558" s="6" t="s">
        <v>20</v>
      </c>
      <c r="N558" s="43" t="str">
        <f>IF(COUNTIF($M$2:M558,$M$2:$M$1501)=1,M558,"")</f>
        <v/>
      </c>
      <c r="O558" s="43" t="str">
        <f t="array" ref="O558">IFERROR(INDEX($M$2:$M$1501,MATCH(0,INDEX(COUNTIFS($O$1:O557,$M$2:$M$1501),0),0)),"")</f>
        <v/>
      </c>
      <c r="T558" s="8" t="s">
        <v>40</v>
      </c>
      <c r="U558" s="51"/>
      <c r="W558" s="43" t="str">
        <f>IFERROR(INDEX($T$2:$T$1501,MATCH(0,INDEX(COUNTIFS($W$1:W557,$T$2:$T$1501),0),0)),"")</f>
        <v>5cfa9e26-12f1-4879-b5f9-c741b522e0bb</v>
      </c>
      <c r="X558" s="43">
        <f t="shared" si="22"/>
        <v>1</v>
      </c>
      <c r="Z558" s="6" t="s">
        <v>20</v>
      </c>
      <c r="AA558" s="43" t="str">
        <f>IFERROR(INDEX($T$2:$T$1501,MATCH(0,INDEX(COUNTIFS($W$1:AA557,$T$2:$T$1501),0),0)),"")</f>
        <v>5cfa9e26-12f1-4879-b5f9-c741b522e0bb</v>
      </c>
    </row>
    <row r="559" spans="1:27" ht="12.75">
      <c r="A559" s="36" t="str">
        <f t="shared" si="21"/>
        <v>GGN - Sector 27|Dairy, Bread &amp; Batter</v>
      </c>
      <c r="B559" s="6" t="s">
        <v>9</v>
      </c>
      <c r="C559" s="7">
        <v>44531</v>
      </c>
      <c r="D559" s="8" t="s">
        <v>98</v>
      </c>
      <c r="E559" s="8" t="s">
        <v>41</v>
      </c>
      <c r="F559" s="9">
        <v>0</v>
      </c>
      <c r="G559" s="10">
        <v>30</v>
      </c>
      <c r="H559" s="46"/>
      <c r="I559" s="46"/>
      <c r="M559" s="6" t="s">
        <v>9</v>
      </c>
      <c r="N559" s="43" t="str">
        <f>IF(COUNTIF($M$2:M559,$M$2:$M$1501)=1,M559,"")</f>
        <v/>
      </c>
      <c r="O559" s="43" t="str">
        <f t="array" ref="O559">IFERROR(INDEX($M$2:$M$1501,MATCH(0,INDEX(COUNTIFS($O$1:O558,$M$2:$M$1501),0),0)),"")</f>
        <v/>
      </c>
      <c r="T559" s="8" t="s">
        <v>98</v>
      </c>
      <c r="U559" s="51"/>
      <c r="W559" s="43" t="str">
        <f>IFERROR(INDEX($T$2:$T$1501,MATCH(0,INDEX(COUNTIFS($W$1:W558,$T$2:$T$1501),0),0)),"")</f>
        <v>f5df501b-ba7d-49ef-91b9-bc5c79c51dd8</v>
      </c>
      <c r="X559" s="43">
        <f t="shared" si="22"/>
        <v>3</v>
      </c>
      <c r="Z559" s="6" t="s">
        <v>9</v>
      </c>
      <c r="AA559" s="43" t="str">
        <f>IFERROR(INDEX($T$2:$T$1501,MATCH(0,INDEX(COUNTIFS($W$1:AA558,$T$2:$T$1501),0),0)),"")</f>
        <v>f5df501b-ba7d-49ef-91b9-bc5c79c51dd8</v>
      </c>
    </row>
    <row r="560" spans="1:27" ht="12.75">
      <c r="A560" s="36" t="str">
        <f t="shared" si="21"/>
        <v>GGN - Sector 27|Fruits &amp; Vegetables</v>
      </c>
      <c r="B560" s="6" t="s">
        <v>9</v>
      </c>
      <c r="C560" s="7">
        <v>44531</v>
      </c>
      <c r="D560" s="8" t="s">
        <v>63</v>
      </c>
      <c r="E560" s="8" t="s">
        <v>11</v>
      </c>
      <c r="F560" s="9">
        <v>267</v>
      </c>
      <c r="G560" s="10">
        <v>21</v>
      </c>
      <c r="H560" s="46"/>
      <c r="I560" s="46"/>
      <c r="M560" s="6" t="s">
        <v>9</v>
      </c>
      <c r="N560" s="43" t="str">
        <f>IF(COUNTIF($M$2:M560,$M$2:$M$1501)=1,M560,"")</f>
        <v/>
      </c>
      <c r="O560" s="43" t="str">
        <f t="array" ref="O560">IFERROR(INDEX($M$2:$M$1501,MATCH(0,INDEX(COUNTIFS($O$1:O559,$M$2:$M$1501),0),0)),"")</f>
        <v/>
      </c>
      <c r="T560" s="8" t="s">
        <v>63</v>
      </c>
      <c r="U560" s="51"/>
      <c r="W560" s="43" t="str">
        <f>IFERROR(INDEX($T$2:$T$1501,MATCH(0,INDEX(COUNTIFS($W$1:W559,$T$2:$T$1501),0),0)),"")</f>
        <v>2e0f013e-656d-4268-a0d3-a24220be47a1</v>
      </c>
      <c r="X560" s="43">
        <f t="shared" si="22"/>
        <v>1</v>
      </c>
      <c r="Z560" s="6" t="s">
        <v>9</v>
      </c>
      <c r="AA560" s="43" t="str">
        <f>IFERROR(INDEX($T$2:$T$1501,MATCH(0,INDEX(COUNTIFS($W$1:AA559,$T$2:$T$1501),0),0)),"")</f>
        <v>2e0f013e-656d-4268-a0d3-a24220be47a1</v>
      </c>
    </row>
    <row r="561" spans="1:27" ht="12.75">
      <c r="A561" s="36" t="str">
        <f t="shared" si="21"/>
        <v>GGN-Ardee City|Chocolates &amp; Candies</v>
      </c>
      <c r="B561" s="6" t="s">
        <v>20</v>
      </c>
      <c r="C561" s="7">
        <v>44531</v>
      </c>
      <c r="D561" s="8" t="s">
        <v>387</v>
      </c>
      <c r="E561" s="8" t="s">
        <v>80</v>
      </c>
      <c r="F561" s="9">
        <v>0</v>
      </c>
      <c r="G561" s="10">
        <v>5</v>
      </c>
      <c r="H561" s="46"/>
      <c r="I561" s="46"/>
      <c r="M561" s="6" t="s">
        <v>20</v>
      </c>
      <c r="N561" s="43" t="str">
        <f>IF(COUNTIF($M$2:M561,$M$2:$M$1501)=1,M561,"")</f>
        <v/>
      </c>
      <c r="O561" s="43" t="str">
        <f t="array" ref="O561">IFERROR(INDEX($M$2:$M$1501,MATCH(0,INDEX(COUNTIFS($O$1:O560,$M$2:$M$1501),0),0)),"")</f>
        <v/>
      </c>
      <c r="T561" s="8" t="s">
        <v>387</v>
      </c>
      <c r="U561" s="51"/>
      <c r="W561" s="43" t="str">
        <f>IFERROR(INDEX($T$2:$T$1501,MATCH(0,INDEX(COUNTIFS($W$1:W560,$T$2:$T$1501),0),0)),"")</f>
        <v>cefb066b-c0f5-4a09-abc8-683f67daf141</v>
      </c>
      <c r="X561" s="43">
        <f t="shared" si="22"/>
        <v>2</v>
      </c>
      <c r="Z561" s="6" t="s">
        <v>20</v>
      </c>
      <c r="AA561" s="43" t="str">
        <f>IFERROR(INDEX($T$2:$T$1501,MATCH(0,INDEX(COUNTIFS($W$1:AA560,$T$2:$T$1501),0),0)),"")</f>
        <v>cefb066b-c0f5-4a09-abc8-683f67daf141</v>
      </c>
    </row>
    <row r="562" spans="1:27" ht="12.75">
      <c r="A562" s="36" t="str">
        <f t="shared" si="21"/>
        <v>GGN-Sector66|Home &amp; Cleaning</v>
      </c>
      <c r="B562" s="6" t="s">
        <v>6</v>
      </c>
      <c r="C562" s="7">
        <v>44531</v>
      </c>
      <c r="D562" s="8" t="s">
        <v>157</v>
      </c>
      <c r="E562" s="8" t="s">
        <v>67</v>
      </c>
      <c r="F562" s="9">
        <v>3</v>
      </c>
      <c r="G562" s="10">
        <v>147</v>
      </c>
      <c r="H562" s="46"/>
      <c r="I562" s="46"/>
      <c r="M562" s="6" t="s">
        <v>6</v>
      </c>
      <c r="N562" s="43" t="str">
        <f>IF(COUNTIF($M$2:M562,$M$2:$M$1501)=1,M562,"")</f>
        <v/>
      </c>
      <c r="O562" s="43" t="str">
        <f t="array" ref="O562">IFERROR(INDEX($M$2:$M$1501,MATCH(0,INDEX(COUNTIFS($O$1:O561,$M$2:$M$1501),0),0)),"")</f>
        <v/>
      </c>
      <c r="T562" s="8" t="s">
        <v>157</v>
      </c>
      <c r="U562" s="51"/>
      <c r="W562" s="43" t="str">
        <f>IFERROR(INDEX($T$2:$T$1501,MATCH(0,INDEX(COUNTIFS($W$1:W561,$T$2:$T$1501),0),0)),"")</f>
        <v>d86a5968-b285-446b-a202-be6e96fe4257</v>
      </c>
      <c r="X562" s="43">
        <f t="shared" si="22"/>
        <v>1</v>
      </c>
      <c r="Z562" s="6" t="s">
        <v>6</v>
      </c>
      <c r="AA562" s="43" t="str">
        <f>IFERROR(INDEX($T$2:$T$1501,MATCH(0,INDEX(COUNTIFS($W$1:AA561,$T$2:$T$1501),0),0)),"")</f>
        <v>d86a5968-b285-446b-a202-be6e96fe4257</v>
      </c>
    </row>
    <row r="563" spans="1:27" ht="12.75">
      <c r="A563" s="36" t="str">
        <f t="shared" si="21"/>
        <v>GGN-Ardee City|Health &amp; Hygiene</v>
      </c>
      <c r="B563" s="6" t="s">
        <v>20</v>
      </c>
      <c r="C563" s="7">
        <v>44531</v>
      </c>
      <c r="D563" s="8" t="s">
        <v>388</v>
      </c>
      <c r="E563" s="8" t="s">
        <v>132</v>
      </c>
      <c r="F563" s="9">
        <v>49</v>
      </c>
      <c r="G563" s="10">
        <v>43</v>
      </c>
      <c r="H563" s="46"/>
      <c r="I563" s="46"/>
      <c r="M563" s="6" t="s">
        <v>20</v>
      </c>
      <c r="N563" s="43" t="str">
        <f>IF(COUNTIF($M$2:M563,$M$2:$M$1501)=1,M563,"")</f>
        <v/>
      </c>
      <c r="O563" s="43" t="str">
        <f t="array" ref="O563">IFERROR(INDEX($M$2:$M$1501,MATCH(0,INDEX(COUNTIFS($O$1:O562,$M$2:$M$1501),0),0)),"")</f>
        <v/>
      </c>
      <c r="T563" s="8" t="s">
        <v>388</v>
      </c>
      <c r="U563" s="51"/>
      <c r="W563" s="43" t="str">
        <f>IFERROR(INDEX($T$2:$T$1501,MATCH(0,INDEX(COUNTIFS($W$1:W562,$T$2:$T$1501),0),0)),"")</f>
        <v>e2489d8c-6ed9-41b1-8943-bba87140dc4e</v>
      </c>
      <c r="X563" s="43">
        <f t="shared" si="22"/>
        <v>1</v>
      </c>
      <c r="Z563" s="6" t="s">
        <v>20</v>
      </c>
      <c r="AA563" s="43" t="str">
        <f>IFERROR(INDEX($T$2:$T$1501,MATCH(0,INDEX(COUNTIFS($W$1:AA562,$T$2:$T$1501),0),0)),"")</f>
        <v>e2489d8c-6ed9-41b1-8943-bba87140dc4e</v>
      </c>
    </row>
    <row r="564" spans="1:27" ht="12.75">
      <c r="A564" s="36" t="str">
        <f t="shared" si="21"/>
        <v>GGN-Sector66|Munchies</v>
      </c>
      <c r="B564" s="6" t="s">
        <v>6</v>
      </c>
      <c r="C564" s="7">
        <v>44531</v>
      </c>
      <c r="D564" s="8" t="s">
        <v>389</v>
      </c>
      <c r="E564" s="8" t="s">
        <v>8</v>
      </c>
      <c r="F564" s="9">
        <v>8</v>
      </c>
      <c r="G564" s="10">
        <v>8</v>
      </c>
      <c r="H564" s="46"/>
      <c r="I564" s="46"/>
      <c r="M564" s="6" t="s">
        <v>6</v>
      </c>
      <c r="N564" s="43" t="str">
        <f>IF(COUNTIF($M$2:M564,$M$2:$M$1501)=1,M564,"")</f>
        <v/>
      </c>
      <c r="O564" s="43" t="str">
        <f t="array" ref="O564">IFERROR(INDEX($M$2:$M$1501,MATCH(0,INDEX(COUNTIFS($O$1:O563,$M$2:$M$1501),0),0)),"")</f>
        <v/>
      </c>
      <c r="T564" s="8" t="s">
        <v>389</v>
      </c>
      <c r="U564" s="51"/>
      <c r="W564" s="43" t="str">
        <f>IFERROR(INDEX($T$2:$T$1501,MATCH(0,INDEX(COUNTIFS($W$1:W563,$T$2:$T$1501),0),0)),"")</f>
        <v>70685178-49f4-4ecc-b8ec-57ff730445ae</v>
      </c>
      <c r="X564" s="43">
        <f t="shared" si="22"/>
        <v>2</v>
      </c>
      <c r="Z564" s="6" t="s">
        <v>6</v>
      </c>
      <c r="AA564" s="43" t="str">
        <f>IFERROR(INDEX($T$2:$T$1501,MATCH(0,INDEX(COUNTIFS($W$1:AA563,$T$2:$T$1501),0),0)),"")</f>
        <v>70685178-49f4-4ecc-b8ec-57ff730445ae</v>
      </c>
    </row>
    <row r="565" spans="1:27" ht="12.75">
      <c r="A565" s="36" t="str">
        <f t="shared" si="21"/>
        <v>GGN-Ardee City|Cooking Essentials</v>
      </c>
      <c r="B565" s="6" t="s">
        <v>20</v>
      </c>
      <c r="C565" s="7">
        <v>44531</v>
      </c>
      <c r="D565" s="8" t="s">
        <v>136</v>
      </c>
      <c r="E565" s="8" t="s">
        <v>30</v>
      </c>
      <c r="F565" s="9">
        <v>38</v>
      </c>
      <c r="G565" s="10">
        <v>72</v>
      </c>
      <c r="H565" s="46"/>
      <c r="I565" s="46"/>
      <c r="M565" s="6" t="s">
        <v>20</v>
      </c>
      <c r="N565" s="43" t="str">
        <f>IF(COUNTIF($M$2:M565,$M$2:$M$1501)=1,M565,"")</f>
        <v/>
      </c>
      <c r="O565" s="43" t="str">
        <f t="array" ref="O565">IFERROR(INDEX($M$2:$M$1501,MATCH(0,INDEX(COUNTIFS($O$1:O564,$M$2:$M$1501),0),0)),"")</f>
        <v/>
      </c>
      <c r="T565" s="8" t="s">
        <v>136</v>
      </c>
      <c r="U565" s="51"/>
      <c r="W565" s="43" t="str">
        <f>IFERROR(INDEX($T$2:$T$1501,MATCH(0,INDEX(COUNTIFS($W$1:W564,$T$2:$T$1501),0),0)),"")</f>
        <v>80cb286c-8d79-4049-9654-6685e4f5ccdb</v>
      </c>
      <c r="X565" s="43">
        <f t="shared" si="22"/>
        <v>1</v>
      </c>
      <c r="Z565" s="6" t="s">
        <v>20</v>
      </c>
      <c r="AA565" s="43" t="str">
        <f>IFERROR(INDEX($T$2:$T$1501,MATCH(0,INDEX(COUNTIFS($W$1:AA564,$T$2:$T$1501),0),0)),"")</f>
        <v>80cb286c-8d79-4049-9654-6685e4f5ccdb</v>
      </c>
    </row>
    <row r="566" spans="1:27" ht="12.75">
      <c r="A566" s="36" t="str">
        <f t="shared" si="21"/>
        <v>GGN-Sector66|Packaged Food</v>
      </c>
      <c r="B566" s="6" t="s">
        <v>6</v>
      </c>
      <c r="C566" s="7">
        <v>44531</v>
      </c>
      <c r="D566" s="8" t="s">
        <v>390</v>
      </c>
      <c r="E566" s="8" t="s">
        <v>15</v>
      </c>
      <c r="F566" s="9">
        <v>6</v>
      </c>
      <c r="G566" s="10">
        <v>82</v>
      </c>
      <c r="H566" s="46"/>
      <c r="I566" s="46"/>
      <c r="M566" s="6" t="s">
        <v>6</v>
      </c>
      <c r="N566" s="43" t="str">
        <f>IF(COUNTIF($M$2:M566,$M$2:$M$1501)=1,M566,"")</f>
        <v/>
      </c>
      <c r="O566" s="43" t="str">
        <f t="array" ref="O566">IFERROR(INDEX($M$2:$M$1501,MATCH(0,INDEX(COUNTIFS($O$1:O565,$M$2:$M$1501),0),0)),"")</f>
        <v/>
      </c>
      <c r="T566" s="8" t="s">
        <v>390</v>
      </c>
      <c r="U566" s="51"/>
      <c r="W566" s="43" t="str">
        <f>IFERROR(INDEX($T$2:$T$1501,MATCH(0,INDEX(COUNTIFS($W$1:W565,$T$2:$T$1501),0),0)),"")</f>
        <v>47467372-9323-45c4-81a5-85340a9bccb3</v>
      </c>
      <c r="X566" s="43">
        <f t="shared" si="22"/>
        <v>1</v>
      </c>
      <c r="Z566" s="6" t="s">
        <v>6</v>
      </c>
      <c r="AA566" s="43" t="str">
        <f>IFERROR(INDEX($T$2:$T$1501,MATCH(0,INDEX(COUNTIFS($W$1:AA565,$T$2:$T$1501),0),0)),"")</f>
        <v>47467372-9323-45c4-81a5-85340a9bccb3</v>
      </c>
    </row>
    <row r="567" spans="1:27" ht="12.75">
      <c r="A567" s="36" t="str">
        <f t="shared" si="21"/>
        <v>GGN-Ardee City|Chocolates &amp; Candies</v>
      </c>
      <c r="B567" s="6" t="s">
        <v>20</v>
      </c>
      <c r="C567" s="7">
        <v>44531</v>
      </c>
      <c r="D567" s="8" t="s">
        <v>387</v>
      </c>
      <c r="E567" s="8" t="s">
        <v>80</v>
      </c>
      <c r="F567" s="9">
        <v>0</v>
      </c>
      <c r="G567" s="10">
        <v>5</v>
      </c>
      <c r="H567" s="46"/>
      <c r="I567" s="46"/>
      <c r="M567" s="6" t="s">
        <v>20</v>
      </c>
      <c r="N567" s="43" t="str">
        <f>IF(COUNTIF($M$2:M567,$M$2:$M$1501)=1,M567,"")</f>
        <v/>
      </c>
      <c r="O567" s="43" t="str">
        <f t="array" ref="O567">IFERROR(INDEX($M$2:$M$1501,MATCH(0,INDEX(COUNTIFS($O$1:O566,$M$2:$M$1501),0),0)),"")</f>
        <v/>
      </c>
      <c r="T567" s="8" t="s">
        <v>387</v>
      </c>
      <c r="U567" s="51"/>
      <c r="W567" s="43" t="str">
        <f>IFERROR(INDEX($T$2:$T$1501,MATCH(0,INDEX(COUNTIFS($W$1:W566,$T$2:$T$1501),0),0)),"")</f>
        <v>e4dae28a-411d-4d31-9ce4-94705e9fe230</v>
      </c>
      <c r="X567" s="43">
        <f t="shared" si="22"/>
        <v>1</v>
      </c>
      <c r="Z567" s="6" t="s">
        <v>20</v>
      </c>
      <c r="AA567" s="43" t="str">
        <f>IFERROR(INDEX($T$2:$T$1501,MATCH(0,INDEX(COUNTIFS($W$1:AA566,$T$2:$T$1501),0),0)),"")</f>
        <v>e4dae28a-411d-4d31-9ce4-94705e9fe230</v>
      </c>
    </row>
    <row r="568" spans="1:27" ht="12.75">
      <c r="A568" s="36" t="str">
        <f t="shared" si="21"/>
        <v>GGN-Sector66|Dairy, Bread &amp; Batter</v>
      </c>
      <c r="B568" s="6" t="s">
        <v>6</v>
      </c>
      <c r="C568" s="7">
        <v>44531</v>
      </c>
      <c r="D568" s="8" t="s">
        <v>56</v>
      </c>
      <c r="E568" s="8" t="s">
        <v>41</v>
      </c>
      <c r="F568" s="9">
        <v>3</v>
      </c>
      <c r="G568" s="10">
        <v>48</v>
      </c>
      <c r="H568" s="46"/>
      <c r="I568" s="46"/>
      <c r="M568" s="6" t="s">
        <v>6</v>
      </c>
      <c r="N568" s="43" t="str">
        <f>IF(COUNTIF($M$2:M568,$M$2:$M$1501)=1,M568,"")</f>
        <v/>
      </c>
      <c r="O568" s="43" t="str">
        <f t="array" ref="O568">IFERROR(INDEX($M$2:$M$1501,MATCH(0,INDEX(COUNTIFS($O$1:O567,$M$2:$M$1501),0),0)),"")</f>
        <v/>
      </c>
      <c r="T568" s="8" t="s">
        <v>56</v>
      </c>
      <c r="U568" s="51"/>
      <c r="W568" s="43" t="str">
        <f>IFERROR(INDEX($T$2:$T$1501,MATCH(0,INDEX(COUNTIFS($W$1:W567,$T$2:$T$1501),0),0)),"")</f>
        <v>f8ba194c-8a0e-4eaa-a978-b3d2f80dc887</v>
      </c>
      <c r="X568" s="43">
        <f t="shared" si="22"/>
        <v>1</v>
      </c>
      <c r="Z568" s="6" t="s">
        <v>6</v>
      </c>
      <c r="AA568" s="43" t="str">
        <f>IFERROR(INDEX($T$2:$T$1501,MATCH(0,INDEX(COUNTIFS($W$1:AA567,$T$2:$T$1501),0),0)),"")</f>
        <v>f8ba194c-8a0e-4eaa-a978-b3d2f80dc887</v>
      </c>
    </row>
    <row r="569" spans="1:27" ht="12.75">
      <c r="A569" s="36" t="str">
        <f t="shared" si="21"/>
        <v>GGN-Sector66|Personal Care</v>
      </c>
      <c r="B569" s="6" t="s">
        <v>6</v>
      </c>
      <c r="C569" s="7">
        <v>44531</v>
      </c>
      <c r="D569" s="8" t="s">
        <v>391</v>
      </c>
      <c r="E569" s="8" t="s">
        <v>34</v>
      </c>
      <c r="F569" s="9">
        <v>26</v>
      </c>
      <c r="G569" s="10">
        <v>129</v>
      </c>
      <c r="H569" s="46"/>
      <c r="I569" s="46"/>
      <c r="M569" s="6" t="s">
        <v>6</v>
      </c>
      <c r="N569" s="43" t="str">
        <f>IF(COUNTIF($M$2:M569,$M$2:$M$1501)=1,M569,"")</f>
        <v/>
      </c>
      <c r="O569" s="43" t="str">
        <f t="array" ref="O569">IFERROR(INDEX($M$2:$M$1501,MATCH(0,INDEX(COUNTIFS($O$1:O568,$M$2:$M$1501),0),0)),"")</f>
        <v/>
      </c>
      <c r="T569" s="8" t="s">
        <v>391</v>
      </c>
      <c r="U569" s="51"/>
      <c r="W569" s="43" t="str">
        <f>IFERROR(INDEX($T$2:$T$1501,MATCH(0,INDEX(COUNTIFS($W$1:W568,$T$2:$T$1501),0),0)),"")</f>
        <v>af2331c2-c64c-4548-8149-ad82f40ff84b</v>
      </c>
      <c r="X569" s="43">
        <f t="shared" si="22"/>
        <v>1</v>
      </c>
      <c r="Z569" s="6" t="s">
        <v>6</v>
      </c>
      <c r="AA569" s="43" t="str">
        <f>IFERROR(INDEX($T$2:$T$1501,MATCH(0,INDEX(COUNTIFS($W$1:AA568,$T$2:$T$1501),0),0)),"")</f>
        <v>af2331c2-c64c-4548-8149-ad82f40ff84b</v>
      </c>
    </row>
    <row r="570" spans="1:27" ht="12.75">
      <c r="A570" s="36" t="str">
        <f t="shared" si="21"/>
        <v>GGN-Sector66|Packaged Food</v>
      </c>
      <c r="B570" s="6" t="s">
        <v>6</v>
      </c>
      <c r="C570" s="7">
        <v>44531</v>
      </c>
      <c r="D570" s="8" t="s">
        <v>278</v>
      </c>
      <c r="E570" s="8" t="s">
        <v>15</v>
      </c>
      <c r="F570" s="9">
        <v>13</v>
      </c>
      <c r="G570" s="10">
        <v>69</v>
      </c>
      <c r="H570" s="46"/>
      <c r="I570" s="46"/>
      <c r="M570" s="6" t="s">
        <v>6</v>
      </c>
      <c r="N570" s="43" t="str">
        <f>IF(COUNTIF($M$2:M570,$M$2:$M$1501)=1,M570,"")</f>
        <v/>
      </c>
      <c r="O570" s="43" t="str">
        <f t="array" ref="O570">IFERROR(INDEX($M$2:$M$1501,MATCH(0,INDEX(COUNTIFS($O$1:O569,$M$2:$M$1501),0),0)),"")</f>
        <v/>
      </c>
      <c r="T570" s="8" t="s">
        <v>278</v>
      </c>
      <c r="U570" s="51"/>
      <c r="W570" s="43" t="str">
        <f>IFERROR(INDEX($T$2:$T$1501,MATCH(0,INDEX(COUNTIFS($W$1:W569,$T$2:$T$1501),0),0)),"")</f>
        <v>398bc733-a3da-4b8b-9c94-834b71d4a3ca</v>
      </c>
      <c r="X570" s="43">
        <f t="shared" si="22"/>
        <v>1</v>
      </c>
      <c r="Z570" s="6" t="s">
        <v>6</v>
      </c>
      <c r="AA570" s="43" t="str">
        <f>IFERROR(INDEX($T$2:$T$1501,MATCH(0,INDEX(COUNTIFS($W$1:AA569,$T$2:$T$1501),0),0)),"")</f>
        <v>398bc733-a3da-4b8b-9c94-834b71d4a3ca</v>
      </c>
    </row>
    <row r="571" spans="1:27" ht="12.75">
      <c r="A571" s="36" t="str">
        <f t="shared" si="21"/>
        <v>GGN-Sector66|Fruits &amp; Vegetables</v>
      </c>
      <c r="B571" s="6" t="s">
        <v>6</v>
      </c>
      <c r="C571" s="7">
        <v>44531</v>
      </c>
      <c r="D571" s="8" t="s">
        <v>23</v>
      </c>
      <c r="E571" s="8" t="s">
        <v>11</v>
      </c>
      <c r="F571" s="9">
        <v>2</v>
      </c>
      <c r="G571" s="10">
        <v>66</v>
      </c>
      <c r="H571" s="46"/>
      <c r="I571" s="46"/>
      <c r="M571" s="6" t="s">
        <v>6</v>
      </c>
      <c r="N571" s="43" t="str">
        <f>IF(COUNTIF($M$2:M571,$M$2:$M$1501)=1,M571,"")</f>
        <v/>
      </c>
      <c r="O571" s="43" t="str">
        <f t="array" ref="O571">IFERROR(INDEX($M$2:$M$1501,MATCH(0,INDEX(COUNTIFS($O$1:O570,$M$2:$M$1501),0),0)),"")</f>
        <v/>
      </c>
      <c r="T571" s="8" t="s">
        <v>23</v>
      </c>
      <c r="U571" s="51"/>
      <c r="W571" s="43" t="str">
        <f>IFERROR(INDEX($T$2:$T$1501,MATCH(0,INDEX(COUNTIFS($W$1:W570,$T$2:$T$1501),0),0)),"")</f>
        <v>9d260fbc-2243-4339-8522-3249345f95ce</v>
      </c>
      <c r="X571" s="43">
        <f t="shared" si="22"/>
        <v>1</v>
      </c>
      <c r="Z571" s="6" t="s">
        <v>6</v>
      </c>
      <c r="AA571" s="43" t="str">
        <f>IFERROR(INDEX($T$2:$T$1501,MATCH(0,INDEX(COUNTIFS($W$1:AA570,$T$2:$T$1501),0),0)),"")</f>
        <v>9d260fbc-2243-4339-8522-3249345f95ce</v>
      </c>
    </row>
    <row r="572" spans="1:27" ht="12.75">
      <c r="A572" s="36" t="str">
        <f t="shared" si="21"/>
        <v>GGN-Sector66|Cooking Essentials</v>
      </c>
      <c r="B572" s="6" t="s">
        <v>6</v>
      </c>
      <c r="C572" s="7">
        <v>44531</v>
      </c>
      <c r="D572" s="8" t="s">
        <v>77</v>
      </c>
      <c r="E572" s="8" t="s">
        <v>30</v>
      </c>
      <c r="F572" s="9">
        <v>5</v>
      </c>
      <c r="G572" s="10">
        <v>485</v>
      </c>
      <c r="H572" s="46"/>
      <c r="I572" s="46"/>
      <c r="M572" s="6" t="s">
        <v>6</v>
      </c>
      <c r="N572" s="43" t="str">
        <f>IF(COUNTIF($M$2:M572,$M$2:$M$1501)=1,M572,"")</f>
        <v/>
      </c>
      <c r="O572" s="43" t="str">
        <f t="array" ref="O572">IFERROR(INDEX($M$2:$M$1501,MATCH(0,INDEX(COUNTIFS($O$1:O571,$M$2:$M$1501),0),0)),"")</f>
        <v/>
      </c>
      <c r="T572" s="8" t="s">
        <v>77</v>
      </c>
      <c r="U572" s="51"/>
      <c r="W572" s="43" t="str">
        <f>IFERROR(INDEX($T$2:$T$1501,MATCH(0,INDEX(COUNTIFS($W$1:W571,$T$2:$T$1501),0),0)),"")</f>
        <v>52e80932-65ee-4e9d-a6df-dbd28f70dc92</v>
      </c>
      <c r="X572" s="43">
        <f t="shared" si="22"/>
        <v>2</v>
      </c>
      <c r="Z572" s="6" t="s">
        <v>6</v>
      </c>
      <c r="AA572" s="43" t="str">
        <f>IFERROR(INDEX($T$2:$T$1501,MATCH(0,INDEX(COUNTIFS($W$1:AA571,$T$2:$T$1501),0),0)),"")</f>
        <v>52e80932-65ee-4e9d-a6df-dbd28f70dc92</v>
      </c>
    </row>
    <row r="573" spans="1:27" ht="12.75">
      <c r="A573" s="36" t="str">
        <f t="shared" si="21"/>
        <v>GGN-Sector66|Fruits &amp; Vegetables</v>
      </c>
      <c r="B573" s="6" t="s">
        <v>6</v>
      </c>
      <c r="C573" s="7">
        <v>44531</v>
      </c>
      <c r="D573" s="8" t="s">
        <v>392</v>
      </c>
      <c r="E573" s="8" t="s">
        <v>11</v>
      </c>
      <c r="F573" s="9">
        <v>12</v>
      </c>
      <c r="G573" s="10">
        <v>45</v>
      </c>
      <c r="H573" s="46"/>
      <c r="I573" s="46"/>
      <c r="M573" s="6" t="s">
        <v>6</v>
      </c>
      <c r="N573" s="43" t="str">
        <f>IF(COUNTIF($M$2:M573,$M$2:$M$1501)=1,M573,"")</f>
        <v/>
      </c>
      <c r="O573" s="43" t="str">
        <f t="array" ref="O573">IFERROR(INDEX($M$2:$M$1501,MATCH(0,INDEX(COUNTIFS($O$1:O572,$M$2:$M$1501),0),0)),"")</f>
        <v/>
      </c>
      <c r="T573" s="8" t="s">
        <v>392</v>
      </c>
      <c r="U573" s="51"/>
      <c r="W573" s="43" t="str">
        <f>IFERROR(INDEX($T$2:$T$1501,MATCH(0,INDEX(COUNTIFS($W$1:W572,$T$2:$T$1501),0),0)),"")</f>
        <v>8bb9e6e3-44ba-4099-82f6-828e73ede716</v>
      </c>
      <c r="X573" s="43">
        <f t="shared" si="22"/>
        <v>2</v>
      </c>
      <c r="Z573" s="6" t="s">
        <v>6</v>
      </c>
      <c r="AA573" s="43" t="str">
        <f>IFERROR(INDEX($T$2:$T$1501,MATCH(0,INDEX(COUNTIFS($W$1:AA572,$T$2:$T$1501),0),0)),"")</f>
        <v>8bb9e6e3-44ba-4099-82f6-828e73ede716</v>
      </c>
    </row>
    <row r="574" spans="1:27" ht="12.75">
      <c r="A574" s="36" t="str">
        <f t="shared" si="21"/>
        <v>GGN-Ardee City|Packaged Food</v>
      </c>
      <c r="B574" s="6" t="s">
        <v>20</v>
      </c>
      <c r="C574" s="7">
        <v>44531</v>
      </c>
      <c r="D574" s="8" t="s">
        <v>393</v>
      </c>
      <c r="E574" s="8" t="s">
        <v>15</v>
      </c>
      <c r="F574" s="9">
        <v>3</v>
      </c>
      <c r="G574" s="10">
        <v>156</v>
      </c>
      <c r="H574" s="46"/>
      <c r="I574" s="46"/>
      <c r="M574" s="6" t="s">
        <v>20</v>
      </c>
      <c r="N574" s="43" t="str">
        <f>IF(COUNTIF($M$2:M574,$M$2:$M$1501)=1,M574,"")</f>
        <v/>
      </c>
      <c r="O574" s="43" t="str">
        <f t="array" ref="O574">IFERROR(INDEX($M$2:$M$1501,MATCH(0,INDEX(COUNTIFS($O$1:O573,$M$2:$M$1501),0),0)),"")</f>
        <v/>
      </c>
      <c r="T574" s="8" t="s">
        <v>393</v>
      </c>
      <c r="U574" s="51"/>
      <c r="W574" s="43" t="str">
        <f>IFERROR(INDEX($T$2:$T$1501,MATCH(0,INDEX(COUNTIFS($W$1:W573,$T$2:$T$1501),0),0)),"")</f>
        <v>d9d2d77e-78ba-4aff-919a-daf09b25f871</v>
      </c>
      <c r="X574" s="43">
        <f t="shared" si="22"/>
        <v>1</v>
      </c>
      <c r="Z574" s="6" t="s">
        <v>20</v>
      </c>
      <c r="AA574" s="43" t="str">
        <f>IFERROR(INDEX($T$2:$T$1501,MATCH(0,INDEX(COUNTIFS($W$1:AA573,$T$2:$T$1501),0),0)),"")</f>
        <v>d9d2d77e-78ba-4aff-919a-daf09b25f871</v>
      </c>
    </row>
    <row r="575" spans="1:27" ht="12.75">
      <c r="A575" s="36" t="str">
        <f t="shared" si="21"/>
        <v>GGN-Sector66|Fruits &amp; Vegetables</v>
      </c>
      <c r="B575" s="6" t="s">
        <v>6</v>
      </c>
      <c r="C575" s="7">
        <v>44531</v>
      </c>
      <c r="D575" s="8" t="s">
        <v>17</v>
      </c>
      <c r="E575" s="8" t="s">
        <v>11</v>
      </c>
      <c r="F575" s="9">
        <v>34</v>
      </c>
      <c r="G575" s="10">
        <v>30</v>
      </c>
      <c r="H575" s="46"/>
      <c r="I575" s="46"/>
      <c r="M575" s="6" t="s">
        <v>6</v>
      </c>
      <c r="N575" s="43" t="str">
        <f>IF(COUNTIF($M$2:M575,$M$2:$M$1501)=1,M575,"")</f>
        <v/>
      </c>
      <c r="O575" s="43" t="str">
        <f t="array" ref="O575">IFERROR(INDEX($M$2:$M$1501,MATCH(0,INDEX(COUNTIFS($O$1:O574,$M$2:$M$1501),0),0)),"")</f>
        <v/>
      </c>
      <c r="T575" s="8" t="s">
        <v>17</v>
      </c>
      <c r="U575" s="51"/>
      <c r="W575" s="43" t="str">
        <f>IFERROR(INDEX($T$2:$T$1501,MATCH(0,INDEX(COUNTIFS($W$1:W574,$T$2:$T$1501),0),0)),"")</f>
        <v>8062d3ac-b753-45a0-ab28-36fb25cb0642</v>
      </c>
      <c r="X575" s="43">
        <f t="shared" si="22"/>
        <v>1</v>
      </c>
      <c r="Z575" s="6" t="s">
        <v>6</v>
      </c>
      <c r="AA575" s="43" t="str">
        <f>IFERROR(INDEX($T$2:$T$1501,MATCH(0,INDEX(COUNTIFS($W$1:AA574,$T$2:$T$1501),0),0)),"")</f>
        <v>8062d3ac-b753-45a0-ab28-36fb25cb0642</v>
      </c>
    </row>
    <row r="576" spans="1:27" ht="12.75">
      <c r="A576" s="36" t="str">
        <f t="shared" si="21"/>
        <v>GGN-Ardee City|Fruits &amp; Vegetables</v>
      </c>
      <c r="B576" s="6" t="s">
        <v>20</v>
      </c>
      <c r="C576" s="7">
        <v>44531</v>
      </c>
      <c r="D576" s="8" t="s">
        <v>394</v>
      </c>
      <c r="E576" s="8" t="s">
        <v>11</v>
      </c>
      <c r="F576" s="9">
        <v>8</v>
      </c>
      <c r="G576" s="10">
        <v>87</v>
      </c>
      <c r="H576" s="46"/>
      <c r="I576" s="46"/>
      <c r="M576" s="6" t="s">
        <v>20</v>
      </c>
      <c r="N576" s="43" t="str">
        <f>IF(COUNTIF($M$2:M576,$M$2:$M$1501)=1,M576,"")</f>
        <v/>
      </c>
      <c r="O576" s="43" t="str">
        <f t="array" ref="O576">IFERROR(INDEX($M$2:$M$1501,MATCH(0,INDEX(COUNTIFS($O$1:O575,$M$2:$M$1501),0),0)),"")</f>
        <v/>
      </c>
      <c r="T576" s="8" t="s">
        <v>394</v>
      </c>
      <c r="U576" s="51"/>
      <c r="W576" s="43" t="str">
        <f>IFERROR(INDEX($T$2:$T$1501,MATCH(0,INDEX(COUNTIFS($W$1:W575,$T$2:$T$1501),0),0)),"")</f>
        <v>dfbc47a5-5dfb-45e8-99be-8b92eccc74b3</v>
      </c>
      <c r="X576" s="43">
        <f t="shared" si="22"/>
        <v>1</v>
      </c>
      <c r="Z576" s="6" t="s">
        <v>20</v>
      </c>
      <c r="AA576" s="43" t="str">
        <f>IFERROR(INDEX($T$2:$T$1501,MATCH(0,INDEX(COUNTIFS($W$1:AA575,$T$2:$T$1501),0),0)),"")</f>
        <v>dfbc47a5-5dfb-45e8-99be-8b92eccc74b3</v>
      </c>
    </row>
    <row r="577" spans="1:27" ht="12.75">
      <c r="A577" s="36" t="str">
        <f t="shared" si="21"/>
        <v>GGN-Ardee City|Fruits &amp; Vegetables</v>
      </c>
      <c r="B577" s="6" t="s">
        <v>20</v>
      </c>
      <c r="C577" s="7">
        <v>44531</v>
      </c>
      <c r="D577" s="8" t="s">
        <v>210</v>
      </c>
      <c r="E577" s="8" t="s">
        <v>11</v>
      </c>
      <c r="F577" s="9">
        <v>0</v>
      </c>
      <c r="G577" s="10">
        <v>37</v>
      </c>
      <c r="H577" s="46"/>
      <c r="I577" s="46"/>
      <c r="M577" s="6" t="s">
        <v>20</v>
      </c>
      <c r="N577" s="43" t="str">
        <f>IF(COUNTIF($M$2:M577,$M$2:$M$1501)=1,M577,"")</f>
        <v/>
      </c>
      <c r="O577" s="43" t="str">
        <f t="array" ref="O577">IFERROR(INDEX($M$2:$M$1501,MATCH(0,INDEX(COUNTIFS($O$1:O576,$M$2:$M$1501),0),0)),"")</f>
        <v/>
      </c>
      <c r="T577" s="8" t="s">
        <v>210</v>
      </c>
      <c r="U577" s="51"/>
      <c r="W577" s="43" t="str">
        <f>IFERROR(INDEX($T$2:$T$1501,MATCH(0,INDEX(COUNTIFS($W$1:W576,$T$2:$T$1501),0),0)),"")</f>
        <v>9a78e7be-7a7a-46ed-a8b5-5d6f2b46f2f9</v>
      </c>
      <c r="X577" s="43">
        <f t="shared" si="22"/>
        <v>1</v>
      </c>
      <c r="Z577" s="6" t="s">
        <v>20</v>
      </c>
      <c r="AA577" s="43" t="str">
        <f>IFERROR(INDEX($T$2:$T$1501,MATCH(0,INDEX(COUNTIFS($W$1:AA576,$T$2:$T$1501),0),0)),"")</f>
        <v>9a78e7be-7a7a-46ed-a8b5-5d6f2b46f2f9</v>
      </c>
    </row>
    <row r="578" spans="1:27" ht="12.75">
      <c r="A578" s="36" t="str">
        <f t="shared" si="21"/>
        <v>GGN-Ardee City|Fruits &amp; Vegetables</v>
      </c>
      <c r="B578" s="6" t="s">
        <v>20</v>
      </c>
      <c r="C578" s="7">
        <v>44531</v>
      </c>
      <c r="D578" s="8" t="s">
        <v>378</v>
      </c>
      <c r="E578" s="8" t="s">
        <v>11</v>
      </c>
      <c r="F578" s="9">
        <v>11</v>
      </c>
      <c r="G578" s="10">
        <v>39</v>
      </c>
      <c r="H578" s="46"/>
      <c r="I578" s="46"/>
      <c r="M578" s="6" t="s">
        <v>20</v>
      </c>
      <c r="N578" s="43" t="str">
        <f>IF(COUNTIF($M$2:M578,$M$2:$M$1501)=1,M578,"")</f>
        <v/>
      </c>
      <c r="O578" s="43" t="str">
        <f t="array" ref="O578">IFERROR(INDEX($M$2:$M$1501,MATCH(0,INDEX(COUNTIFS($O$1:O577,$M$2:$M$1501),0),0)),"")</f>
        <v/>
      </c>
      <c r="T578" s="8" t="s">
        <v>378</v>
      </c>
      <c r="U578" s="51"/>
      <c r="W578" s="43" t="str">
        <f>IFERROR(INDEX($T$2:$T$1501,MATCH(0,INDEX(COUNTIFS($W$1:W577,$T$2:$T$1501),0),0)),"")</f>
        <v>419ce3c9-4850-417f-b10f-4e457f9c9657</v>
      </c>
      <c r="X578" s="43">
        <f t="shared" si="22"/>
        <v>2</v>
      </c>
      <c r="Z578" s="6" t="s">
        <v>20</v>
      </c>
      <c r="AA578" s="43" t="str">
        <f>IFERROR(INDEX($T$2:$T$1501,MATCH(0,INDEX(COUNTIFS($W$1:AA577,$T$2:$T$1501),0),0)),"")</f>
        <v>419ce3c9-4850-417f-b10f-4e457f9c9657</v>
      </c>
    </row>
    <row r="579" spans="1:27" ht="12.75">
      <c r="A579" s="36" t="str">
        <f t="shared" ref="A579:A642" si="23">B579&amp;"|"&amp;E579</f>
        <v>GGN-Ardee City|Dairy, Bread &amp; Batter</v>
      </c>
      <c r="B579" s="6" t="s">
        <v>20</v>
      </c>
      <c r="C579" s="7">
        <v>44531</v>
      </c>
      <c r="D579" s="8" t="s">
        <v>44</v>
      </c>
      <c r="E579" s="8" t="s">
        <v>41</v>
      </c>
      <c r="F579" s="9">
        <v>96</v>
      </c>
      <c r="G579" s="10">
        <v>65</v>
      </c>
      <c r="H579" s="46"/>
      <c r="I579" s="46"/>
      <c r="M579" s="6" t="s">
        <v>20</v>
      </c>
      <c r="N579" s="43" t="str">
        <f>IF(COUNTIF($M$2:M579,$M$2:$M$1501)=1,M579,"")</f>
        <v/>
      </c>
      <c r="O579" s="43" t="str">
        <f t="array" ref="O579">IFERROR(INDEX($M$2:$M$1501,MATCH(0,INDEX(COUNTIFS($O$1:O578,$M$2:$M$1501),0),0)),"")</f>
        <v/>
      </c>
      <c r="T579" s="8" t="s">
        <v>44</v>
      </c>
      <c r="U579" s="51"/>
      <c r="W579" s="43" t="str">
        <f>IFERROR(INDEX($T$2:$T$1501,MATCH(0,INDEX(COUNTIFS($W$1:W578,$T$2:$T$1501),0),0)),"")</f>
        <v>0be0512f-2fca-48b5-8a55-c34298ad6e2b</v>
      </c>
      <c r="X579" s="43">
        <f t="shared" ref="X579:X642" si="24">COUNTIF($T$2:$T$1501,W579)</f>
        <v>1</v>
      </c>
      <c r="Z579" s="6" t="s">
        <v>20</v>
      </c>
      <c r="AA579" s="43" t="str">
        <f>IFERROR(INDEX($T$2:$T$1501,MATCH(0,INDEX(COUNTIFS($W$1:AA578,$T$2:$T$1501),0),0)),"")</f>
        <v>0be0512f-2fca-48b5-8a55-c34298ad6e2b</v>
      </c>
    </row>
    <row r="580" spans="1:27" ht="12.75">
      <c r="A580" s="36" t="str">
        <f t="shared" si="23"/>
        <v>GGN-Ardee City|Fruits &amp; Vegetables</v>
      </c>
      <c r="B580" s="6" t="s">
        <v>20</v>
      </c>
      <c r="C580" s="7">
        <v>44531</v>
      </c>
      <c r="D580" s="8" t="s">
        <v>149</v>
      </c>
      <c r="E580" s="8" t="s">
        <v>11</v>
      </c>
      <c r="F580" s="9">
        <v>8</v>
      </c>
      <c r="G580" s="10">
        <v>38</v>
      </c>
      <c r="H580" s="46"/>
      <c r="I580" s="46"/>
      <c r="M580" s="6" t="s">
        <v>20</v>
      </c>
      <c r="N580" s="43" t="str">
        <f>IF(COUNTIF($M$2:M580,$M$2:$M$1501)=1,M580,"")</f>
        <v/>
      </c>
      <c r="O580" s="43" t="str">
        <f t="array" ref="O580">IFERROR(INDEX($M$2:$M$1501,MATCH(0,INDEX(COUNTIFS($O$1:O579,$M$2:$M$1501),0),0)),"")</f>
        <v/>
      </c>
      <c r="T580" s="8" t="s">
        <v>149</v>
      </c>
      <c r="U580" s="51"/>
      <c r="W580" s="43" t="str">
        <f>IFERROR(INDEX($T$2:$T$1501,MATCH(0,INDEX(COUNTIFS($W$1:W579,$T$2:$T$1501),0),0)),"")</f>
        <v>aeecb788-d5a5-4adc-8f53-8c1e0fd5f9c5</v>
      </c>
      <c r="X580" s="43">
        <f t="shared" si="24"/>
        <v>1</v>
      </c>
      <c r="Z580" s="6" t="s">
        <v>20</v>
      </c>
      <c r="AA580" s="43" t="str">
        <f>IFERROR(INDEX($T$2:$T$1501,MATCH(0,INDEX(COUNTIFS($W$1:AA579,$T$2:$T$1501),0),0)),"")</f>
        <v>aeecb788-d5a5-4adc-8f53-8c1e0fd5f9c5</v>
      </c>
    </row>
    <row r="581" spans="1:27" ht="12.75">
      <c r="A581" s="36" t="str">
        <f t="shared" si="23"/>
        <v>GGN-Ardee City|Fruits &amp; Vegetables</v>
      </c>
      <c r="B581" s="6" t="s">
        <v>20</v>
      </c>
      <c r="C581" s="7">
        <v>44531</v>
      </c>
      <c r="D581" s="8" t="s">
        <v>395</v>
      </c>
      <c r="E581" s="8" t="s">
        <v>11</v>
      </c>
      <c r="F581" s="9">
        <v>0</v>
      </c>
      <c r="G581" s="10">
        <v>24</v>
      </c>
      <c r="H581" s="46"/>
      <c r="I581" s="46"/>
      <c r="M581" s="6" t="s">
        <v>20</v>
      </c>
      <c r="N581" s="43" t="str">
        <f>IF(COUNTIF($M$2:M581,$M$2:$M$1501)=1,M581,"")</f>
        <v/>
      </c>
      <c r="O581" s="43" t="str">
        <f t="array" ref="O581">IFERROR(INDEX($M$2:$M$1501,MATCH(0,INDEX(COUNTIFS($O$1:O580,$M$2:$M$1501),0),0)),"")</f>
        <v/>
      </c>
      <c r="T581" s="8" t="s">
        <v>395</v>
      </c>
      <c r="U581" s="51"/>
      <c r="W581" s="43" t="str">
        <f>IFERROR(INDEX($T$2:$T$1501,MATCH(0,INDEX(COUNTIFS($W$1:W580,$T$2:$T$1501),0),0)),"")</f>
        <v>d3403748-acf9-4ebf-86f6-42ac6d0f0ba8</v>
      </c>
      <c r="X581" s="43">
        <f t="shared" si="24"/>
        <v>1</v>
      </c>
      <c r="Z581" s="6" t="s">
        <v>20</v>
      </c>
      <c r="AA581" s="43" t="str">
        <f>IFERROR(INDEX($T$2:$T$1501,MATCH(0,INDEX(COUNTIFS($W$1:AA580,$T$2:$T$1501),0),0)),"")</f>
        <v>d3403748-acf9-4ebf-86f6-42ac6d0f0ba8</v>
      </c>
    </row>
    <row r="582" spans="1:27" ht="12.75">
      <c r="A582" s="36" t="str">
        <f t="shared" si="23"/>
        <v>GGN-Sector66|Home &amp; Cleaning</v>
      </c>
      <c r="B582" s="6" t="s">
        <v>6</v>
      </c>
      <c r="C582" s="7">
        <v>44531</v>
      </c>
      <c r="D582" s="8" t="s">
        <v>396</v>
      </c>
      <c r="E582" s="8" t="s">
        <v>67</v>
      </c>
      <c r="F582" s="9">
        <v>14</v>
      </c>
      <c r="G582" s="10">
        <v>67</v>
      </c>
      <c r="H582" s="46"/>
      <c r="I582" s="46"/>
      <c r="M582" s="6" t="s">
        <v>6</v>
      </c>
      <c r="N582" s="43" t="str">
        <f>IF(COUNTIF($M$2:M582,$M$2:$M$1501)=1,M582,"")</f>
        <v/>
      </c>
      <c r="O582" s="43" t="str">
        <f t="array" ref="O582">IFERROR(INDEX($M$2:$M$1501,MATCH(0,INDEX(COUNTIFS($O$1:O581,$M$2:$M$1501),0),0)),"")</f>
        <v/>
      </c>
      <c r="T582" s="8" t="s">
        <v>396</v>
      </c>
      <c r="U582" s="51"/>
      <c r="W582" s="43" t="str">
        <f>IFERROR(INDEX($T$2:$T$1501,MATCH(0,INDEX(COUNTIFS($W$1:W581,$T$2:$T$1501),0),0)),"")</f>
        <v>65a59b26-e40a-460c-86e3-628abd4ce255</v>
      </c>
      <c r="X582" s="43">
        <f t="shared" si="24"/>
        <v>1</v>
      </c>
      <c r="Z582" s="6" t="s">
        <v>6</v>
      </c>
      <c r="AA582" s="43" t="str">
        <f>IFERROR(INDEX($T$2:$T$1501,MATCH(0,INDEX(COUNTIFS($W$1:AA581,$T$2:$T$1501),0),0)),"")</f>
        <v>65a59b26-e40a-460c-86e3-628abd4ce255</v>
      </c>
    </row>
    <row r="583" spans="1:27" ht="12.75">
      <c r="A583" s="36" t="str">
        <f t="shared" si="23"/>
        <v>GGN-Sector66|Fruits &amp; Vegetables</v>
      </c>
      <c r="B583" s="6" t="s">
        <v>6</v>
      </c>
      <c r="C583" s="7">
        <v>44531</v>
      </c>
      <c r="D583" s="8" t="s">
        <v>17</v>
      </c>
      <c r="E583" s="8" t="s">
        <v>11</v>
      </c>
      <c r="F583" s="9">
        <v>34</v>
      </c>
      <c r="G583" s="10">
        <v>28</v>
      </c>
      <c r="H583" s="46"/>
      <c r="I583" s="46"/>
      <c r="M583" s="6" t="s">
        <v>6</v>
      </c>
      <c r="N583" s="43" t="str">
        <f>IF(COUNTIF($M$2:M583,$M$2:$M$1501)=1,M583,"")</f>
        <v/>
      </c>
      <c r="O583" s="43" t="str">
        <f t="array" ref="O583">IFERROR(INDEX($M$2:$M$1501,MATCH(0,INDEX(COUNTIFS($O$1:O582,$M$2:$M$1501),0),0)),"")</f>
        <v/>
      </c>
      <c r="T583" s="8" t="s">
        <v>17</v>
      </c>
      <c r="U583" s="51"/>
      <c r="W583" s="43" t="str">
        <f>IFERROR(INDEX($T$2:$T$1501,MATCH(0,INDEX(COUNTIFS($W$1:W582,$T$2:$T$1501),0),0)),"")</f>
        <v>96a9a6e9-7b0c-47cd-9a28-fdb6cdd047c8</v>
      </c>
      <c r="X583" s="43">
        <f t="shared" si="24"/>
        <v>1</v>
      </c>
      <c r="Z583" s="6" t="s">
        <v>6</v>
      </c>
      <c r="AA583" s="43" t="str">
        <f>IFERROR(INDEX($T$2:$T$1501,MATCH(0,INDEX(COUNTIFS($W$1:AA582,$T$2:$T$1501),0),0)),"")</f>
        <v>96a9a6e9-7b0c-47cd-9a28-fdb6cdd047c8</v>
      </c>
    </row>
    <row r="584" spans="1:27" ht="12.75">
      <c r="A584" s="36" t="str">
        <f t="shared" si="23"/>
        <v>GGN-Ardee City|Munchies</v>
      </c>
      <c r="B584" s="6" t="s">
        <v>20</v>
      </c>
      <c r="C584" s="7">
        <v>44531</v>
      </c>
      <c r="D584" s="8" t="s">
        <v>397</v>
      </c>
      <c r="E584" s="8" t="s">
        <v>8</v>
      </c>
      <c r="F584" s="9">
        <v>8</v>
      </c>
      <c r="G584" s="10">
        <v>74</v>
      </c>
      <c r="H584" s="46"/>
      <c r="I584" s="46"/>
      <c r="M584" s="6" t="s">
        <v>20</v>
      </c>
      <c r="N584" s="43" t="str">
        <f>IF(COUNTIF($M$2:M584,$M$2:$M$1501)=1,M584,"")</f>
        <v/>
      </c>
      <c r="O584" s="43" t="str">
        <f t="array" ref="O584">IFERROR(INDEX($M$2:$M$1501,MATCH(0,INDEX(COUNTIFS($O$1:O583,$M$2:$M$1501),0),0)),"")</f>
        <v/>
      </c>
      <c r="T584" s="8" t="s">
        <v>397</v>
      </c>
      <c r="U584" s="51"/>
      <c r="W584" s="43" t="str">
        <f>IFERROR(INDEX($T$2:$T$1501,MATCH(0,INDEX(COUNTIFS($W$1:W583,$T$2:$T$1501),0),0)),"")</f>
        <v>c6c27ff4-fd07-43c7-8691-31537db07f76</v>
      </c>
      <c r="X584" s="43">
        <f t="shared" si="24"/>
        <v>1</v>
      </c>
      <c r="Z584" s="6" t="s">
        <v>20</v>
      </c>
      <c r="AA584" s="43" t="str">
        <f>IFERROR(INDEX($T$2:$T$1501,MATCH(0,INDEX(COUNTIFS($W$1:AA583,$T$2:$T$1501),0),0)),"")</f>
        <v>c6c27ff4-fd07-43c7-8691-31537db07f76</v>
      </c>
    </row>
    <row r="585" spans="1:27" ht="12.75">
      <c r="A585" s="36" t="str">
        <f t="shared" si="23"/>
        <v>GGN - Sector 27|Cooking Essentials</v>
      </c>
      <c r="B585" s="6" t="s">
        <v>9</v>
      </c>
      <c r="C585" s="7">
        <v>44531</v>
      </c>
      <c r="D585" s="8" t="s">
        <v>398</v>
      </c>
      <c r="E585" s="8" t="s">
        <v>30</v>
      </c>
      <c r="F585" s="9">
        <v>7</v>
      </c>
      <c r="G585" s="10">
        <v>96</v>
      </c>
      <c r="H585" s="46"/>
      <c r="I585" s="46"/>
      <c r="M585" s="6" t="s">
        <v>9</v>
      </c>
      <c r="N585" s="43" t="str">
        <f>IF(COUNTIF($M$2:M585,$M$2:$M$1501)=1,M585,"")</f>
        <v/>
      </c>
      <c r="O585" s="43" t="str">
        <f t="array" ref="O585">IFERROR(INDEX($M$2:$M$1501,MATCH(0,INDEX(COUNTIFS($O$1:O584,$M$2:$M$1501),0),0)),"")</f>
        <v/>
      </c>
      <c r="T585" s="8" t="s">
        <v>398</v>
      </c>
      <c r="U585" s="51"/>
      <c r="W585" s="43" t="str">
        <f>IFERROR(INDEX($T$2:$T$1501,MATCH(0,INDEX(COUNTIFS($W$1:W584,$T$2:$T$1501),0),0)),"")</f>
        <v>eb99878c-5c57-4335-975c-f89b92572a99</v>
      </c>
      <c r="X585" s="43">
        <f t="shared" si="24"/>
        <v>2</v>
      </c>
      <c r="Z585" s="6" t="s">
        <v>9</v>
      </c>
      <c r="AA585" s="43" t="str">
        <f>IFERROR(INDEX($T$2:$T$1501,MATCH(0,INDEX(COUNTIFS($W$1:AA584,$T$2:$T$1501),0),0)),"")</f>
        <v>eb99878c-5c57-4335-975c-f89b92572a99</v>
      </c>
    </row>
    <row r="586" spans="1:27" ht="12.75">
      <c r="A586" s="36" t="str">
        <f t="shared" si="23"/>
        <v>GGN-Ardee City|Dairy, Bread &amp; Batter</v>
      </c>
      <c r="B586" s="6" t="s">
        <v>20</v>
      </c>
      <c r="C586" s="7">
        <v>44531</v>
      </c>
      <c r="D586" s="8" t="s">
        <v>186</v>
      </c>
      <c r="E586" s="8" t="s">
        <v>41</v>
      </c>
      <c r="F586" s="9">
        <v>4</v>
      </c>
      <c r="G586" s="10">
        <v>33</v>
      </c>
      <c r="H586" s="46"/>
      <c r="I586" s="46"/>
      <c r="M586" s="6" t="s">
        <v>20</v>
      </c>
      <c r="N586" s="43" t="str">
        <f>IF(COUNTIF($M$2:M586,$M$2:$M$1501)=1,M586,"")</f>
        <v/>
      </c>
      <c r="O586" s="43" t="str">
        <f t="array" ref="O586">IFERROR(INDEX($M$2:$M$1501,MATCH(0,INDEX(COUNTIFS($O$1:O585,$M$2:$M$1501),0),0)),"")</f>
        <v/>
      </c>
      <c r="T586" s="8" t="s">
        <v>186</v>
      </c>
      <c r="U586" s="51"/>
      <c r="W586" s="43" t="str">
        <f>IFERROR(INDEX($T$2:$T$1501,MATCH(0,INDEX(COUNTIFS($W$1:W585,$T$2:$T$1501),0),0)),"")</f>
        <v>a51660b1-2c61-406e-a545-2794596bf5b3</v>
      </c>
      <c r="X586" s="43">
        <f t="shared" si="24"/>
        <v>1</v>
      </c>
      <c r="Z586" s="6" t="s">
        <v>20</v>
      </c>
      <c r="AA586" s="43" t="str">
        <f>IFERROR(INDEX($T$2:$T$1501,MATCH(0,INDEX(COUNTIFS($W$1:AA585,$T$2:$T$1501),0),0)),"")</f>
        <v>a51660b1-2c61-406e-a545-2794596bf5b3</v>
      </c>
    </row>
    <row r="587" spans="1:27" ht="12.75">
      <c r="A587" s="36" t="str">
        <f t="shared" si="23"/>
        <v>GGN-Ardee City|Munchies</v>
      </c>
      <c r="B587" s="6" t="s">
        <v>20</v>
      </c>
      <c r="C587" s="7">
        <v>44531</v>
      </c>
      <c r="D587" s="8" t="s">
        <v>399</v>
      </c>
      <c r="E587" s="8" t="s">
        <v>8</v>
      </c>
      <c r="F587" s="9">
        <v>11</v>
      </c>
      <c r="G587" s="10">
        <v>22</v>
      </c>
      <c r="H587" s="46"/>
      <c r="I587" s="46"/>
      <c r="M587" s="6" t="s">
        <v>20</v>
      </c>
      <c r="N587" s="43" t="str">
        <f>IF(COUNTIF($M$2:M587,$M$2:$M$1501)=1,M587,"")</f>
        <v/>
      </c>
      <c r="O587" s="43" t="str">
        <f t="array" ref="O587">IFERROR(INDEX($M$2:$M$1501,MATCH(0,INDEX(COUNTIFS($O$1:O586,$M$2:$M$1501),0),0)),"")</f>
        <v/>
      </c>
      <c r="T587" s="8" t="s">
        <v>399</v>
      </c>
      <c r="U587" s="51"/>
      <c r="W587" s="43" t="str">
        <f>IFERROR(INDEX($T$2:$T$1501,MATCH(0,INDEX(COUNTIFS($W$1:W586,$T$2:$T$1501),0),0)),"")</f>
        <v>732b5ce9-8a78-48e9-b06c-5efc36411699</v>
      </c>
      <c r="X587" s="43">
        <f t="shared" si="24"/>
        <v>2</v>
      </c>
      <c r="Z587" s="6" t="s">
        <v>20</v>
      </c>
      <c r="AA587" s="43" t="str">
        <f>IFERROR(INDEX($T$2:$T$1501,MATCH(0,INDEX(COUNTIFS($W$1:AA586,$T$2:$T$1501),0),0)),"")</f>
        <v>732b5ce9-8a78-48e9-b06c-5efc36411699</v>
      </c>
    </row>
    <row r="588" spans="1:27" ht="12.75">
      <c r="A588" s="36" t="str">
        <f t="shared" si="23"/>
        <v>GGN-Ardee City|Cooking Essentials</v>
      </c>
      <c r="B588" s="6" t="s">
        <v>20</v>
      </c>
      <c r="C588" s="7">
        <v>44531</v>
      </c>
      <c r="D588" s="8" t="s">
        <v>32</v>
      </c>
      <c r="E588" s="8" t="s">
        <v>30</v>
      </c>
      <c r="F588" s="9">
        <v>12</v>
      </c>
      <c r="G588" s="10">
        <v>52</v>
      </c>
      <c r="H588" s="46"/>
      <c r="I588" s="46"/>
      <c r="M588" s="6" t="s">
        <v>20</v>
      </c>
      <c r="N588" s="43" t="str">
        <f>IF(COUNTIF($M$2:M588,$M$2:$M$1501)=1,M588,"")</f>
        <v/>
      </c>
      <c r="O588" s="43" t="str">
        <f t="array" ref="O588">IFERROR(INDEX($M$2:$M$1501,MATCH(0,INDEX(COUNTIFS($O$1:O587,$M$2:$M$1501),0),0)),"")</f>
        <v/>
      </c>
      <c r="T588" s="8" t="s">
        <v>32</v>
      </c>
      <c r="U588" s="51"/>
      <c r="W588" s="43" t="str">
        <f>IFERROR(INDEX($T$2:$T$1501,MATCH(0,INDEX(COUNTIFS($W$1:W587,$T$2:$T$1501),0),0)),"")</f>
        <v>8ce53529-21ab-44ea-8422-0259ceb700b4</v>
      </c>
      <c r="X588" s="43">
        <f t="shared" si="24"/>
        <v>1</v>
      </c>
      <c r="Z588" s="6" t="s">
        <v>20</v>
      </c>
      <c r="AA588" s="43" t="str">
        <f>IFERROR(INDEX($T$2:$T$1501,MATCH(0,INDEX(COUNTIFS($W$1:AA587,$T$2:$T$1501),0),0)),"")</f>
        <v>8ce53529-21ab-44ea-8422-0259ceb700b4</v>
      </c>
    </row>
    <row r="589" spans="1:27" ht="12.75">
      <c r="A589" s="36" t="str">
        <f t="shared" si="23"/>
        <v>GGN-Ardee City|Munchies</v>
      </c>
      <c r="B589" s="6" t="s">
        <v>20</v>
      </c>
      <c r="C589" s="7">
        <v>44531</v>
      </c>
      <c r="D589" s="8" t="s">
        <v>400</v>
      </c>
      <c r="E589" s="8" t="s">
        <v>8</v>
      </c>
      <c r="F589" s="9">
        <v>13</v>
      </c>
      <c r="G589" s="10">
        <v>52</v>
      </c>
      <c r="H589" s="46"/>
      <c r="I589" s="46"/>
      <c r="M589" s="6" t="s">
        <v>20</v>
      </c>
      <c r="N589" s="43" t="str">
        <f>IF(COUNTIF($M$2:M589,$M$2:$M$1501)=1,M589,"")</f>
        <v/>
      </c>
      <c r="O589" s="43" t="str">
        <f t="array" ref="O589">IFERROR(INDEX($M$2:$M$1501,MATCH(0,INDEX(COUNTIFS($O$1:O588,$M$2:$M$1501),0),0)),"")</f>
        <v/>
      </c>
      <c r="T589" s="8" t="s">
        <v>400</v>
      </c>
      <c r="U589" s="51"/>
      <c r="W589" s="43" t="str">
        <f>IFERROR(INDEX($T$2:$T$1501,MATCH(0,INDEX(COUNTIFS($W$1:W588,$T$2:$T$1501),0),0)),"")</f>
        <v>98c0bddd-6fd7-4c76-9bb7-4982b37852e1</v>
      </c>
      <c r="X589" s="43">
        <f t="shared" si="24"/>
        <v>1</v>
      </c>
      <c r="Z589" s="6" t="s">
        <v>20</v>
      </c>
      <c r="AA589" s="43" t="str">
        <f>IFERROR(INDEX($T$2:$T$1501,MATCH(0,INDEX(COUNTIFS($W$1:AA588,$T$2:$T$1501),0),0)),"")</f>
        <v>98c0bddd-6fd7-4c76-9bb7-4982b37852e1</v>
      </c>
    </row>
    <row r="590" spans="1:27" ht="12.75">
      <c r="A590" s="36" t="str">
        <f t="shared" si="23"/>
        <v>GGN-Sector66|Cooking Essentials</v>
      </c>
      <c r="B590" s="6" t="s">
        <v>6</v>
      </c>
      <c r="C590" s="7">
        <v>44531</v>
      </c>
      <c r="D590" s="8" t="s">
        <v>401</v>
      </c>
      <c r="E590" s="8" t="s">
        <v>30</v>
      </c>
      <c r="F590" s="9">
        <v>0</v>
      </c>
      <c r="G590" s="10">
        <v>40</v>
      </c>
      <c r="H590" s="46"/>
      <c r="I590" s="46"/>
      <c r="M590" s="6" t="s">
        <v>6</v>
      </c>
      <c r="N590" s="43" t="str">
        <f>IF(COUNTIF($M$2:M590,$M$2:$M$1501)=1,M590,"")</f>
        <v/>
      </c>
      <c r="O590" s="43" t="str">
        <f t="array" ref="O590">IFERROR(INDEX($M$2:$M$1501,MATCH(0,INDEX(COUNTIFS($O$1:O589,$M$2:$M$1501),0),0)),"")</f>
        <v/>
      </c>
      <c r="T590" s="8" t="s">
        <v>401</v>
      </c>
      <c r="U590" s="51"/>
      <c r="W590" s="43" t="str">
        <f>IFERROR(INDEX($T$2:$T$1501,MATCH(0,INDEX(COUNTIFS($W$1:W589,$T$2:$T$1501),0),0)),"")</f>
        <v>fac393a2-8b03-47e2-9aa4-24e8ebd12dd6</v>
      </c>
      <c r="X590" s="43">
        <f t="shared" si="24"/>
        <v>1</v>
      </c>
      <c r="Z590" s="6" t="s">
        <v>6</v>
      </c>
      <c r="AA590" s="43" t="str">
        <f>IFERROR(INDEX($T$2:$T$1501,MATCH(0,INDEX(COUNTIFS($W$1:AA589,$T$2:$T$1501),0),0)),"")</f>
        <v>fac393a2-8b03-47e2-9aa4-24e8ebd12dd6</v>
      </c>
    </row>
    <row r="591" spans="1:27" ht="12.75">
      <c r="A591" s="36" t="str">
        <f t="shared" si="23"/>
        <v>GGN-Sector66|Fruits &amp; Vegetables</v>
      </c>
      <c r="B591" s="6" t="s">
        <v>6</v>
      </c>
      <c r="C591" s="7">
        <v>44531</v>
      </c>
      <c r="D591" s="8" t="s">
        <v>63</v>
      </c>
      <c r="E591" s="8" t="s">
        <v>11</v>
      </c>
      <c r="F591" s="9">
        <v>43</v>
      </c>
      <c r="G591" s="10">
        <v>100</v>
      </c>
      <c r="H591" s="46"/>
      <c r="I591" s="46"/>
      <c r="M591" s="6" t="s">
        <v>6</v>
      </c>
      <c r="N591" s="43" t="str">
        <f>IF(COUNTIF($M$2:M591,$M$2:$M$1501)=1,M591,"")</f>
        <v/>
      </c>
      <c r="O591" s="43" t="str">
        <f t="array" ref="O591">IFERROR(INDEX($M$2:$M$1501,MATCH(0,INDEX(COUNTIFS($O$1:O590,$M$2:$M$1501),0),0)),"")</f>
        <v/>
      </c>
      <c r="T591" s="8" t="s">
        <v>63</v>
      </c>
      <c r="U591" s="51"/>
      <c r="W591" s="43" t="str">
        <f>IFERROR(INDEX($T$2:$T$1501,MATCH(0,INDEX(COUNTIFS($W$1:W590,$T$2:$T$1501),0),0)),"")</f>
        <v>f0c091e8-b142-4a13-bf80-157715a9f48d</v>
      </c>
      <c r="X591" s="43">
        <f t="shared" si="24"/>
        <v>1</v>
      </c>
      <c r="Z591" s="6" t="s">
        <v>6</v>
      </c>
      <c r="AA591" s="43" t="str">
        <f>IFERROR(INDEX($T$2:$T$1501,MATCH(0,INDEX(COUNTIFS($W$1:AA590,$T$2:$T$1501),0),0)),"")</f>
        <v>f0c091e8-b142-4a13-bf80-157715a9f48d</v>
      </c>
    </row>
    <row r="592" spans="1:27" ht="12.75">
      <c r="A592" s="36" t="str">
        <f t="shared" si="23"/>
        <v>GGN - Sector 27|Fruits &amp; Vegetables</v>
      </c>
      <c r="B592" s="6" t="s">
        <v>9</v>
      </c>
      <c r="C592" s="7">
        <v>44531</v>
      </c>
      <c r="D592" s="8" t="s">
        <v>10</v>
      </c>
      <c r="E592" s="8" t="s">
        <v>11</v>
      </c>
      <c r="F592" s="9">
        <v>0</v>
      </c>
      <c r="G592" s="10">
        <v>12</v>
      </c>
      <c r="H592" s="46"/>
      <c r="I592" s="46"/>
      <c r="M592" s="6" t="s">
        <v>9</v>
      </c>
      <c r="N592" s="43" t="str">
        <f>IF(COUNTIF($M$2:M592,$M$2:$M$1501)=1,M592,"")</f>
        <v/>
      </c>
      <c r="O592" s="43" t="str">
        <f t="array" ref="O592">IFERROR(INDEX($M$2:$M$1501,MATCH(0,INDEX(COUNTIFS($O$1:O591,$M$2:$M$1501),0),0)),"")</f>
        <v/>
      </c>
      <c r="T592" s="8" t="s">
        <v>10</v>
      </c>
      <c r="U592" s="51"/>
      <c r="W592" s="43" t="str">
        <f>IFERROR(INDEX($T$2:$T$1501,MATCH(0,INDEX(COUNTIFS($W$1:W591,$T$2:$T$1501),0),0)),"")</f>
        <v>6e1fb3a1-34f1-4f93-b8f4-f08f964f9f0f</v>
      </c>
      <c r="X592" s="43">
        <f t="shared" si="24"/>
        <v>1</v>
      </c>
      <c r="Z592" s="6" t="s">
        <v>9</v>
      </c>
      <c r="AA592" s="43" t="str">
        <f>IFERROR(INDEX($T$2:$T$1501,MATCH(0,INDEX(COUNTIFS($W$1:AA591,$T$2:$T$1501),0),0)),"")</f>
        <v>6e1fb3a1-34f1-4f93-b8f4-f08f964f9f0f</v>
      </c>
    </row>
    <row r="593" spans="1:27" ht="12.75">
      <c r="A593" s="36" t="str">
        <f t="shared" si="23"/>
        <v>GGN - Sector 27|Fruits &amp; Vegetables</v>
      </c>
      <c r="B593" s="6" t="s">
        <v>9</v>
      </c>
      <c r="C593" s="7">
        <v>44531</v>
      </c>
      <c r="D593" s="8" t="s">
        <v>148</v>
      </c>
      <c r="E593" s="8" t="s">
        <v>11</v>
      </c>
      <c r="F593" s="9">
        <v>0</v>
      </c>
      <c r="G593" s="10">
        <v>42</v>
      </c>
      <c r="H593" s="46"/>
      <c r="I593" s="46"/>
      <c r="M593" s="6" t="s">
        <v>9</v>
      </c>
      <c r="N593" s="43" t="str">
        <f>IF(COUNTIF($M$2:M593,$M$2:$M$1501)=1,M593,"")</f>
        <v/>
      </c>
      <c r="O593" s="43" t="str">
        <f t="array" ref="O593">IFERROR(INDEX($M$2:$M$1501,MATCH(0,INDEX(COUNTIFS($O$1:O592,$M$2:$M$1501),0),0)),"")</f>
        <v/>
      </c>
      <c r="T593" s="8" t="s">
        <v>148</v>
      </c>
      <c r="U593" s="51"/>
      <c r="W593" s="43" t="str">
        <f>IFERROR(INDEX($T$2:$T$1501,MATCH(0,INDEX(COUNTIFS($W$1:W592,$T$2:$T$1501),0),0)),"")</f>
        <v>00bc3385-9b92-4141-94ac-58dd86c6e62b</v>
      </c>
      <c r="X593" s="43">
        <f t="shared" si="24"/>
        <v>2</v>
      </c>
      <c r="Z593" s="6" t="s">
        <v>9</v>
      </c>
      <c r="AA593" s="43" t="str">
        <f>IFERROR(INDEX($T$2:$T$1501,MATCH(0,INDEX(COUNTIFS($W$1:AA592,$T$2:$T$1501),0),0)),"")</f>
        <v>00bc3385-9b92-4141-94ac-58dd86c6e62b</v>
      </c>
    </row>
    <row r="594" spans="1:27" ht="12.75">
      <c r="A594" s="36" t="str">
        <f t="shared" si="23"/>
        <v>GGN - Sector 27|Fruits &amp; Vegetables</v>
      </c>
      <c r="B594" s="6" t="s">
        <v>9</v>
      </c>
      <c r="C594" s="7">
        <v>44531</v>
      </c>
      <c r="D594" s="8" t="s">
        <v>402</v>
      </c>
      <c r="E594" s="8" t="s">
        <v>11</v>
      </c>
      <c r="F594" s="9">
        <v>0</v>
      </c>
      <c r="G594" s="10">
        <v>26</v>
      </c>
      <c r="H594" s="46"/>
      <c r="I594" s="46"/>
      <c r="M594" s="6" t="s">
        <v>9</v>
      </c>
      <c r="N594" s="43" t="str">
        <f>IF(COUNTIF($M$2:M594,$M$2:$M$1501)=1,M594,"")</f>
        <v/>
      </c>
      <c r="O594" s="43" t="str">
        <f t="array" ref="O594">IFERROR(INDEX($M$2:$M$1501,MATCH(0,INDEX(COUNTIFS($O$1:O593,$M$2:$M$1501),0),0)),"")</f>
        <v/>
      </c>
      <c r="T594" s="8" t="s">
        <v>402</v>
      </c>
      <c r="U594" s="51"/>
      <c r="W594" s="43" t="str">
        <f>IFERROR(INDEX($T$2:$T$1501,MATCH(0,INDEX(COUNTIFS($W$1:W593,$T$2:$T$1501),0),0)),"")</f>
        <v>bd152528-7939-444c-9d02-e2a77151c546</v>
      </c>
      <c r="X594" s="43">
        <f t="shared" si="24"/>
        <v>1</v>
      </c>
      <c r="Z594" s="6" t="s">
        <v>9</v>
      </c>
      <c r="AA594" s="43" t="str">
        <f>IFERROR(INDEX($T$2:$T$1501,MATCH(0,INDEX(COUNTIFS($W$1:AA593,$T$2:$T$1501),0),0)),"")</f>
        <v>bd152528-7939-444c-9d02-e2a77151c546</v>
      </c>
    </row>
    <row r="595" spans="1:27" ht="12.75">
      <c r="A595" s="36" t="str">
        <f t="shared" si="23"/>
        <v>GGN - Sector 27|Fruits &amp; Vegetables</v>
      </c>
      <c r="B595" s="6" t="s">
        <v>9</v>
      </c>
      <c r="C595" s="7">
        <v>44531</v>
      </c>
      <c r="D595" s="8" t="s">
        <v>23</v>
      </c>
      <c r="E595" s="8" t="s">
        <v>11</v>
      </c>
      <c r="F595" s="9">
        <v>0</v>
      </c>
      <c r="G595" s="10">
        <v>33</v>
      </c>
      <c r="H595" s="46"/>
      <c r="I595" s="46"/>
      <c r="M595" s="6" t="s">
        <v>9</v>
      </c>
      <c r="N595" s="43" t="str">
        <f>IF(COUNTIF($M$2:M595,$M$2:$M$1501)=1,M595,"")</f>
        <v/>
      </c>
      <c r="O595" s="43" t="str">
        <f t="array" ref="O595">IFERROR(INDEX($M$2:$M$1501,MATCH(0,INDEX(COUNTIFS($O$1:O594,$M$2:$M$1501),0),0)),"")</f>
        <v/>
      </c>
      <c r="T595" s="8" t="s">
        <v>23</v>
      </c>
      <c r="U595" s="51"/>
      <c r="W595" s="43" t="str">
        <f>IFERROR(INDEX($T$2:$T$1501,MATCH(0,INDEX(COUNTIFS($W$1:W594,$T$2:$T$1501),0),0)),"")</f>
        <v>cb68cd43-9a99-4340-9579-94b703d73a4c</v>
      </c>
      <c r="X595" s="43">
        <f t="shared" si="24"/>
        <v>1</v>
      </c>
      <c r="Z595" s="6" t="s">
        <v>9</v>
      </c>
      <c r="AA595" s="43" t="str">
        <f>IFERROR(INDEX($T$2:$T$1501,MATCH(0,INDEX(COUNTIFS($W$1:AA594,$T$2:$T$1501),0),0)),"")</f>
        <v>cb68cd43-9a99-4340-9579-94b703d73a4c</v>
      </c>
    </row>
    <row r="596" spans="1:27" ht="12.75">
      <c r="A596" s="36" t="str">
        <f t="shared" si="23"/>
        <v>GGN - Sector 27|Fruits &amp; Vegetables</v>
      </c>
      <c r="B596" s="6" t="s">
        <v>9</v>
      </c>
      <c r="C596" s="7">
        <v>44531</v>
      </c>
      <c r="D596" s="8" t="s">
        <v>403</v>
      </c>
      <c r="E596" s="8" t="s">
        <v>11</v>
      </c>
      <c r="F596" s="9">
        <v>8</v>
      </c>
      <c r="G596" s="10">
        <v>205</v>
      </c>
      <c r="H596" s="46"/>
      <c r="I596" s="46"/>
      <c r="M596" s="6" t="s">
        <v>9</v>
      </c>
      <c r="N596" s="43" t="str">
        <f>IF(COUNTIF($M$2:M596,$M$2:$M$1501)=1,M596,"")</f>
        <v/>
      </c>
      <c r="O596" s="43" t="str">
        <f t="array" ref="O596">IFERROR(INDEX($M$2:$M$1501,MATCH(0,INDEX(COUNTIFS($O$1:O595,$M$2:$M$1501),0),0)),"")</f>
        <v/>
      </c>
      <c r="T596" s="8" t="s">
        <v>403</v>
      </c>
      <c r="U596" s="51"/>
      <c r="W596" s="43" t="str">
        <f>IFERROR(INDEX($T$2:$T$1501,MATCH(0,INDEX(COUNTIFS($W$1:W595,$T$2:$T$1501),0),0)),"")</f>
        <v>7ec64659-0679-4c22-a91a-9bd08951066e</v>
      </c>
      <c r="X596" s="43">
        <f t="shared" si="24"/>
        <v>1</v>
      </c>
      <c r="Z596" s="6" t="s">
        <v>9</v>
      </c>
      <c r="AA596" s="43" t="str">
        <f>IFERROR(INDEX($T$2:$T$1501,MATCH(0,INDEX(COUNTIFS($W$1:AA595,$T$2:$T$1501),0),0)),"")</f>
        <v>7ec64659-0679-4c22-a91a-9bd08951066e</v>
      </c>
    </row>
    <row r="597" spans="1:27" ht="12.75">
      <c r="A597" s="36" t="str">
        <f t="shared" si="23"/>
        <v>GGN - Sector 27|Fruits &amp; Vegetables</v>
      </c>
      <c r="B597" s="6" t="s">
        <v>9</v>
      </c>
      <c r="C597" s="7">
        <v>44531</v>
      </c>
      <c r="D597" s="8" t="s">
        <v>326</v>
      </c>
      <c r="E597" s="8" t="s">
        <v>11</v>
      </c>
      <c r="F597" s="9">
        <v>4</v>
      </c>
      <c r="G597" s="10">
        <v>74</v>
      </c>
      <c r="H597" s="46"/>
      <c r="I597" s="46"/>
      <c r="M597" s="6" t="s">
        <v>9</v>
      </c>
      <c r="N597" s="43" t="str">
        <f>IF(COUNTIF($M$2:M597,$M$2:$M$1501)=1,M597,"")</f>
        <v/>
      </c>
      <c r="O597" s="43" t="str">
        <f t="array" ref="O597">IFERROR(INDEX($M$2:$M$1501,MATCH(0,INDEX(COUNTIFS($O$1:O596,$M$2:$M$1501),0),0)),"")</f>
        <v/>
      </c>
      <c r="T597" s="8" t="s">
        <v>326</v>
      </c>
      <c r="U597" s="51"/>
      <c r="W597" s="43" t="str">
        <f>IFERROR(INDEX($T$2:$T$1501,MATCH(0,INDEX(COUNTIFS($W$1:W596,$T$2:$T$1501),0),0)),"")</f>
        <v>d9cdeab6-5339-4edd-922c-7156183c963b</v>
      </c>
      <c r="X597" s="43">
        <f t="shared" si="24"/>
        <v>1</v>
      </c>
      <c r="Z597" s="6" t="s">
        <v>9</v>
      </c>
      <c r="AA597" s="43" t="str">
        <f>IFERROR(INDEX($T$2:$T$1501,MATCH(0,INDEX(COUNTIFS($W$1:AA596,$T$2:$T$1501),0),0)),"")</f>
        <v>d9cdeab6-5339-4edd-922c-7156183c963b</v>
      </c>
    </row>
    <row r="598" spans="1:27" ht="12.75">
      <c r="A598" s="36" t="str">
        <f t="shared" si="23"/>
        <v>GGN-Sector66|Fruits &amp; Vegetables</v>
      </c>
      <c r="B598" s="6" t="s">
        <v>6</v>
      </c>
      <c r="C598" s="7">
        <v>44531</v>
      </c>
      <c r="D598" s="8" t="s">
        <v>17</v>
      </c>
      <c r="E598" s="8" t="s">
        <v>11</v>
      </c>
      <c r="F598" s="9">
        <v>34</v>
      </c>
      <c r="G598" s="10">
        <v>26</v>
      </c>
      <c r="H598" s="46"/>
      <c r="I598" s="46"/>
      <c r="M598" s="6" t="s">
        <v>6</v>
      </c>
      <c r="N598" s="43" t="str">
        <f>IF(COUNTIF($M$2:M598,$M$2:$M$1501)=1,M598,"")</f>
        <v/>
      </c>
      <c r="O598" s="43" t="str">
        <f t="array" ref="O598">IFERROR(INDEX($M$2:$M$1501,MATCH(0,INDEX(COUNTIFS($O$1:O597,$M$2:$M$1501),0),0)),"")</f>
        <v/>
      </c>
      <c r="T598" s="8" t="s">
        <v>17</v>
      </c>
      <c r="U598" s="51"/>
      <c r="W598" s="43" t="str">
        <f>IFERROR(INDEX($T$2:$T$1501,MATCH(0,INDEX(COUNTIFS($W$1:W597,$T$2:$T$1501),0),0)),"")</f>
        <v>38bc13cc-a6d7-4487-bc71-9a59f157977e</v>
      </c>
      <c r="X598" s="43">
        <f t="shared" si="24"/>
        <v>1</v>
      </c>
      <c r="Z598" s="6" t="s">
        <v>6</v>
      </c>
      <c r="AA598" s="43" t="str">
        <f>IFERROR(INDEX($T$2:$T$1501,MATCH(0,INDEX(COUNTIFS($W$1:AA597,$T$2:$T$1501),0),0)),"")</f>
        <v>38bc13cc-a6d7-4487-bc71-9a59f157977e</v>
      </c>
    </row>
    <row r="599" spans="1:27" ht="12.75">
      <c r="A599" s="36" t="str">
        <f t="shared" si="23"/>
        <v>GGN - Sector 27|Personal Care</v>
      </c>
      <c r="B599" s="6" t="s">
        <v>9</v>
      </c>
      <c r="C599" s="7">
        <v>44531</v>
      </c>
      <c r="D599" s="8" t="s">
        <v>404</v>
      </c>
      <c r="E599" s="8" t="s">
        <v>34</v>
      </c>
      <c r="F599" s="9">
        <v>10</v>
      </c>
      <c r="G599" s="10">
        <v>67</v>
      </c>
      <c r="H599" s="46"/>
      <c r="I599" s="46"/>
      <c r="M599" s="6" t="s">
        <v>9</v>
      </c>
      <c r="N599" s="43" t="str">
        <f>IF(COUNTIF($M$2:M599,$M$2:$M$1501)=1,M599,"")</f>
        <v/>
      </c>
      <c r="O599" s="43" t="str">
        <f t="array" ref="O599">IFERROR(INDEX($M$2:$M$1501,MATCH(0,INDEX(COUNTIFS($O$1:O598,$M$2:$M$1501),0),0)),"")</f>
        <v/>
      </c>
      <c r="T599" s="8" t="s">
        <v>404</v>
      </c>
      <c r="U599" s="51"/>
      <c r="W599" s="43" t="str">
        <f>IFERROR(INDEX($T$2:$T$1501,MATCH(0,INDEX(COUNTIFS($W$1:W598,$T$2:$T$1501),0),0)),"")</f>
        <v>a410e83d-1492-403c-809f-5916b4d8eb7c</v>
      </c>
      <c r="X599" s="43">
        <f t="shared" si="24"/>
        <v>3</v>
      </c>
      <c r="Z599" s="6" t="s">
        <v>9</v>
      </c>
      <c r="AA599" s="43" t="str">
        <f>IFERROR(INDEX($T$2:$T$1501,MATCH(0,INDEX(COUNTIFS($W$1:AA598,$T$2:$T$1501),0),0)),"")</f>
        <v>a410e83d-1492-403c-809f-5916b4d8eb7c</v>
      </c>
    </row>
    <row r="600" spans="1:27" ht="12.75">
      <c r="A600" s="36" t="str">
        <f t="shared" si="23"/>
        <v>GGN - Sector 27|Fruits &amp; Vegetables</v>
      </c>
      <c r="B600" s="6" t="s">
        <v>9</v>
      </c>
      <c r="C600" s="7">
        <v>44531</v>
      </c>
      <c r="D600" s="8" t="s">
        <v>103</v>
      </c>
      <c r="E600" s="8" t="s">
        <v>11</v>
      </c>
      <c r="F600" s="9">
        <v>15</v>
      </c>
      <c r="G600" s="10">
        <v>36</v>
      </c>
      <c r="H600" s="46"/>
      <c r="I600" s="46"/>
      <c r="M600" s="6" t="s">
        <v>9</v>
      </c>
      <c r="N600" s="43" t="str">
        <f>IF(COUNTIF($M$2:M600,$M$2:$M$1501)=1,M600,"")</f>
        <v/>
      </c>
      <c r="O600" s="43" t="str">
        <f t="array" ref="O600">IFERROR(INDEX($M$2:$M$1501,MATCH(0,INDEX(COUNTIFS($O$1:O599,$M$2:$M$1501),0),0)),"")</f>
        <v/>
      </c>
      <c r="T600" s="8" t="s">
        <v>103</v>
      </c>
      <c r="U600" s="51"/>
      <c r="W600" s="43" t="str">
        <f>IFERROR(INDEX($T$2:$T$1501,MATCH(0,INDEX(COUNTIFS($W$1:W599,$T$2:$T$1501),0),0)),"")</f>
        <v>4d8630b7-6ceb-4aa8-9445-269fe9a0c89b</v>
      </c>
      <c r="X600" s="43">
        <f t="shared" si="24"/>
        <v>1</v>
      </c>
      <c r="Z600" s="6" t="s">
        <v>9</v>
      </c>
      <c r="AA600" s="43" t="str">
        <f>IFERROR(INDEX($T$2:$T$1501,MATCH(0,INDEX(COUNTIFS($W$1:AA599,$T$2:$T$1501),0),0)),"")</f>
        <v>4d8630b7-6ceb-4aa8-9445-269fe9a0c89b</v>
      </c>
    </row>
    <row r="601" spans="1:27" ht="12.75">
      <c r="A601" s="36" t="str">
        <f t="shared" si="23"/>
        <v>GGN - Sector 27|Fruits &amp; Vegetables</v>
      </c>
      <c r="B601" s="6" t="s">
        <v>9</v>
      </c>
      <c r="C601" s="7">
        <v>44531</v>
      </c>
      <c r="D601" s="8" t="s">
        <v>163</v>
      </c>
      <c r="E601" s="8" t="s">
        <v>11</v>
      </c>
      <c r="F601" s="9">
        <v>14</v>
      </c>
      <c r="G601" s="10">
        <v>53</v>
      </c>
      <c r="H601" s="46"/>
      <c r="I601" s="46"/>
      <c r="M601" s="6" t="s">
        <v>9</v>
      </c>
      <c r="N601" s="43" t="str">
        <f>IF(COUNTIF($M$2:M601,$M$2:$M$1501)=1,M601,"")</f>
        <v/>
      </c>
      <c r="O601" s="43" t="str">
        <f t="array" ref="O601">IFERROR(INDEX($M$2:$M$1501,MATCH(0,INDEX(COUNTIFS($O$1:O600,$M$2:$M$1501),0),0)),"")</f>
        <v/>
      </c>
      <c r="T601" s="8" t="s">
        <v>163</v>
      </c>
      <c r="U601" s="51"/>
      <c r="W601" s="43" t="str">
        <f>IFERROR(INDEX($T$2:$T$1501,MATCH(0,INDEX(COUNTIFS($W$1:W600,$T$2:$T$1501),0),0)),"")</f>
        <v>5d140da4-382d-4e6e-94c4-847929b10343</v>
      </c>
      <c r="X601" s="43">
        <f t="shared" si="24"/>
        <v>1</v>
      </c>
      <c r="Z601" s="6" t="s">
        <v>9</v>
      </c>
      <c r="AA601" s="43" t="str">
        <f>IFERROR(INDEX($T$2:$T$1501,MATCH(0,INDEX(COUNTIFS($W$1:AA600,$T$2:$T$1501),0),0)),"")</f>
        <v>5d140da4-382d-4e6e-94c4-847929b10343</v>
      </c>
    </row>
    <row r="602" spans="1:27" ht="12.75">
      <c r="A602" s="36" t="str">
        <f t="shared" si="23"/>
        <v>GGN - Sector 27|Fruits &amp; Vegetables</v>
      </c>
      <c r="B602" s="6" t="s">
        <v>9</v>
      </c>
      <c r="C602" s="7">
        <v>44531</v>
      </c>
      <c r="D602" s="8" t="s">
        <v>12</v>
      </c>
      <c r="E602" s="8" t="s">
        <v>11</v>
      </c>
      <c r="F602" s="9">
        <v>19</v>
      </c>
      <c r="G602" s="10">
        <v>59</v>
      </c>
      <c r="H602" s="46"/>
      <c r="I602" s="46"/>
      <c r="M602" s="6" t="s">
        <v>9</v>
      </c>
      <c r="N602" s="43" t="str">
        <f>IF(COUNTIF($M$2:M602,$M$2:$M$1501)=1,M602,"")</f>
        <v/>
      </c>
      <c r="O602" s="43" t="str">
        <f t="array" ref="O602">IFERROR(INDEX($M$2:$M$1501,MATCH(0,INDEX(COUNTIFS($O$1:O601,$M$2:$M$1501),0),0)),"")</f>
        <v/>
      </c>
      <c r="T602" s="8" t="s">
        <v>12</v>
      </c>
      <c r="U602" s="51"/>
      <c r="W602" s="43" t="str">
        <f>IFERROR(INDEX($T$2:$T$1501,MATCH(0,INDEX(COUNTIFS($W$1:W601,$T$2:$T$1501),0),0)),"")</f>
        <v>87d66fba-5577-4ad0-9d20-5cf03218771a</v>
      </c>
      <c r="X602" s="43">
        <f t="shared" si="24"/>
        <v>1</v>
      </c>
      <c r="Z602" s="6" t="s">
        <v>9</v>
      </c>
      <c r="AA602" s="43" t="str">
        <f>IFERROR(INDEX($T$2:$T$1501,MATCH(0,INDEX(COUNTIFS($W$1:AA601,$T$2:$T$1501),0),0)),"")</f>
        <v>87d66fba-5577-4ad0-9d20-5cf03218771a</v>
      </c>
    </row>
    <row r="603" spans="1:27" ht="12.75">
      <c r="A603" s="36" t="str">
        <f t="shared" si="23"/>
        <v>GGN - Sector 27|Fruits &amp; Vegetables</v>
      </c>
      <c r="B603" s="6" t="s">
        <v>9</v>
      </c>
      <c r="C603" s="7">
        <v>44531</v>
      </c>
      <c r="D603" s="8" t="s">
        <v>405</v>
      </c>
      <c r="E603" s="8" t="s">
        <v>11</v>
      </c>
      <c r="F603" s="9">
        <v>29</v>
      </c>
      <c r="G603" s="10">
        <v>29</v>
      </c>
      <c r="H603" s="46"/>
      <c r="I603" s="46"/>
      <c r="M603" s="6" t="s">
        <v>9</v>
      </c>
      <c r="N603" s="43" t="str">
        <f>IF(COUNTIF($M$2:M603,$M$2:$M$1501)=1,M603,"")</f>
        <v/>
      </c>
      <c r="O603" s="43" t="str">
        <f t="array" ref="O603">IFERROR(INDEX($M$2:$M$1501,MATCH(0,INDEX(COUNTIFS($O$1:O602,$M$2:$M$1501),0),0)),"")</f>
        <v/>
      </c>
      <c r="T603" s="8" t="s">
        <v>405</v>
      </c>
      <c r="U603" s="51"/>
      <c r="W603" s="43" t="str">
        <f>IFERROR(INDEX($T$2:$T$1501,MATCH(0,INDEX(COUNTIFS($W$1:W602,$T$2:$T$1501),0),0)),"")</f>
        <v>e71e98ef-a588-4dfe-a695-7a0c2ea6387f</v>
      </c>
      <c r="X603" s="43">
        <f t="shared" si="24"/>
        <v>1</v>
      </c>
      <c r="Z603" s="6" t="s">
        <v>9</v>
      </c>
      <c r="AA603" s="43" t="str">
        <f>IFERROR(INDEX($T$2:$T$1501,MATCH(0,INDEX(COUNTIFS($W$1:AA602,$T$2:$T$1501),0),0)),"")</f>
        <v>e71e98ef-a588-4dfe-a695-7a0c2ea6387f</v>
      </c>
    </row>
    <row r="604" spans="1:27" ht="12.75">
      <c r="A604" s="36" t="str">
        <f t="shared" si="23"/>
        <v>GGN - Sector 27|Fruits &amp; Vegetables</v>
      </c>
      <c r="B604" s="6" t="s">
        <v>9</v>
      </c>
      <c r="C604" s="7">
        <v>44531</v>
      </c>
      <c r="D604" s="8" t="s">
        <v>406</v>
      </c>
      <c r="E604" s="8" t="s">
        <v>11</v>
      </c>
      <c r="F604" s="9">
        <v>8</v>
      </c>
      <c r="G604" s="10">
        <v>70</v>
      </c>
      <c r="H604" s="46"/>
      <c r="I604" s="46"/>
      <c r="M604" s="6" t="s">
        <v>9</v>
      </c>
      <c r="N604" s="43" t="str">
        <f>IF(COUNTIF($M$2:M604,$M$2:$M$1501)=1,M604,"")</f>
        <v/>
      </c>
      <c r="O604" s="43" t="str">
        <f t="array" ref="O604">IFERROR(INDEX($M$2:$M$1501,MATCH(0,INDEX(COUNTIFS($O$1:O603,$M$2:$M$1501),0),0)),"")</f>
        <v/>
      </c>
      <c r="T604" s="8" t="s">
        <v>406</v>
      </c>
      <c r="U604" s="51"/>
      <c r="W604" s="43" t="str">
        <f>IFERROR(INDEX($T$2:$T$1501,MATCH(0,INDEX(COUNTIFS($W$1:W603,$T$2:$T$1501),0),0)),"")</f>
        <v>f453d031-9a29-4a2a-a6cf-a83fe59156e5</v>
      </c>
      <c r="X604" s="43">
        <f t="shared" si="24"/>
        <v>1</v>
      </c>
      <c r="Z604" s="6" t="s">
        <v>9</v>
      </c>
      <c r="AA604" s="43" t="str">
        <f>IFERROR(INDEX($T$2:$T$1501,MATCH(0,INDEX(COUNTIFS($W$1:AA603,$T$2:$T$1501),0),0)),"")</f>
        <v>f453d031-9a29-4a2a-a6cf-a83fe59156e5</v>
      </c>
    </row>
    <row r="605" spans="1:27" ht="12.75">
      <c r="A605" s="36" t="str">
        <f t="shared" si="23"/>
        <v>GGN-Ardee City|Fruits &amp; Vegetables</v>
      </c>
      <c r="B605" s="6" t="s">
        <v>20</v>
      </c>
      <c r="C605" s="7">
        <v>44531</v>
      </c>
      <c r="D605" s="8" t="s">
        <v>21</v>
      </c>
      <c r="E605" s="8" t="s">
        <v>11</v>
      </c>
      <c r="F605" s="9">
        <v>0</v>
      </c>
      <c r="G605" s="10">
        <v>23</v>
      </c>
      <c r="H605" s="46"/>
      <c r="I605" s="46"/>
      <c r="M605" s="6" t="s">
        <v>20</v>
      </c>
      <c r="N605" s="43" t="str">
        <f>IF(COUNTIF($M$2:M605,$M$2:$M$1501)=1,M605,"")</f>
        <v/>
      </c>
      <c r="O605" s="43" t="str">
        <f t="array" ref="O605">IFERROR(INDEX($M$2:$M$1501,MATCH(0,INDEX(COUNTIFS($O$1:O604,$M$2:$M$1501),0),0)),"")</f>
        <v/>
      </c>
      <c r="T605" s="8" t="s">
        <v>21</v>
      </c>
      <c r="U605" s="51"/>
      <c r="W605" s="43" t="str">
        <f>IFERROR(INDEX($T$2:$T$1501,MATCH(0,INDEX(COUNTIFS($W$1:W604,$T$2:$T$1501),0),0)),"")</f>
        <v>b8fc5339-0e05-4a83-86b6-d1b75535a319</v>
      </c>
      <c r="X605" s="43">
        <f t="shared" si="24"/>
        <v>2</v>
      </c>
      <c r="Z605" s="6" t="s">
        <v>20</v>
      </c>
      <c r="AA605" s="43" t="str">
        <f>IFERROR(INDEX($T$2:$T$1501,MATCH(0,INDEX(COUNTIFS($W$1:AA604,$T$2:$T$1501),0),0)),"")</f>
        <v>b8fc5339-0e05-4a83-86b6-d1b75535a319</v>
      </c>
    </row>
    <row r="606" spans="1:27" ht="12.75">
      <c r="A606" s="36" t="str">
        <f t="shared" si="23"/>
        <v>GGN-Ardee City|Biscuits</v>
      </c>
      <c r="B606" s="6" t="s">
        <v>20</v>
      </c>
      <c r="C606" s="7">
        <v>44531</v>
      </c>
      <c r="D606" s="8" t="s">
        <v>179</v>
      </c>
      <c r="E606" s="8" t="s">
        <v>39</v>
      </c>
      <c r="F606" s="9">
        <v>19</v>
      </c>
      <c r="G606" s="10">
        <v>37</v>
      </c>
      <c r="H606" s="46"/>
      <c r="I606" s="46"/>
      <c r="M606" s="6" t="s">
        <v>20</v>
      </c>
      <c r="N606" s="43" t="str">
        <f>IF(COUNTIF($M$2:M606,$M$2:$M$1501)=1,M606,"")</f>
        <v/>
      </c>
      <c r="O606" s="43" t="str">
        <f t="array" ref="O606">IFERROR(INDEX($M$2:$M$1501,MATCH(0,INDEX(COUNTIFS($O$1:O605,$M$2:$M$1501),0),0)),"")</f>
        <v/>
      </c>
      <c r="T606" s="8" t="s">
        <v>179</v>
      </c>
      <c r="U606" s="51"/>
      <c r="W606" s="43" t="str">
        <f>IFERROR(INDEX($T$2:$T$1501,MATCH(0,INDEX(COUNTIFS($W$1:W605,$T$2:$T$1501),0),0)),"")</f>
        <v>e76b1fc5-3fb8-49ba-b84b-a6353cea9ad3</v>
      </c>
      <c r="X606" s="43">
        <f t="shared" si="24"/>
        <v>1</v>
      </c>
      <c r="Z606" s="6" t="s">
        <v>20</v>
      </c>
      <c r="AA606" s="43" t="str">
        <f>IFERROR(INDEX($T$2:$T$1501,MATCH(0,INDEX(COUNTIFS($W$1:AA605,$T$2:$T$1501),0),0)),"")</f>
        <v>e76b1fc5-3fb8-49ba-b84b-a6353cea9ad3</v>
      </c>
    </row>
    <row r="607" spans="1:27" ht="12.75">
      <c r="A607" s="36" t="str">
        <f t="shared" si="23"/>
        <v>GGN - Sector 27|Packaged Food</v>
      </c>
      <c r="B607" s="6" t="s">
        <v>9</v>
      </c>
      <c r="C607" s="7">
        <v>44531</v>
      </c>
      <c r="D607" s="8" t="s">
        <v>407</v>
      </c>
      <c r="E607" s="8" t="s">
        <v>15</v>
      </c>
      <c r="F607" s="9">
        <v>13</v>
      </c>
      <c r="G607" s="10">
        <v>15</v>
      </c>
      <c r="H607" s="46"/>
      <c r="I607" s="46"/>
      <c r="M607" s="6" t="s">
        <v>9</v>
      </c>
      <c r="N607" s="43" t="str">
        <f>IF(COUNTIF($M$2:M607,$M$2:$M$1501)=1,M607,"")</f>
        <v/>
      </c>
      <c r="O607" s="43" t="str">
        <f t="array" ref="O607">IFERROR(INDEX($M$2:$M$1501,MATCH(0,INDEX(COUNTIFS($O$1:O606,$M$2:$M$1501),0),0)),"")</f>
        <v/>
      </c>
      <c r="T607" s="8" t="s">
        <v>407</v>
      </c>
      <c r="U607" s="51"/>
      <c r="W607" s="43" t="str">
        <f>IFERROR(INDEX($T$2:$T$1501,MATCH(0,INDEX(COUNTIFS($W$1:W606,$T$2:$T$1501),0),0)),"")</f>
        <v>ad1f6f53-9c10-4f0e-8f65-58fe99a9f7fb</v>
      </c>
      <c r="X607" s="43">
        <f t="shared" si="24"/>
        <v>1</v>
      </c>
      <c r="Z607" s="6" t="s">
        <v>9</v>
      </c>
      <c r="AA607" s="43" t="str">
        <f>IFERROR(INDEX($T$2:$T$1501,MATCH(0,INDEX(COUNTIFS($W$1:AA606,$T$2:$T$1501),0),0)),"")</f>
        <v>ad1f6f53-9c10-4f0e-8f65-58fe99a9f7fb</v>
      </c>
    </row>
    <row r="608" spans="1:27" ht="12.75">
      <c r="A608" s="36" t="str">
        <f t="shared" si="23"/>
        <v>GGN-Ardee City|Fruits &amp; Vegetables</v>
      </c>
      <c r="B608" s="6" t="s">
        <v>20</v>
      </c>
      <c r="C608" s="7">
        <v>44531</v>
      </c>
      <c r="D608" s="8" t="s">
        <v>161</v>
      </c>
      <c r="E608" s="8" t="s">
        <v>11</v>
      </c>
      <c r="F608" s="9">
        <v>0</v>
      </c>
      <c r="G608" s="10">
        <v>13</v>
      </c>
      <c r="H608" s="46"/>
      <c r="I608" s="46"/>
      <c r="M608" s="6" t="s">
        <v>20</v>
      </c>
      <c r="N608" s="43" t="str">
        <f>IF(COUNTIF($M$2:M608,$M$2:$M$1501)=1,M608,"")</f>
        <v/>
      </c>
      <c r="O608" s="43" t="str">
        <f t="array" ref="O608">IFERROR(INDEX($M$2:$M$1501,MATCH(0,INDEX(COUNTIFS($O$1:O607,$M$2:$M$1501),0),0)),"")</f>
        <v/>
      </c>
      <c r="T608" s="8" t="s">
        <v>161</v>
      </c>
      <c r="U608" s="51"/>
      <c r="W608" s="43" t="str">
        <f>IFERROR(INDEX($T$2:$T$1501,MATCH(0,INDEX(COUNTIFS($W$1:W607,$T$2:$T$1501),0),0)),"")</f>
        <v>314327d7-6f5e-445a-894b-9d5b251d6225</v>
      </c>
      <c r="X608" s="43">
        <f t="shared" si="24"/>
        <v>1</v>
      </c>
      <c r="Z608" s="6" t="s">
        <v>20</v>
      </c>
      <c r="AA608" s="43" t="str">
        <f>IFERROR(INDEX($T$2:$T$1501,MATCH(0,INDEX(COUNTIFS($W$1:AA607,$T$2:$T$1501),0),0)),"")</f>
        <v>314327d7-6f5e-445a-894b-9d5b251d6225</v>
      </c>
    </row>
    <row r="609" spans="1:27" ht="12.75">
      <c r="A609" s="36" t="str">
        <f t="shared" si="23"/>
        <v>GGN-Sector66|Cooking Essentials</v>
      </c>
      <c r="B609" s="6" t="s">
        <v>6</v>
      </c>
      <c r="C609" s="7">
        <v>44531</v>
      </c>
      <c r="D609" s="8" t="s">
        <v>68</v>
      </c>
      <c r="E609" s="8" t="s">
        <v>30</v>
      </c>
      <c r="F609" s="9">
        <v>8</v>
      </c>
      <c r="G609" s="10">
        <v>78</v>
      </c>
      <c r="H609" s="46"/>
      <c r="I609" s="46"/>
      <c r="M609" s="6" t="s">
        <v>6</v>
      </c>
      <c r="N609" s="43" t="str">
        <f>IF(COUNTIF($M$2:M609,$M$2:$M$1501)=1,M609,"")</f>
        <v/>
      </c>
      <c r="O609" s="43" t="str">
        <f t="array" ref="O609">IFERROR(INDEX($M$2:$M$1501,MATCH(0,INDEX(COUNTIFS($O$1:O608,$M$2:$M$1501),0),0)),"")</f>
        <v/>
      </c>
      <c r="T609" s="8" t="s">
        <v>68</v>
      </c>
      <c r="U609" s="51"/>
      <c r="W609" s="43" t="str">
        <f>IFERROR(INDEX($T$2:$T$1501,MATCH(0,INDEX(COUNTIFS($W$1:W608,$T$2:$T$1501),0),0)),"")</f>
        <v>e9331772-80ed-4cc3-9f59-8d420987349e</v>
      </c>
      <c r="X609" s="43">
        <f t="shared" si="24"/>
        <v>1</v>
      </c>
      <c r="Z609" s="6" t="s">
        <v>6</v>
      </c>
      <c r="AA609" s="43" t="str">
        <f>IFERROR(INDEX($T$2:$T$1501,MATCH(0,INDEX(COUNTIFS($W$1:AA608,$T$2:$T$1501),0),0)),"")</f>
        <v>e9331772-80ed-4cc3-9f59-8d420987349e</v>
      </c>
    </row>
    <row r="610" spans="1:27" ht="12.75">
      <c r="A610" s="36" t="str">
        <f t="shared" si="23"/>
        <v>GGN-Ardee City|Fruits &amp; Vegetables</v>
      </c>
      <c r="B610" s="6" t="s">
        <v>20</v>
      </c>
      <c r="C610" s="7">
        <v>44531</v>
      </c>
      <c r="D610" s="8" t="s">
        <v>395</v>
      </c>
      <c r="E610" s="8" t="s">
        <v>11</v>
      </c>
      <c r="F610" s="9">
        <v>0</v>
      </c>
      <c r="G610" s="10">
        <v>18</v>
      </c>
      <c r="H610" s="46"/>
      <c r="I610" s="46"/>
      <c r="M610" s="6" t="s">
        <v>20</v>
      </c>
      <c r="N610" s="43" t="str">
        <f>IF(COUNTIF($M$2:M610,$M$2:$M$1501)=1,M610,"")</f>
        <v/>
      </c>
      <c r="O610" s="43" t="str">
        <f t="array" ref="O610">IFERROR(INDEX($M$2:$M$1501,MATCH(0,INDEX(COUNTIFS($O$1:O609,$M$2:$M$1501),0),0)),"")</f>
        <v/>
      </c>
      <c r="T610" s="8" t="s">
        <v>395</v>
      </c>
      <c r="U610" s="51"/>
      <c r="W610" s="43" t="str">
        <f>IFERROR(INDEX($T$2:$T$1501,MATCH(0,INDEX(COUNTIFS($W$1:W609,$T$2:$T$1501),0),0)),"")</f>
        <v>12faa69e-5e46-4013-b014-7549d613b78e</v>
      </c>
      <c r="X610" s="43">
        <f t="shared" si="24"/>
        <v>2</v>
      </c>
      <c r="Z610" s="6" t="s">
        <v>20</v>
      </c>
      <c r="AA610" s="43" t="str">
        <f>IFERROR(INDEX($T$2:$T$1501,MATCH(0,INDEX(COUNTIFS($W$1:AA609,$T$2:$T$1501),0),0)),"")</f>
        <v>12faa69e-5e46-4013-b014-7549d613b78e</v>
      </c>
    </row>
    <row r="611" spans="1:27" ht="12.75">
      <c r="A611" s="36" t="str">
        <f t="shared" si="23"/>
        <v>GGN - Sector 27|Fruits &amp; Vegetables</v>
      </c>
      <c r="B611" s="6" t="s">
        <v>9</v>
      </c>
      <c r="C611" s="7">
        <v>44531</v>
      </c>
      <c r="D611" s="8" t="s">
        <v>17</v>
      </c>
      <c r="E611" s="8" t="s">
        <v>11</v>
      </c>
      <c r="F611" s="9">
        <v>66</v>
      </c>
      <c r="G611" s="10">
        <v>35</v>
      </c>
      <c r="H611" s="46"/>
      <c r="I611" s="46"/>
      <c r="M611" s="6" t="s">
        <v>9</v>
      </c>
      <c r="N611" s="43" t="str">
        <f>IF(COUNTIF($M$2:M611,$M$2:$M$1501)=1,M611,"")</f>
        <v/>
      </c>
      <c r="O611" s="43" t="str">
        <f t="array" ref="O611">IFERROR(INDEX($M$2:$M$1501,MATCH(0,INDEX(COUNTIFS($O$1:O610,$M$2:$M$1501),0),0)),"")</f>
        <v/>
      </c>
      <c r="T611" s="8" t="s">
        <v>17</v>
      </c>
      <c r="U611" s="51"/>
      <c r="W611" s="43" t="str">
        <f>IFERROR(INDEX($T$2:$T$1501,MATCH(0,INDEX(COUNTIFS($W$1:W610,$T$2:$T$1501),0),0)),"")</f>
        <v>78a0044b-9bb4-47e0-8eff-d5b7cda6e189</v>
      </c>
      <c r="X611" s="43">
        <f t="shared" si="24"/>
        <v>1</v>
      </c>
      <c r="Z611" s="6" t="s">
        <v>9</v>
      </c>
      <c r="AA611" s="43" t="str">
        <f>IFERROR(INDEX($T$2:$T$1501,MATCH(0,INDEX(COUNTIFS($W$1:AA610,$T$2:$T$1501),0),0)),"")</f>
        <v>78a0044b-9bb4-47e0-8eff-d5b7cda6e189</v>
      </c>
    </row>
    <row r="612" spans="1:27" ht="12.75">
      <c r="A612" s="36" t="str">
        <f t="shared" si="23"/>
        <v>GGN - Sector 27|Fruits &amp; Vegetables</v>
      </c>
      <c r="B612" s="6" t="s">
        <v>9</v>
      </c>
      <c r="C612" s="7">
        <v>44531</v>
      </c>
      <c r="D612" s="8" t="s">
        <v>63</v>
      </c>
      <c r="E612" s="8" t="s">
        <v>11</v>
      </c>
      <c r="F612" s="9">
        <v>267</v>
      </c>
      <c r="G612" s="10">
        <v>21</v>
      </c>
      <c r="H612" s="46"/>
      <c r="I612" s="46"/>
      <c r="M612" s="6" t="s">
        <v>9</v>
      </c>
      <c r="N612" s="43" t="str">
        <f>IF(COUNTIF($M$2:M612,$M$2:$M$1501)=1,M612,"")</f>
        <v/>
      </c>
      <c r="O612" s="43" t="str">
        <f t="array" ref="O612">IFERROR(INDEX($M$2:$M$1501,MATCH(0,INDEX(COUNTIFS($O$1:O611,$M$2:$M$1501),0),0)),"")</f>
        <v/>
      </c>
      <c r="T612" s="8" t="s">
        <v>63</v>
      </c>
      <c r="U612" s="51"/>
      <c r="W612" s="43" t="str">
        <f>IFERROR(INDEX($T$2:$T$1501,MATCH(0,INDEX(COUNTIFS($W$1:W611,$T$2:$T$1501),0),0)),"")</f>
        <v>96223f42-3b65-46cb-84a6-533fe9fe93f5</v>
      </c>
      <c r="X612" s="43">
        <f t="shared" si="24"/>
        <v>1</v>
      </c>
      <c r="Z612" s="6" t="s">
        <v>9</v>
      </c>
      <c r="AA612" s="43" t="str">
        <f>IFERROR(INDEX($T$2:$T$1501,MATCH(0,INDEX(COUNTIFS($W$1:AA611,$T$2:$T$1501),0),0)),"")</f>
        <v>96223f42-3b65-46cb-84a6-533fe9fe93f5</v>
      </c>
    </row>
    <row r="613" spans="1:27" ht="12.75">
      <c r="A613" s="36" t="str">
        <f t="shared" si="23"/>
        <v>GGN - Sector 27|Fruits &amp; Vegetables</v>
      </c>
      <c r="B613" s="6" t="s">
        <v>9</v>
      </c>
      <c r="C613" s="7">
        <v>44531</v>
      </c>
      <c r="D613" s="8" t="s">
        <v>27</v>
      </c>
      <c r="E613" s="8" t="s">
        <v>11</v>
      </c>
      <c r="F613" s="9">
        <v>17</v>
      </c>
      <c r="G613" s="10">
        <v>18</v>
      </c>
      <c r="H613" s="46"/>
      <c r="I613" s="46"/>
      <c r="M613" s="6" t="s">
        <v>9</v>
      </c>
      <c r="N613" s="43" t="str">
        <f>IF(COUNTIF($M$2:M613,$M$2:$M$1501)=1,M613,"")</f>
        <v/>
      </c>
      <c r="O613" s="43" t="str">
        <f t="array" ref="O613">IFERROR(INDEX($M$2:$M$1501,MATCH(0,INDEX(COUNTIFS($O$1:O612,$M$2:$M$1501),0),0)),"")</f>
        <v/>
      </c>
      <c r="T613" s="8" t="s">
        <v>27</v>
      </c>
      <c r="U613" s="51"/>
      <c r="W613" s="43" t="str">
        <f>IFERROR(INDEX($T$2:$T$1501,MATCH(0,INDEX(COUNTIFS($W$1:W612,$T$2:$T$1501),0),0)),"")</f>
        <v>4a2adc62-fb9b-4f9b-9164-fd0b82da6367</v>
      </c>
      <c r="X613" s="43">
        <f t="shared" si="24"/>
        <v>1</v>
      </c>
      <c r="Z613" s="6" t="s">
        <v>9</v>
      </c>
      <c r="AA613" s="43" t="str">
        <f>IFERROR(INDEX($T$2:$T$1501,MATCH(0,INDEX(COUNTIFS($W$1:AA612,$T$2:$T$1501),0),0)),"")</f>
        <v>4a2adc62-fb9b-4f9b-9164-fd0b82da6367</v>
      </c>
    </row>
    <row r="614" spans="1:27" ht="12.75">
      <c r="A614" s="36" t="str">
        <f t="shared" si="23"/>
        <v>GGN - Sector 27|Fruits &amp; Vegetables</v>
      </c>
      <c r="B614" s="6" t="s">
        <v>9</v>
      </c>
      <c r="C614" s="7">
        <v>44531</v>
      </c>
      <c r="D614" s="8" t="s">
        <v>12</v>
      </c>
      <c r="E614" s="8" t="s">
        <v>11</v>
      </c>
      <c r="F614" s="9">
        <v>19</v>
      </c>
      <c r="G614" s="10">
        <v>59</v>
      </c>
      <c r="H614" s="46"/>
      <c r="I614" s="46"/>
      <c r="M614" s="6" t="s">
        <v>9</v>
      </c>
      <c r="N614" s="43" t="str">
        <f>IF(COUNTIF($M$2:M614,$M$2:$M$1501)=1,M614,"")</f>
        <v/>
      </c>
      <c r="O614" s="43" t="str">
        <f t="array" ref="O614">IFERROR(INDEX($M$2:$M$1501,MATCH(0,INDEX(COUNTIFS($O$1:O613,$M$2:$M$1501),0),0)),"")</f>
        <v/>
      </c>
      <c r="T614" s="8" t="s">
        <v>12</v>
      </c>
      <c r="U614" s="51"/>
      <c r="W614" s="43" t="str">
        <f>IFERROR(INDEX($T$2:$T$1501,MATCH(0,INDEX(COUNTIFS($W$1:W613,$T$2:$T$1501),0),0)),"")</f>
        <v>78f80f49-5160-4e43-8951-5ccb4b1e9ff7</v>
      </c>
      <c r="X614" s="43">
        <f t="shared" si="24"/>
        <v>1</v>
      </c>
      <c r="Z614" s="6" t="s">
        <v>9</v>
      </c>
      <c r="AA614" s="43" t="str">
        <f>IFERROR(INDEX($T$2:$T$1501,MATCH(0,INDEX(COUNTIFS($W$1:AA613,$T$2:$T$1501),0),0)),"")</f>
        <v>78f80f49-5160-4e43-8951-5ccb4b1e9ff7</v>
      </c>
    </row>
    <row r="615" spans="1:27" ht="12.75">
      <c r="A615" s="36" t="str">
        <f t="shared" si="23"/>
        <v>GGN - Sector 27|Fruits &amp; Vegetables</v>
      </c>
      <c r="B615" s="6" t="s">
        <v>9</v>
      </c>
      <c r="C615" s="7">
        <v>44531</v>
      </c>
      <c r="D615" s="8" t="s">
        <v>17</v>
      </c>
      <c r="E615" s="8" t="s">
        <v>11</v>
      </c>
      <c r="F615" s="9">
        <v>66</v>
      </c>
      <c r="G615" s="10">
        <v>35</v>
      </c>
      <c r="H615" s="46"/>
      <c r="I615" s="46"/>
      <c r="M615" s="6" t="s">
        <v>9</v>
      </c>
      <c r="N615" s="43" t="str">
        <f>IF(COUNTIF($M$2:M615,$M$2:$M$1501)=1,M615,"")</f>
        <v/>
      </c>
      <c r="O615" s="43" t="str">
        <f t="array" ref="O615">IFERROR(INDEX($M$2:$M$1501,MATCH(0,INDEX(COUNTIFS($O$1:O614,$M$2:$M$1501),0),0)),"")</f>
        <v/>
      </c>
      <c r="T615" s="8" t="s">
        <v>17</v>
      </c>
      <c r="U615" s="51"/>
      <c r="W615" s="43" t="str">
        <f>IFERROR(INDEX($T$2:$T$1501,MATCH(0,INDEX(COUNTIFS($W$1:W614,$T$2:$T$1501),0),0)),"")</f>
        <v>3493fcf8-5cc8-4cdf-bed3-498cf172a8cc</v>
      </c>
      <c r="X615" s="43">
        <f t="shared" si="24"/>
        <v>1</v>
      </c>
      <c r="Z615" s="6" t="s">
        <v>9</v>
      </c>
      <c r="AA615" s="43" t="str">
        <f>IFERROR(INDEX($T$2:$T$1501,MATCH(0,INDEX(COUNTIFS($W$1:AA614,$T$2:$T$1501),0),0)),"")</f>
        <v>3493fcf8-5cc8-4cdf-bed3-498cf172a8cc</v>
      </c>
    </row>
    <row r="616" spans="1:27" ht="12.75">
      <c r="A616" s="36" t="str">
        <f t="shared" si="23"/>
        <v>GGN - Sector 27|Fruits &amp; Vegetables</v>
      </c>
      <c r="B616" s="6" t="s">
        <v>9</v>
      </c>
      <c r="C616" s="7">
        <v>44531</v>
      </c>
      <c r="D616" s="8" t="s">
        <v>43</v>
      </c>
      <c r="E616" s="8" t="s">
        <v>11</v>
      </c>
      <c r="F616" s="9">
        <v>1</v>
      </c>
      <c r="G616" s="10">
        <v>36</v>
      </c>
      <c r="H616" s="46"/>
      <c r="I616" s="46"/>
      <c r="M616" s="6" t="s">
        <v>9</v>
      </c>
      <c r="N616" s="43" t="str">
        <f>IF(COUNTIF($M$2:M616,$M$2:$M$1501)=1,M616,"")</f>
        <v/>
      </c>
      <c r="O616" s="43" t="str">
        <f t="array" ref="O616">IFERROR(INDEX($M$2:$M$1501,MATCH(0,INDEX(COUNTIFS($O$1:O615,$M$2:$M$1501),0),0)),"")</f>
        <v/>
      </c>
      <c r="T616" s="8" t="s">
        <v>43</v>
      </c>
      <c r="U616" s="51"/>
      <c r="W616" s="43" t="str">
        <f>IFERROR(INDEX($T$2:$T$1501,MATCH(0,INDEX(COUNTIFS($W$1:W615,$T$2:$T$1501),0),0)),"")</f>
        <v>709bd327-baf4-4104-a46d-fdba2b80b99c</v>
      </c>
      <c r="X616" s="43">
        <f t="shared" si="24"/>
        <v>1</v>
      </c>
      <c r="Z616" s="6" t="s">
        <v>9</v>
      </c>
      <c r="AA616" s="43" t="str">
        <f>IFERROR(INDEX($T$2:$T$1501,MATCH(0,INDEX(COUNTIFS($W$1:AA615,$T$2:$T$1501),0),0)),"")</f>
        <v>709bd327-baf4-4104-a46d-fdba2b80b99c</v>
      </c>
    </row>
    <row r="617" spans="1:27" ht="12.75">
      <c r="A617" s="36" t="str">
        <f t="shared" si="23"/>
        <v>GGN - Sector 27|Ice Cream &amp; Desserts</v>
      </c>
      <c r="B617" s="6" t="s">
        <v>9</v>
      </c>
      <c r="C617" s="7">
        <v>44531</v>
      </c>
      <c r="D617" s="8" t="s">
        <v>408</v>
      </c>
      <c r="E617" s="8" t="s">
        <v>59</v>
      </c>
      <c r="F617" s="9">
        <v>0</v>
      </c>
      <c r="G617" s="10">
        <v>53</v>
      </c>
      <c r="H617" s="46"/>
      <c r="I617" s="46"/>
      <c r="M617" s="6" t="s">
        <v>9</v>
      </c>
      <c r="N617" s="43" t="str">
        <f>IF(COUNTIF($M$2:M617,$M$2:$M$1501)=1,M617,"")</f>
        <v/>
      </c>
      <c r="O617" s="43" t="str">
        <f t="array" ref="O617">IFERROR(INDEX($M$2:$M$1501,MATCH(0,INDEX(COUNTIFS($O$1:O616,$M$2:$M$1501),0),0)),"")</f>
        <v/>
      </c>
      <c r="T617" s="8" t="s">
        <v>408</v>
      </c>
      <c r="U617" s="51"/>
      <c r="W617" s="43" t="str">
        <f>IFERROR(INDEX($T$2:$T$1501,MATCH(0,INDEX(COUNTIFS($W$1:W616,$T$2:$T$1501),0),0)),"")</f>
        <v>971a482c-018b-48b0-8e2e-a61c0526d2e6</v>
      </c>
      <c r="X617" s="43">
        <f t="shared" si="24"/>
        <v>1</v>
      </c>
      <c r="Z617" s="6" t="s">
        <v>9</v>
      </c>
      <c r="AA617" s="43" t="str">
        <f>IFERROR(INDEX($T$2:$T$1501,MATCH(0,INDEX(COUNTIFS($W$1:AA616,$T$2:$T$1501),0),0)),"")</f>
        <v>971a482c-018b-48b0-8e2e-a61c0526d2e6</v>
      </c>
    </row>
    <row r="618" spans="1:27" ht="12.75">
      <c r="A618" s="36" t="str">
        <f t="shared" si="23"/>
        <v>GGN - Sector 27|Fruits &amp; Vegetables</v>
      </c>
      <c r="B618" s="6" t="s">
        <v>9</v>
      </c>
      <c r="C618" s="7">
        <v>44531</v>
      </c>
      <c r="D618" s="8" t="s">
        <v>18</v>
      </c>
      <c r="E618" s="8" t="s">
        <v>11</v>
      </c>
      <c r="F618" s="9">
        <v>18</v>
      </c>
      <c r="G618" s="10">
        <v>70</v>
      </c>
      <c r="H618" s="46"/>
      <c r="I618" s="46"/>
      <c r="M618" s="6" t="s">
        <v>9</v>
      </c>
      <c r="N618" s="43" t="str">
        <f>IF(COUNTIF($M$2:M618,$M$2:$M$1501)=1,M618,"")</f>
        <v/>
      </c>
      <c r="O618" s="43" t="str">
        <f t="array" ref="O618">IFERROR(INDEX($M$2:$M$1501,MATCH(0,INDEX(COUNTIFS($O$1:O617,$M$2:$M$1501),0),0)),"")</f>
        <v/>
      </c>
      <c r="T618" s="8" t="s">
        <v>18</v>
      </c>
      <c r="U618" s="51"/>
      <c r="W618" s="43" t="str">
        <f>IFERROR(INDEX($T$2:$T$1501,MATCH(0,INDEX(COUNTIFS($W$1:W617,$T$2:$T$1501),0),0)),"")</f>
        <v>fb6c2b19-2b03-4346-927d-9b70e4c074a3</v>
      </c>
      <c r="X618" s="43">
        <f t="shared" si="24"/>
        <v>1</v>
      </c>
      <c r="Z618" s="6" t="s">
        <v>9</v>
      </c>
      <c r="AA618" s="43" t="str">
        <f>IFERROR(INDEX($T$2:$T$1501,MATCH(0,INDEX(COUNTIFS($W$1:AA617,$T$2:$T$1501),0),0)),"")</f>
        <v>fb6c2b19-2b03-4346-927d-9b70e4c074a3</v>
      </c>
    </row>
    <row r="619" spans="1:27" ht="12.75">
      <c r="A619" s="36" t="str">
        <f t="shared" si="23"/>
        <v>GGN - Sector 27|Home &amp; Cleaning</v>
      </c>
      <c r="B619" s="6" t="s">
        <v>9</v>
      </c>
      <c r="C619" s="7">
        <v>44531</v>
      </c>
      <c r="D619" s="8" t="s">
        <v>409</v>
      </c>
      <c r="E619" s="8" t="s">
        <v>67</v>
      </c>
      <c r="F619" s="9">
        <v>4</v>
      </c>
      <c r="G619" s="10">
        <v>65</v>
      </c>
      <c r="H619" s="46"/>
      <c r="I619" s="46"/>
      <c r="M619" s="6" t="s">
        <v>9</v>
      </c>
      <c r="N619" s="43" t="str">
        <f>IF(COUNTIF($M$2:M619,$M$2:$M$1501)=1,M619,"")</f>
        <v/>
      </c>
      <c r="O619" s="43" t="str">
        <f t="array" ref="O619">IFERROR(INDEX($M$2:$M$1501,MATCH(0,INDEX(COUNTIFS($O$1:O618,$M$2:$M$1501),0),0)),"")</f>
        <v/>
      </c>
      <c r="T619" s="8" t="s">
        <v>409</v>
      </c>
      <c r="U619" s="51"/>
      <c r="W619" s="43" t="str">
        <f>IFERROR(INDEX($T$2:$T$1501,MATCH(0,INDEX(COUNTIFS($W$1:W618,$T$2:$T$1501),0),0)),"")</f>
        <v>540bd878-d6df-4283-b721-6c3c5977d682</v>
      </c>
      <c r="X619" s="43">
        <f t="shared" si="24"/>
        <v>1</v>
      </c>
      <c r="Z619" s="6" t="s">
        <v>9</v>
      </c>
      <c r="AA619" s="43" t="str">
        <f>IFERROR(INDEX($T$2:$T$1501,MATCH(0,INDEX(COUNTIFS($W$1:AA618,$T$2:$T$1501),0),0)),"")</f>
        <v>540bd878-d6df-4283-b721-6c3c5977d682</v>
      </c>
    </row>
    <row r="620" spans="1:27" ht="12.75">
      <c r="A620" s="36" t="str">
        <f t="shared" si="23"/>
        <v>GGN-Sector66|Fruits &amp; Vegetables</v>
      </c>
      <c r="B620" s="6" t="s">
        <v>6</v>
      </c>
      <c r="C620" s="7">
        <v>44531</v>
      </c>
      <c r="D620" s="8" t="s">
        <v>10</v>
      </c>
      <c r="E620" s="8" t="s">
        <v>11</v>
      </c>
      <c r="F620" s="9">
        <v>0</v>
      </c>
      <c r="G620" s="10">
        <v>12</v>
      </c>
      <c r="H620" s="46"/>
      <c r="I620" s="46"/>
      <c r="M620" s="6" t="s">
        <v>6</v>
      </c>
      <c r="N620" s="43" t="str">
        <f>IF(COUNTIF($M$2:M620,$M$2:$M$1501)=1,M620,"")</f>
        <v/>
      </c>
      <c r="O620" s="43" t="str">
        <f t="array" ref="O620">IFERROR(INDEX($M$2:$M$1501,MATCH(0,INDEX(COUNTIFS($O$1:O619,$M$2:$M$1501),0),0)),"")</f>
        <v/>
      </c>
      <c r="T620" s="8" t="s">
        <v>10</v>
      </c>
      <c r="U620" s="51"/>
      <c r="W620" s="43" t="str">
        <f>IFERROR(INDEX($T$2:$T$1501,MATCH(0,INDEX(COUNTIFS($W$1:W619,$T$2:$T$1501),0),0)),"")</f>
        <v>a39b3f21-6333-4032-90f8-805482606308</v>
      </c>
      <c r="X620" s="43">
        <f t="shared" si="24"/>
        <v>1</v>
      </c>
      <c r="Z620" s="6" t="s">
        <v>6</v>
      </c>
      <c r="AA620" s="43" t="str">
        <f>IFERROR(INDEX($T$2:$T$1501,MATCH(0,INDEX(COUNTIFS($W$1:AA619,$T$2:$T$1501),0),0)),"")</f>
        <v>a39b3f21-6333-4032-90f8-805482606308</v>
      </c>
    </row>
    <row r="621" spans="1:27" ht="12.75">
      <c r="A621" s="36" t="str">
        <f t="shared" si="23"/>
        <v>GGN-Ardee City|Biscuits</v>
      </c>
      <c r="B621" s="6" t="s">
        <v>20</v>
      </c>
      <c r="C621" s="7">
        <v>44531</v>
      </c>
      <c r="D621" s="8" t="s">
        <v>410</v>
      </c>
      <c r="E621" s="8" t="s">
        <v>39</v>
      </c>
      <c r="F621" s="9">
        <v>11</v>
      </c>
      <c r="G621" s="10">
        <v>54</v>
      </c>
      <c r="H621" s="46"/>
      <c r="I621" s="46"/>
      <c r="M621" s="6" t="s">
        <v>20</v>
      </c>
      <c r="N621" s="43" t="str">
        <f>IF(COUNTIF($M$2:M621,$M$2:$M$1501)=1,M621,"")</f>
        <v/>
      </c>
      <c r="O621" s="43" t="str">
        <f t="array" ref="O621">IFERROR(INDEX($M$2:$M$1501,MATCH(0,INDEX(COUNTIFS($O$1:O620,$M$2:$M$1501),0),0)),"")</f>
        <v/>
      </c>
      <c r="T621" s="8" t="s">
        <v>410</v>
      </c>
      <c r="U621" s="51"/>
      <c r="W621" s="43" t="str">
        <f>IFERROR(INDEX($T$2:$T$1501,MATCH(0,INDEX(COUNTIFS($W$1:W620,$T$2:$T$1501),0),0)),"")</f>
        <v>ad0e0b24-44e4-4930-9095-c72d2ddb2754</v>
      </c>
      <c r="X621" s="43">
        <f t="shared" si="24"/>
        <v>2</v>
      </c>
      <c r="Z621" s="6" t="s">
        <v>20</v>
      </c>
      <c r="AA621" s="43" t="str">
        <f>IFERROR(INDEX($T$2:$T$1501,MATCH(0,INDEX(COUNTIFS($W$1:AA620,$T$2:$T$1501),0),0)),"")</f>
        <v>ad0e0b24-44e4-4930-9095-c72d2ddb2754</v>
      </c>
    </row>
    <row r="622" spans="1:27" ht="12.75">
      <c r="A622" s="36" t="str">
        <f t="shared" si="23"/>
        <v>GGN-Sector66|Fruits &amp; Vegetables</v>
      </c>
      <c r="B622" s="6" t="s">
        <v>6</v>
      </c>
      <c r="C622" s="7">
        <v>44531</v>
      </c>
      <c r="D622" s="8" t="s">
        <v>55</v>
      </c>
      <c r="E622" s="8" t="s">
        <v>11</v>
      </c>
      <c r="F622" s="9">
        <v>24</v>
      </c>
      <c r="G622" s="10">
        <v>22</v>
      </c>
      <c r="H622" s="46"/>
      <c r="I622" s="46"/>
      <c r="M622" s="6" t="s">
        <v>6</v>
      </c>
      <c r="N622" s="43" t="str">
        <f>IF(COUNTIF($M$2:M622,$M$2:$M$1501)=1,M622,"")</f>
        <v/>
      </c>
      <c r="O622" s="43" t="str">
        <f t="array" ref="O622">IFERROR(INDEX($M$2:$M$1501,MATCH(0,INDEX(COUNTIFS($O$1:O621,$M$2:$M$1501),0),0)),"")</f>
        <v/>
      </c>
      <c r="T622" s="8" t="s">
        <v>55</v>
      </c>
      <c r="U622" s="51"/>
      <c r="W622" s="43" t="str">
        <f>IFERROR(INDEX($T$2:$T$1501,MATCH(0,INDEX(COUNTIFS($W$1:W621,$T$2:$T$1501),0),0)),"")</f>
        <v>f0135811-8e96-4c34-921f-6b18b1ec8c16</v>
      </c>
      <c r="X622" s="43">
        <f t="shared" si="24"/>
        <v>1</v>
      </c>
      <c r="Z622" s="6" t="s">
        <v>6</v>
      </c>
      <c r="AA622" s="43" t="str">
        <f>IFERROR(INDEX($T$2:$T$1501,MATCH(0,INDEX(COUNTIFS($W$1:AA621,$T$2:$T$1501),0),0)),"")</f>
        <v>f0135811-8e96-4c34-921f-6b18b1ec8c16</v>
      </c>
    </row>
    <row r="623" spans="1:27" ht="12.75">
      <c r="A623" s="36" t="str">
        <f t="shared" si="23"/>
        <v>GGN - Sector 27|Munchies</v>
      </c>
      <c r="B623" s="6" t="s">
        <v>9</v>
      </c>
      <c r="C623" s="7">
        <v>44531</v>
      </c>
      <c r="D623" s="8" t="s">
        <v>397</v>
      </c>
      <c r="E623" s="8" t="s">
        <v>8</v>
      </c>
      <c r="F623" s="9">
        <v>7</v>
      </c>
      <c r="G623" s="10">
        <v>99</v>
      </c>
      <c r="H623" s="46"/>
      <c r="I623" s="46"/>
      <c r="M623" s="6" t="s">
        <v>9</v>
      </c>
      <c r="N623" s="43" t="str">
        <f>IF(COUNTIF($M$2:M623,$M$2:$M$1501)=1,M623,"")</f>
        <v/>
      </c>
      <c r="O623" s="43" t="str">
        <f t="array" ref="O623">IFERROR(INDEX($M$2:$M$1501,MATCH(0,INDEX(COUNTIFS($O$1:O622,$M$2:$M$1501),0),0)),"")</f>
        <v/>
      </c>
      <c r="T623" s="8" t="s">
        <v>397</v>
      </c>
      <c r="U623" s="51"/>
      <c r="W623" s="43" t="str">
        <f>IFERROR(INDEX($T$2:$T$1501,MATCH(0,INDEX(COUNTIFS($W$1:W622,$T$2:$T$1501),0),0)),"")</f>
        <v>58742491-4733-42d0-89c3-76fcd86d85ec</v>
      </c>
      <c r="X623" s="43">
        <f t="shared" si="24"/>
        <v>3</v>
      </c>
      <c r="Z623" s="6" t="s">
        <v>9</v>
      </c>
      <c r="AA623" s="43" t="str">
        <f>IFERROR(INDEX($T$2:$T$1501,MATCH(0,INDEX(COUNTIFS($W$1:AA622,$T$2:$T$1501),0),0)),"")</f>
        <v>58742491-4733-42d0-89c3-76fcd86d85ec</v>
      </c>
    </row>
    <row r="624" spans="1:27" ht="12.75">
      <c r="A624" s="36" t="str">
        <f t="shared" si="23"/>
        <v>GGN-Sector66|Fruits &amp; Vegetables</v>
      </c>
      <c r="B624" s="6" t="s">
        <v>6</v>
      </c>
      <c r="C624" s="7">
        <v>44531</v>
      </c>
      <c r="D624" s="8" t="s">
        <v>411</v>
      </c>
      <c r="E624" s="8" t="s">
        <v>11</v>
      </c>
      <c r="F624" s="9">
        <v>0</v>
      </c>
      <c r="G624" s="10">
        <v>22</v>
      </c>
      <c r="H624" s="46"/>
      <c r="I624" s="46"/>
      <c r="M624" s="6" t="s">
        <v>6</v>
      </c>
      <c r="N624" s="43" t="str">
        <f>IF(COUNTIF($M$2:M624,$M$2:$M$1501)=1,M624,"")</f>
        <v/>
      </c>
      <c r="O624" s="43" t="str">
        <f t="array" ref="O624">IFERROR(INDEX($M$2:$M$1501,MATCH(0,INDEX(COUNTIFS($O$1:O623,$M$2:$M$1501),0),0)),"")</f>
        <v/>
      </c>
      <c r="T624" s="8" t="s">
        <v>411</v>
      </c>
      <c r="U624" s="51"/>
      <c r="W624" s="43" t="str">
        <f>IFERROR(INDEX($T$2:$T$1501,MATCH(0,INDEX(COUNTIFS($W$1:W623,$T$2:$T$1501),0),0)),"")</f>
        <v>bd716b3b-bc99-4a0f-a5cf-0e62d9666499</v>
      </c>
      <c r="X624" s="43">
        <f t="shared" si="24"/>
        <v>1</v>
      </c>
      <c r="Z624" s="6" t="s">
        <v>6</v>
      </c>
      <c r="AA624" s="43" t="str">
        <f>IFERROR(INDEX($T$2:$T$1501,MATCH(0,INDEX(COUNTIFS($W$1:AA623,$T$2:$T$1501),0),0)),"")</f>
        <v>bd716b3b-bc99-4a0f-a5cf-0e62d9666499</v>
      </c>
    </row>
    <row r="625" spans="1:27" ht="12.75">
      <c r="A625" s="36" t="str">
        <f t="shared" si="23"/>
        <v>GGN-Sector66|Fruits &amp; Vegetables</v>
      </c>
      <c r="B625" s="6" t="s">
        <v>6</v>
      </c>
      <c r="C625" s="7">
        <v>44531</v>
      </c>
      <c r="D625" s="8" t="s">
        <v>17</v>
      </c>
      <c r="E625" s="8" t="s">
        <v>11</v>
      </c>
      <c r="F625" s="9">
        <v>34</v>
      </c>
      <c r="G625" s="10">
        <v>53</v>
      </c>
      <c r="H625" s="46"/>
      <c r="I625" s="46"/>
      <c r="M625" s="6" t="s">
        <v>6</v>
      </c>
      <c r="N625" s="43" t="str">
        <f>IF(COUNTIF($M$2:M625,$M$2:$M$1501)=1,M625,"")</f>
        <v/>
      </c>
      <c r="O625" s="43" t="str">
        <f t="array" ref="O625">IFERROR(INDEX($M$2:$M$1501,MATCH(0,INDEX(COUNTIFS($O$1:O624,$M$2:$M$1501),0),0)),"")</f>
        <v/>
      </c>
      <c r="T625" s="8" t="s">
        <v>17</v>
      </c>
      <c r="U625" s="51"/>
      <c r="W625" s="43" t="str">
        <f>IFERROR(INDEX($T$2:$T$1501,MATCH(0,INDEX(COUNTIFS($W$1:W624,$T$2:$T$1501),0),0)),"")</f>
        <v>6213646d-38d6-4757-bf9c-65dc7062901c</v>
      </c>
      <c r="X625" s="43">
        <f t="shared" si="24"/>
        <v>2</v>
      </c>
      <c r="Z625" s="6" t="s">
        <v>6</v>
      </c>
      <c r="AA625" s="43" t="str">
        <f>IFERROR(INDEX($T$2:$T$1501,MATCH(0,INDEX(COUNTIFS($W$1:AA624,$T$2:$T$1501),0),0)),"")</f>
        <v>6213646d-38d6-4757-bf9c-65dc7062901c</v>
      </c>
    </row>
    <row r="626" spans="1:27" ht="12.75">
      <c r="A626" s="36" t="str">
        <f t="shared" si="23"/>
        <v>GGN - Sector 27|Munchies</v>
      </c>
      <c r="B626" s="6" t="s">
        <v>9</v>
      </c>
      <c r="C626" s="7">
        <v>44531</v>
      </c>
      <c r="D626" s="8" t="s">
        <v>412</v>
      </c>
      <c r="E626" s="8" t="s">
        <v>8</v>
      </c>
      <c r="F626" s="9">
        <v>4</v>
      </c>
      <c r="G626" s="10">
        <v>134</v>
      </c>
      <c r="H626" s="46"/>
      <c r="I626" s="46"/>
      <c r="M626" s="6" t="s">
        <v>9</v>
      </c>
      <c r="N626" s="43" t="str">
        <f>IF(COUNTIF($M$2:M626,$M$2:$M$1501)=1,M626,"")</f>
        <v/>
      </c>
      <c r="O626" s="43" t="str">
        <f t="array" ref="O626">IFERROR(INDEX($M$2:$M$1501,MATCH(0,INDEX(COUNTIFS($O$1:O625,$M$2:$M$1501),0),0)),"")</f>
        <v/>
      </c>
      <c r="T626" s="8" t="s">
        <v>412</v>
      </c>
      <c r="U626" s="51"/>
      <c r="W626" s="43" t="str">
        <f>IFERROR(INDEX($T$2:$T$1501,MATCH(0,INDEX(COUNTIFS($W$1:W625,$T$2:$T$1501),0),0)),"")</f>
        <v>009ffcf4-9972-4b90-b36b-9f689a2d1795</v>
      </c>
      <c r="X626" s="43">
        <f t="shared" si="24"/>
        <v>1</v>
      </c>
      <c r="Z626" s="6" t="s">
        <v>9</v>
      </c>
      <c r="AA626" s="43" t="str">
        <f>IFERROR(INDEX($T$2:$T$1501,MATCH(0,INDEX(COUNTIFS($W$1:AA625,$T$2:$T$1501),0),0)),"")</f>
        <v>009ffcf4-9972-4b90-b36b-9f689a2d1795</v>
      </c>
    </row>
    <row r="627" spans="1:27" ht="12.75">
      <c r="A627" s="36" t="str">
        <f t="shared" si="23"/>
        <v>GGN - Sector 27|Fruits &amp; Vegetables</v>
      </c>
      <c r="B627" s="6" t="s">
        <v>9</v>
      </c>
      <c r="C627" s="7">
        <v>44531</v>
      </c>
      <c r="D627" s="8" t="s">
        <v>55</v>
      </c>
      <c r="E627" s="8" t="s">
        <v>11</v>
      </c>
      <c r="F627" s="9">
        <v>40</v>
      </c>
      <c r="G627" s="10">
        <v>22</v>
      </c>
      <c r="H627" s="46"/>
      <c r="I627" s="46"/>
      <c r="M627" s="6" t="s">
        <v>9</v>
      </c>
      <c r="N627" s="43" t="str">
        <f>IF(COUNTIF($M$2:M627,$M$2:$M$1501)=1,M627,"")</f>
        <v/>
      </c>
      <c r="O627" s="43" t="str">
        <f t="array" ref="O627">IFERROR(INDEX($M$2:$M$1501,MATCH(0,INDEX(COUNTIFS($O$1:O626,$M$2:$M$1501),0),0)),"")</f>
        <v/>
      </c>
      <c r="T627" s="8" t="s">
        <v>55</v>
      </c>
      <c r="U627" s="51"/>
      <c r="W627" s="43" t="str">
        <f>IFERROR(INDEX($T$2:$T$1501,MATCH(0,INDEX(COUNTIFS($W$1:W626,$T$2:$T$1501),0),0)),"")</f>
        <v>b9606e95-79a6-4814-827d-104b680ca81f</v>
      </c>
      <c r="X627" s="43">
        <f t="shared" si="24"/>
        <v>1</v>
      </c>
      <c r="Z627" s="6" t="s">
        <v>9</v>
      </c>
      <c r="AA627" s="43" t="str">
        <f>IFERROR(INDEX($T$2:$T$1501,MATCH(0,INDEX(COUNTIFS($W$1:AA626,$T$2:$T$1501),0),0)),"")</f>
        <v>b9606e95-79a6-4814-827d-104b680ca81f</v>
      </c>
    </row>
    <row r="628" spans="1:27" ht="12.75">
      <c r="A628" s="36" t="str">
        <f t="shared" si="23"/>
        <v>GGN - Sector 27|Health &amp; Hygiene</v>
      </c>
      <c r="B628" s="6" t="s">
        <v>9</v>
      </c>
      <c r="C628" s="7">
        <v>44531</v>
      </c>
      <c r="D628" s="8" t="s">
        <v>413</v>
      </c>
      <c r="E628" s="8" t="s">
        <v>132</v>
      </c>
      <c r="F628" s="9">
        <v>5</v>
      </c>
      <c r="G628" s="10">
        <v>144</v>
      </c>
      <c r="H628" s="46"/>
      <c r="I628" s="46"/>
      <c r="M628" s="6" t="s">
        <v>9</v>
      </c>
      <c r="N628" s="43" t="str">
        <f>IF(COUNTIF($M$2:M628,$M$2:$M$1501)=1,M628,"")</f>
        <v/>
      </c>
      <c r="O628" s="43" t="str">
        <f t="array" ref="O628">IFERROR(INDEX($M$2:$M$1501,MATCH(0,INDEX(COUNTIFS($O$1:O627,$M$2:$M$1501),0),0)),"")</f>
        <v/>
      </c>
      <c r="T628" s="8" t="s">
        <v>413</v>
      </c>
      <c r="U628" s="51"/>
      <c r="W628" s="43" t="str">
        <f>IFERROR(INDEX($T$2:$T$1501,MATCH(0,INDEX(COUNTIFS($W$1:W627,$T$2:$T$1501),0),0)),"")</f>
        <v>2630f537-e84d-49ca-bdff-68dfc82fee95</v>
      </c>
      <c r="X628" s="43">
        <f t="shared" si="24"/>
        <v>2</v>
      </c>
      <c r="Z628" s="6" t="s">
        <v>9</v>
      </c>
      <c r="AA628" s="43" t="str">
        <f>IFERROR(INDEX($T$2:$T$1501,MATCH(0,INDEX(COUNTIFS($W$1:AA627,$T$2:$T$1501),0),0)),"")</f>
        <v>2630f537-e84d-49ca-bdff-68dfc82fee95</v>
      </c>
    </row>
    <row r="629" spans="1:27" ht="12.75">
      <c r="A629" s="36" t="str">
        <f t="shared" si="23"/>
        <v>GGN-Sector66|Fruits &amp; Vegetables</v>
      </c>
      <c r="B629" s="6" t="s">
        <v>6</v>
      </c>
      <c r="C629" s="7">
        <v>44531</v>
      </c>
      <c r="D629" s="8" t="s">
        <v>17</v>
      </c>
      <c r="E629" s="8" t="s">
        <v>11</v>
      </c>
      <c r="F629" s="9">
        <v>34</v>
      </c>
      <c r="G629" s="10">
        <v>26</v>
      </c>
      <c r="H629" s="46"/>
      <c r="I629" s="46"/>
      <c r="M629" s="6" t="s">
        <v>6</v>
      </c>
      <c r="N629" s="43" t="str">
        <f>IF(COUNTIF($M$2:M629,$M$2:$M$1501)=1,M629,"")</f>
        <v/>
      </c>
      <c r="O629" s="43" t="str">
        <f t="array" ref="O629">IFERROR(INDEX($M$2:$M$1501,MATCH(0,INDEX(COUNTIFS($O$1:O628,$M$2:$M$1501),0),0)),"")</f>
        <v/>
      </c>
      <c r="T629" s="8" t="s">
        <v>17</v>
      </c>
      <c r="U629" s="51"/>
      <c r="W629" s="43" t="str">
        <f>IFERROR(INDEX($T$2:$T$1501,MATCH(0,INDEX(COUNTIFS($W$1:W628,$T$2:$T$1501),0),0)),"")</f>
        <v>35dbdc88-9f8e-4f25-b0ca-e468274e55f3</v>
      </c>
      <c r="X629" s="43">
        <f t="shared" si="24"/>
        <v>1</v>
      </c>
      <c r="Z629" s="6" t="s">
        <v>6</v>
      </c>
      <c r="AA629" s="43" t="str">
        <f>IFERROR(INDEX($T$2:$T$1501,MATCH(0,INDEX(COUNTIFS($W$1:AA628,$T$2:$T$1501),0),0)),"")</f>
        <v>35dbdc88-9f8e-4f25-b0ca-e468274e55f3</v>
      </c>
    </row>
    <row r="630" spans="1:27" ht="12.75">
      <c r="A630" s="36" t="str">
        <f t="shared" si="23"/>
        <v>GGN-Ardee City|Dairy, Bread &amp; Batter</v>
      </c>
      <c r="B630" s="6" t="s">
        <v>20</v>
      </c>
      <c r="C630" s="7">
        <v>44531</v>
      </c>
      <c r="D630" s="8" t="s">
        <v>46</v>
      </c>
      <c r="E630" s="8" t="s">
        <v>41</v>
      </c>
      <c r="F630" s="9">
        <v>0</v>
      </c>
      <c r="G630" s="10">
        <v>35</v>
      </c>
      <c r="H630" s="46"/>
      <c r="I630" s="46"/>
      <c r="M630" s="6" t="s">
        <v>20</v>
      </c>
      <c r="N630" s="43" t="str">
        <f>IF(COUNTIF($M$2:M630,$M$2:$M$1501)=1,M630,"")</f>
        <v/>
      </c>
      <c r="O630" s="43" t="str">
        <f t="array" ref="O630">IFERROR(INDEX($M$2:$M$1501,MATCH(0,INDEX(COUNTIFS($O$1:O629,$M$2:$M$1501),0),0)),"")</f>
        <v/>
      </c>
      <c r="T630" s="8" t="s">
        <v>46</v>
      </c>
      <c r="U630" s="51"/>
      <c r="W630" s="43" t="str">
        <f>IFERROR(INDEX($T$2:$T$1501,MATCH(0,INDEX(COUNTIFS($W$1:W629,$T$2:$T$1501),0),0)),"")</f>
        <v>11dd1a9e-882e-4b3a-910e-d42864f95c6b</v>
      </c>
      <c r="X630" s="43">
        <f t="shared" si="24"/>
        <v>1</v>
      </c>
      <c r="Z630" s="6" t="s">
        <v>20</v>
      </c>
      <c r="AA630" s="43" t="str">
        <f>IFERROR(INDEX($T$2:$T$1501,MATCH(0,INDEX(COUNTIFS($W$1:AA629,$T$2:$T$1501),0),0)),"")</f>
        <v>11dd1a9e-882e-4b3a-910e-d42864f95c6b</v>
      </c>
    </row>
    <row r="631" spans="1:27" ht="12.75">
      <c r="A631" s="36" t="str">
        <f t="shared" si="23"/>
        <v>GGN-Sector66|Home &amp; Cleaning</v>
      </c>
      <c r="B631" s="6" t="s">
        <v>6</v>
      </c>
      <c r="C631" s="7">
        <v>44531</v>
      </c>
      <c r="D631" s="8" t="s">
        <v>83</v>
      </c>
      <c r="E631" s="8" t="s">
        <v>67</v>
      </c>
      <c r="F631" s="9">
        <v>4</v>
      </c>
      <c r="G631" s="10">
        <v>47</v>
      </c>
      <c r="H631" s="46"/>
      <c r="I631" s="46"/>
      <c r="M631" s="6" t="s">
        <v>6</v>
      </c>
      <c r="N631" s="43" t="str">
        <f>IF(COUNTIF($M$2:M631,$M$2:$M$1501)=1,M631,"")</f>
        <v/>
      </c>
      <c r="O631" s="43" t="str">
        <f t="array" ref="O631">IFERROR(INDEX($M$2:$M$1501,MATCH(0,INDEX(COUNTIFS($O$1:O630,$M$2:$M$1501),0),0)),"")</f>
        <v/>
      </c>
      <c r="T631" s="8" t="s">
        <v>83</v>
      </c>
      <c r="U631" s="51"/>
      <c r="W631" s="43" t="str">
        <f>IFERROR(INDEX($T$2:$T$1501,MATCH(0,INDEX(COUNTIFS($W$1:W630,$T$2:$T$1501),0),0)),"")</f>
        <v>35f4eb6e-4759-49f9-b6d8-97a08cea11ca</v>
      </c>
      <c r="X631" s="43">
        <f t="shared" si="24"/>
        <v>1</v>
      </c>
      <c r="Z631" s="6" t="s">
        <v>6</v>
      </c>
      <c r="AA631" s="43" t="str">
        <f>IFERROR(INDEX($T$2:$T$1501,MATCH(0,INDEX(COUNTIFS($W$1:AA630,$T$2:$T$1501),0),0)),"")</f>
        <v>35f4eb6e-4759-49f9-b6d8-97a08cea11ca</v>
      </c>
    </row>
    <row r="632" spans="1:27" ht="12.75">
      <c r="A632" s="36" t="str">
        <f t="shared" si="23"/>
        <v>GGN-Sector66|Personal Care</v>
      </c>
      <c r="B632" s="6" t="s">
        <v>6</v>
      </c>
      <c r="C632" s="7">
        <v>44531</v>
      </c>
      <c r="D632" s="8" t="s">
        <v>171</v>
      </c>
      <c r="E632" s="8" t="s">
        <v>34</v>
      </c>
      <c r="F632" s="9">
        <v>9</v>
      </c>
      <c r="G632" s="10">
        <v>84</v>
      </c>
      <c r="H632" s="46"/>
      <c r="I632" s="46"/>
      <c r="M632" s="6" t="s">
        <v>6</v>
      </c>
      <c r="N632" s="43" t="str">
        <f>IF(COUNTIF($M$2:M632,$M$2:$M$1501)=1,M632,"")</f>
        <v/>
      </c>
      <c r="O632" s="43" t="str">
        <f t="array" ref="O632">IFERROR(INDEX($M$2:$M$1501,MATCH(0,INDEX(COUNTIFS($O$1:O631,$M$2:$M$1501),0),0)),"")</f>
        <v/>
      </c>
      <c r="T632" s="8" t="s">
        <v>171</v>
      </c>
      <c r="U632" s="51"/>
      <c r="W632" s="43" t="str">
        <f>IFERROR(INDEX($T$2:$T$1501,MATCH(0,INDEX(COUNTIFS($W$1:W631,$T$2:$T$1501),0),0)),"")</f>
        <v>ade6b224-6792-491e-afdd-81b7317f392f</v>
      </c>
      <c r="X632" s="43">
        <f t="shared" si="24"/>
        <v>1</v>
      </c>
      <c r="Z632" s="6" t="s">
        <v>6</v>
      </c>
      <c r="AA632" s="43" t="str">
        <f>IFERROR(INDEX($T$2:$T$1501,MATCH(0,INDEX(COUNTIFS($W$1:AA631,$T$2:$T$1501),0),0)),"")</f>
        <v>ade6b224-6792-491e-afdd-81b7317f392f</v>
      </c>
    </row>
    <row r="633" spans="1:27" ht="12.75">
      <c r="A633" s="36" t="str">
        <f t="shared" si="23"/>
        <v>GGN-Sector66|Paan Corner</v>
      </c>
      <c r="B633" s="6" t="s">
        <v>6</v>
      </c>
      <c r="C633" s="7">
        <v>44531</v>
      </c>
      <c r="D633" s="8" t="s">
        <v>352</v>
      </c>
      <c r="E633" s="8" t="s">
        <v>65</v>
      </c>
      <c r="F633" s="9">
        <v>0</v>
      </c>
      <c r="G633" s="10">
        <v>660</v>
      </c>
      <c r="H633" s="46"/>
      <c r="I633" s="46"/>
      <c r="M633" s="6" t="s">
        <v>6</v>
      </c>
      <c r="N633" s="43" t="str">
        <f>IF(COUNTIF($M$2:M633,$M$2:$M$1501)=1,M633,"")</f>
        <v/>
      </c>
      <c r="O633" s="43" t="str">
        <f t="array" ref="O633">IFERROR(INDEX($M$2:$M$1501,MATCH(0,INDEX(COUNTIFS($O$1:O632,$M$2:$M$1501),0),0)),"")</f>
        <v/>
      </c>
      <c r="T633" s="8" t="s">
        <v>352</v>
      </c>
      <c r="U633" s="51"/>
      <c r="W633" s="43" t="str">
        <f>IFERROR(INDEX($T$2:$T$1501,MATCH(0,INDEX(COUNTIFS($W$1:W632,$T$2:$T$1501),0),0)),"")</f>
        <v>4cb941a3-9a02-4240-9dd8-36f9849a3ef0</v>
      </c>
      <c r="X633" s="43">
        <f t="shared" si="24"/>
        <v>1</v>
      </c>
      <c r="Z633" s="6" t="s">
        <v>6</v>
      </c>
      <c r="AA633" s="43" t="str">
        <f>IFERROR(INDEX($T$2:$T$1501,MATCH(0,INDEX(COUNTIFS($W$1:AA632,$T$2:$T$1501),0),0)),"")</f>
        <v>4cb941a3-9a02-4240-9dd8-36f9849a3ef0</v>
      </c>
    </row>
    <row r="634" spans="1:27" ht="12.75">
      <c r="A634" s="36" t="str">
        <f t="shared" si="23"/>
        <v>GGN - Sector 27|Fruits &amp; Vegetables</v>
      </c>
      <c r="B634" s="6" t="s">
        <v>9</v>
      </c>
      <c r="C634" s="7">
        <v>44531</v>
      </c>
      <c r="D634" s="8" t="s">
        <v>63</v>
      </c>
      <c r="E634" s="8" t="s">
        <v>11</v>
      </c>
      <c r="F634" s="9">
        <v>267</v>
      </c>
      <c r="G634" s="10">
        <v>126</v>
      </c>
      <c r="H634" s="46"/>
      <c r="I634" s="46"/>
      <c r="M634" s="6" t="s">
        <v>9</v>
      </c>
      <c r="N634" s="43" t="str">
        <f>IF(COUNTIF($M$2:M634,$M$2:$M$1501)=1,M634,"")</f>
        <v/>
      </c>
      <c r="O634" s="43" t="str">
        <f t="array" ref="O634">IFERROR(INDEX($M$2:$M$1501,MATCH(0,INDEX(COUNTIFS($O$1:O633,$M$2:$M$1501),0),0)),"")</f>
        <v/>
      </c>
      <c r="T634" s="8" t="s">
        <v>63</v>
      </c>
      <c r="U634" s="51"/>
      <c r="W634" s="43" t="str">
        <f>IFERROR(INDEX($T$2:$T$1501,MATCH(0,INDEX(COUNTIFS($W$1:W633,$T$2:$T$1501),0),0)),"")</f>
        <v>d1174a10-8f72-465e-9f74-cdce2b6eeae9</v>
      </c>
      <c r="X634" s="43">
        <f t="shared" si="24"/>
        <v>1</v>
      </c>
      <c r="Z634" s="6" t="s">
        <v>9</v>
      </c>
      <c r="AA634" s="43" t="str">
        <f>IFERROR(INDEX($T$2:$T$1501,MATCH(0,INDEX(COUNTIFS($W$1:AA633,$T$2:$T$1501),0),0)),"")</f>
        <v>d1174a10-8f72-465e-9f74-cdce2b6eeae9</v>
      </c>
    </row>
    <row r="635" spans="1:27" ht="12.75">
      <c r="A635" s="36" t="str">
        <f t="shared" si="23"/>
        <v>GGN-Sector66|Home &amp; Cleaning</v>
      </c>
      <c r="B635" s="6" t="s">
        <v>6</v>
      </c>
      <c r="C635" s="7">
        <v>44531</v>
      </c>
      <c r="D635" s="8" t="s">
        <v>414</v>
      </c>
      <c r="E635" s="8" t="s">
        <v>67</v>
      </c>
      <c r="F635" s="9">
        <v>0</v>
      </c>
      <c r="G635" s="10">
        <v>35</v>
      </c>
      <c r="H635" s="46"/>
      <c r="I635" s="46"/>
      <c r="M635" s="6" t="s">
        <v>6</v>
      </c>
      <c r="N635" s="43" t="str">
        <f>IF(COUNTIF($M$2:M635,$M$2:$M$1501)=1,M635,"")</f>
        <v/>
      </c>
      <c r="O635" s="43" t="str">
        <f t="array" ref="O635">IFERROR(INDEX($M$2:$M$1501,MATCH(0,INDEX(COUNTIFS($O$1:O634,$M$2:$M$1501),0),0)),"")</f>
        <v/>
      </c>
      <c r="T635" s="8" t="s">
        <v>414</v>
      </c>
      <c r="U635" s="51"/>
      <c r="W635" s="43" t="str">
        <f>IFERROR(INDEX($T$2:$T$1501,MATCH(0,INDEX(COUNTIFS($W$1:W634,$T$2:$T$1501),0),0)),"")</f>
        <v>8628ddf4-8242-48b4-b5b1-a23600e79243</v>
      </c>
      <c r="X635" s="43">
        <f t="shared" si="24"/>
        <v>1</v>
      </c>
      <c r="Z635" s="6" t="s">
        <v>6</v>
      </c>
      <c r="AA635" s="43" t="str">
        <f>IFERROR(INDEX($T$2:$T$1501,MATCH(0,INDEX(COUNTIFS($W$1:AA634,$T$2:$T$1501),0),0)),"")</f>
        <v>8628ddf4-8242-48b4-b5b1-a23600e79243</v>
      </c>
    </row>
    <row r="636" spans="1:27" ht="12.75">
      <c r="A636" s="36" t="str">
        <f t="shared" si="23"/>
        <v>GGN-Sector66|Fruits &amp; Vegetables</v>
      </c>
      <c r="B636" s="6" t="s">
        <v>6</v>
      </c>
      <c r="C636" s="7">
        <v>44531</v>
      </c>
      <c r="D636" s="8" t="s">
        <v>63</v>
      </c>
      <c r="E636" s="8" t="s">
        <v>11</v>
      </c>
      <c r="F636" s="9">
        <v>43</v>
      </c>
      <c r="G636" s="10">
        <v>105</v>
      </c>
      <c r="H636" s="46"/>
      <c r="I636" s="46"/>
      <c r="M636" s="6" t="s">
        <v>6</v>
      </c>
      <c r="N636" s="43" t="str">
        <f>IF(COUNTIF($M$2:M636,$M$2:$M$1501)=1,M636,"")</f>
        <v/>
      </c>
      <c r="O636" s="43" t="str">
        <f t="array" ref="O636">IFERROR(INDEX($M$2:$M$1501,MATCH(0,INDEX(COUNTIFS($O$1:O635,$M$2:$M$1501),0),0)),"")</f>
        <v/>
      </c>
      <c r="T636" s="8" t="s">
        <v>63</v>
      </c>
      <c r="U636" s="51"/>
      <c r="W636" s="43" t="str">
        <f>IFERROR(INDEX($T$2:$T$1501,MATCH(0,INDEX(COUNTIFS($W$1:W635,$T$2:$T$1501),0),0)),"")</f>
        <v>eca31bcf-1166-4a33-af28-9cb47049a11b</v>
      </c>
      <c r="X636" s="43">
        <f t="shared" si="24"/>
        <v>1</v>
      </c>
      <c r="Z636" s="6" t="s">
        <v>6</v>
      </c>
      <c r="AA636" s="43" t="str">
        <f>IFERROR(INDEX($T$2:$T$1501,MATCH(0,INDEX(COUNTIFS($W$1:AA635,$T$2:$T$1501),0),0)),"")</f>
        <v>eca31bcf-1166-4a33-af28-9cb47049a11b</v>
      </c>
    </row>
    <row r="637" spans="1:27" ht="12.75">
      <c r="A637" s="36" t="str">
        <f t="shared" si="23"/>
        <v>GGN-Sector66|Fruits &amp; Vegetables</v>
      </c>
      <c r="B637" s="6" t="s">
        <v>6</v>
      </c>
      <c r="C637" s="7">
        <v>44531</v>
      </c>
      <c r="D637" s="8" t="s">
        <v>63</v>
      </c>
      <c r="E637" s="8" t="s">
        <v>11</v>
      </c>
      <c r="F637" s="9">
        <v>43</v>
      </c>
      <c r="G637" s="10">
        <v>44</v>
      </c>
      <c r="H637" s="46"/>
      <c r="I637" s="46"/>
      <c r="M637" s="6" t="s">
        <v>6</v>
      </c>
      <c r="N637" s="43" t="str">
        <f>IF(COUNTIF($M$2:M637,$M$2:$M$1501)=1,M637,"")</f>
        <v/>
      </c>
      <c r="O637" s="43" t="str">
        <f t="array" ref="O637">IFERROR(INDEX($M$2:$M$1501,MATCH(0,INDEX(COUNTIFS($O$1:O636,$M$2:$M$1501),0),0)),"")</f>
        <v/>
      </c>
      <c r="T637" s="8" t="s">
        <v>63</v>
      </c>
      <c r="U637" s="51"/>
      <c r="W637" s="43" t="str">
        <f>IFERROR(INDEX($T$2:$T$1501,MATCH(0,INDEX(COUNTIFS($W$1:W636,$T$2:$T$1501),0),0)),"")</f>
        <v>576551cc-57ed-474a-9807-f73fc5299763</v>
      </c>
      <c r="X637" s="43">
        <f t="shared" si="24"/>
        <v>1</v>
      </c>
      <c r="Z637" s="6" t="s">
        <v>6</v>
      </c>
      <c r="AA637" s="43" t="str">
        <f>IFERROR(INDEX($T$2:$T$1501,MATCH(0,INDEX(COUNTIFS($W$1:AA636,$T$2:$T$1501),0),0)),"")</f>
        <v>576551cc-57ed-474a-9807-f73fc5299763</v>
      </c>
    </row>
    <row r="638" spans="1:27" ht="12.75">
      <c r="A638" s="36" t="str">
        <f t="shared" si="23"/>
        <v>GGN - Sector 27|Munchies</v>
      </c>
      <c r="B638" s="6" t="s">
        <v>9</v>
      </c>
      <c r="C638" s="7">
        <v>44531</v>
      </c>
      <c r="D638" s="8" t="s">
        <v>257</v>
      </c>
      <c r="E638" s="8" t="s">
        <v>8</v>
      </c>
      <c r="F638" s="9">
        <v>5</v>
      </c>
      <c r="G638" s="10">
        <v>10</v>
      </c>
      <c r="H638" s="46"/>
      <c r="I638" s="46"/>
      <c r="M638" s="6" t="s">
        <v>9</v>
      </c>
      <c r="N638" s="43" t="str">
        <f>IF(COUNTIF($M$2:M638,$M$2:$M$1501)=1,M638,"")</f>
        <v/>
      </c>
      <c r="O638" s="43" t="str">
        <f t="array" ref="O638">IFERROR(INDEX($M$2:$M$1501,MATCH(0,INDEX(COUNTIFS($O$1:O637,$M$2:$M$1501),0),0)),"")</f>
        <v/>
      </c>
      <c r="T638" s="8" t="s">
        <v>257</v>
      </c>
      <c r="U638" s="51"/>
      <c r="W638" s="43" t="str">
        <f>IFERROR(INDEX($T$2:$T$1501,MATCH(0,INDEX(COUNTIFS($W$1:W637,$T$2:$T$1501),0),0)),"")</f>
        <v>15bdbb15-42a8-413d-b234-06aba6319406</v>
      </c>
      <c r="X638" s="43">
        <f t="shared" si="24"/>
        <v>1</v>
      </c>
      <c r="Z638" s="6" t="s">
        <v>9</v>
      </c>
      <c r="AA638" s="43" t="str">
        <f>IFERROR(INDEX($T$2:$T$1501,MATCH(0,INDEX(COUNTIFS($W$1:AA637,$T$2:$T$1501),0),0)),"")</f>
        <v>15bdbb15-42a8-413d-b234-06aba6319406</v>
      </c>
    </row>
    <row r="639" spans="1:27" ht="12.75">
      <c r="A639" s="36" t="str">
        <f t="shared" si="23"/>
        <v>GGN - Sector 27|Fruits &amp; Vegetables</v>
      </c>
      <c r="B639" s="6" t="s">
        <v>9</v>
      </c>
      <c r="C639" s="7">
        <v>44531</v>
      </c>
      <c r="D639" s="8" t="s">
        <v>63</v>
      </c>
      <c r="E639" s="8" t="s">
        <v>11</v>
      </c>
      <c r="F639" s="9">
        <v>267</v>
      </c>
      <c r="G639" s="10">
        <v>126</v>
      </c>
      <c r="H639" s="46"/>
      <c r="I639" s="46"/>
      <c r="M639" s="6" t="s">
        <v>9</v>
      </c>
      <c r="N639" s="43" t="str">
        <f>IF(COUNTIF($M$2:M639,$M$2:$M$1501)=1,M639,"")</f>
        <v/>
      </c>
      <c r="O639" s="43" t="str">
        <f t="array" ref="O639">IFERROR(INDEX($M$2:$M$1501,MATCH(0,INDEX(COUNTIFS($O$1:O638,$M$2:$M$1501),0),0)),"")</f>
        <v/>
      </c>
      <c r="T639" s="8" t="s">
        <v>63</v>
      </c>
      <c r="U639" s="51"/>
      <c r="W639" s="43" t="str">
        <f>IFERROR(INDEX($T$2:$T$1501,MATCH(0,INDEX(COUNTIFS($W$1:W638,$T$2:$T$1501),0),0)),"")</f>
        <v>815fbd73-5477-45e1-ac29-86d340c0f33d</v>
      </c>
      <c r="X639" s="43">
        <f t="shared" si="24"/>
        <v>1</v>
      </c>
      <c r="Z639" s="6" t="s">
        <v>9</v>
      </c>
      <c r="AA639" s="43" t="str">
        <f>IFERROR(INDEX($T$2:$T$1501,MATCH(0,INDEX(COUNTIFS($W$1:AA638,$T$2:$T$1501),0),0)),"")</f>
        <v>815fbd73-5477-45e1-ac29-86d340c0f33d</v>
      </c>
    </row>
    <row r="640" spans="1:27" ht="12.75">
      <c r="A640" s="36" t="str">
        <f t="shared" si="23"/>
        <v>GGN - Sector 27|Biscuits</v>
      </c>
      <c r="B640" s="6" t="s">
        <v>9</v>
      </c>
      <c r="C640" s="7">
        <v>44531</v>
      </c>
      <c r="D640" s="8" t="s">
        <v>415</v>
      </c>
      <c r="E640" s="8" t="s">
        <v>39</v>
      </c>
      <c r="F640" s="9">
        <v>8</v>
      </c>
      <c r="G640" s="10">
        <v>38</v>
      </c>
      <c r="H640" s="46"/>
      <c r="I640" s="46"/>
      <c r="M640" s="6" t="s">
        <v>9</v>
      </c>
      <c r="N640" s="43" t="str">
        <f>IF(COUNTIF($M$2:M640,$M$2:$M$1501)=1,M640,"")</f>
        <v/>
      </c>
      <c r="O640" s="43" t="str">
        <f t="array" ref="O640">IFERROR(INDEX($M$2:$M$1501,MATCH(0,INDEX(COUNTIFS($O$1:O639,$M$2:$M$1501),0),0)),"")</f>
        <v/>
      </c>
      <c r="T640" s="8" t="s">
        <v>415</v>
      </c>
      <c r="U640" s="51"/>
      <c r="W640" s="43" t="str">
        <f>IFERROR(INDEX($T$2:$T$1501,MATCH(0,INDEX(COUNTIFS($W$1:W639,$T$2:$T$1501),0),0)),"")</f>
        <v>f603fa4c-65e3-41ed-9732-c80fbbb5dd28</v>
      </c>
      <c r="X640" s="43">
        <f t="shared" si="24"/>
        <v>1</v>
      </c>
      <c r="Z640" s="6" t="s">
        <v>9</v>
      </c>
      <c r="AA640" s="43" t="str">
        <f>IFERROR(INDEX($T$2:$T$1501,MATCH(0,INDEX(COUNTIFS($W$1:AA639,$T$2:$T$1501),0),0)),"")</f>
        <v>f603fa4c-65e3-41ed-9732-c80fbbb5dd28</v>
      </c>
    </row>
    <row r="641" spans="1:27" ht="12.75">
      <c r="A641" s="36" t="str">
        <f t="shared" si="23"/>
        <v>GGN - Sector 27|Fruits &amp; Vegetables</v>
      </c>
      <c r="B641" s="6" t="s">
        <v>9</v>
      </c>
      <c r="C641" s="7">
        <v>44531</v>
      </c>
      <c r="D641" s="8" t="s">
        <v>63</v>
      </c>
      <c r="E641" s="8" t="s">
        <v>11</v>
      </c>
      <c r="F641" s="9">
        <v>267</v>
      </c>
      <c r="G641" s="10">
        <v>126</v>
      </c>
      <c r="H641" s="46"/>
      <c r="I641" s="46"/>
      <c r="M641" s="6" t="s">
        <v>9</v>
      </c>
      <c r="N641" s="43" t="str">
        <f>IF(COUNTIF($M$2:M641,$M$2:$M$1501)=1,M641,"")</f>
        <v/>
      </c>
      <c r="O641" s="43" t="str">
        <f t="array" ref="O641">IFERROR(INDEX($M$2:$M$1501,MATCH(0,INDEX(COUNTIFS($O$1:O640,$M$2:$M$1501),0),0)),"")</f>
        <v/>
      </c>
      <c r="T641" s="8" t="s">
        <v>63</v>
      </c>
      <c r="U641" s="51"/>
      <c r="W641" s="43" t="str">
        <f>IFERROR(INDEX($T$2:$T$1501,MATCH(0,INDEX(COUNTIFS($W$1:W640,$T$2:$T$1501),0),0)),"")</f>
        <v>1113d92c-92de-457f-906a-71905352b9d6</v>
      </c>
      <c r="X641" s="43">
        <f t="shared" si="24"/>
        <v>1</v>
      </c>
      <c r="Z641" s="6" t="s">
        <v>9</v>
      </c>
      <c r="AA641" s="43" t="str">
        <f>IFERROR(INDEX($T$2:$T$1501,MATCH(0,INDEX(COUNTIFS($W$1:AA640,$T$2:$T$1501),0),0)),"")</f>
        <v>1113d92c-92de-457f-906a-71905352b9d6</v>
      </c>
    </row>
    <row r="642" spans="1:27" ht="12.75">
      <c r="A642" s="36" t="str">
        <f t="shared" si="23"/>
        <v>GGN-Sector66|Fruits &amp; Vegetables</v>
      </c>
      <c r="B642" s="6" t="s">
        <v>6</v>
      </c>
      <c r="C642" s="7">
        <v>44531</v>
      </c>
      <c r="D642" s="8" t="s">
        <v>55</v>
      </c>
      <c r="E642" s="8" t="s">
        <v>11</v>
      </c>
      <c r="F642" s="9">
        <v>24</v>
      </c>
      <c r="G642" s="10">
        <v>66</v>
      </c>
      <c r="H642" s="46"/>
      <c r="I642" s="46"/>
      <c r="M642" s="6" t="s">
        <v>6</v>
      </c>
      <c r="N642" s="43" t="str">
        <f>IF(COUNTIF($M$2:M642,$M$2:$M$1501)=1,M642,"")</f>
        <v/>
      </c>
      <c r="O642" s="43" t="str">
        <f t="array" ref="O642">IFERROR(INDEX($M$2:$M$1501,MATCH(0,INDEX(COUNTIFS($O$1:O641,$M$2:$M$1501),0),0)),"")</f>
        <v/>
      </c>
      <c r="T642" s="8" t="s">
        <v>55</v>
      </c>
      <c r="U642" s="51"/>
      <c r="W642" s="43" t="str">
        <f>IFERROR(INDEX($T$2:$T$1501,MATCH(0,INDEX(COUNTIFS($W$1:W641,$T$2:$T$1501),0),0)),"")</f>
        <v>b2abdac4-2f3b-4145-9be9-e6764b72db8b</v>
      </c>
      <c r="X642" s="43">
        <f t="shared" si="24"/>
        <v>1</v>
      </c>
      <c r="Z642" s="6" t="s">
        <v>6</v>
      </c>
      <c r="AA642" s="43" t="str">
        <f>IFERROR(INDEX($T$2:$T$1501,MATCH(0,INDEX(COUNTIFS($W$1:AA641,$T$2:$T$1501),0),0)),"")</f>
        <v>b2abdac4-2f3b-4145-9be9-e6764b72db8b</v>
      </c>
    </row>
    <row r="643" spans="1:27" ht="12.75">
      <c r="A643" s="36" t="str">
        <f t="shared" ref="A643:A706" si="25">B643&amp;"|"&amp;E643</f>
        <v>GGN-Sector66|Fruits &amp; Vegetables</v>
      </c>
      <c r="B643" s="6" t="s">
        <v>6</v>
      </c>
      <c r="C643" s="7">
        <v>44531</v>
      </c>
      <c r="D643" s="8" t="s">
        <v>55</v>
      </c>
      <c r="E643" s="8" t="s">
        <v>11</v>
      </c>
      <c r="F643" s="9">
        <v>24</v>
      </c>
      <c r="G643" s="10">
        <v>22</v>
      </c>
      <c r="H643" s="46"/>
      <c r="I643" s="46"/>
      <c r="M643" s="6" t="s">
        <v>6</v>
      </c>
      <c r="N643" s="43" t="str">
        <f>IF(COUNTIF($M$2:M643,$M$2:$M$1501)=1,M643,"")</f>
        <v/>
      </c>
      <c r="O643" s="43" t="str">
        <f t="array" ref="O643">IFERROR(INDEX($M$2:$M$1501,MATCH(0,INDEX(COUNTIFS($O$1:O642,$M$2:$M$1501),0),0)),"")</f>
        <v/>
      </c>
      <c r="T643" s="8" t="s">
        <v>55</v>
      </c>
      <c r="U643" s="51"/>
      <c r="W643" s="43" t="str">
        <f>IFERROR(INDEX($T$2:$T$1501,MATCH(0,INDEX(COUNTIFS($W$1:W642,$T$2:$T$1501),0),0)),"")</f>
        <v>fc02b040-8d2c-4237-9b25-4a4ef13410a3</v>
      </c>
      <c r="X643" s="43">
        <f t="shared" ref="X643:X706" si="26">COUNTIF($T$2:$T$1501,W643)</f>
        <v>1</v>
      </c>
      <c r="Z643" s="6" t="s">
        <v>6</v>
      </c>
      <c r="AA643" s="43" t="str">
        <f>IFERROR(INDEX($T$2:$T$1501,MATCH(0,INDEX(COUNTIFS($W$1:AA642,$T$2:$T$1501),0),0)),"")</f>
        <v>fc02b040-8d2c-4237-9b25-4a4ef13410a3</v>
      </c>
    </row>
    <row r="644" spans="1:27" ht="12.75">
      <c r="A644" s="36" t="str">
        <f t="shared" si="25"/>
        <v>GGN - Sector 27|Chocolates &amp; Candies</v>
      </c>
      <c r="B644" s="6" t="s">
        <v>9</v>
      </c>
      <c r="C644" s="7">
        <v>44531</v>
      </c>
      <c r="D644" s="8" t="s">
        <v>416</v>
      </c>
      <c r="E644" s="8" t="s">
        <v>80</v>
      </c>
      <c r="F644" s="9">
        <v>0</v>
      </c>
      <c r="G644" s="10">
        <v>38</v>
      </c>
      <c r="H644" s="46"/>
      <c r="I644" s="46"/>
      <c r="M644" s="6" t="s">
        <v>9</v>
      </c>
      <c r="N644" s="43" t="str">
        <f>IF(COUNTIF($M$2:M644,$M$2:$M$1501)=1,M644,"")</f>
        <v/>
      </c>
      <c r="O644" s="43" t="str">
        <f t="array" ref="O644">IFERROR(INDEX($M$2:$M$1501,MATCH(0,INDEX(COUNTIFS($O$1:O643,$M$2:$M$1501),0),0)),"")</f>
        <v/>
      </c>
      <c r="T644" s="8" t="s">
        <v>416</v>
      </c>
      <c r="U644" s="51"/>
      <c r="W644" s="43" t="str">
        <f>IFERROR(INDEX($T$2:$T$1501,MATCH(0,INDEX(COUNTIFS($W$1:W643,$T$2:$T$1501),0),0)),"")</f>
        <v>607a85c7-b84a-465f-8886-ee5340921507</v>
      </c>
      <c r="X644" s="43">
        <f t="shared" si="26"/>
        <v>1</v>
      </c>
      <c r="Z644" s="6" t="s">
        <v>9</v>
      </c>
      <c r="AA644" s="43" t="str">
        <f>IFERROR(INDEX($T$2:$T$1501,MATCH(0,INDEX(COUNTIFS($W$1:AA643,$T$2:$T$1501),0),0)),"")</f>
        <v>607a85c7-b84a-465f-8886-ee5340921507</v>
      </c>
    </row>
    <row r="645" spans="1:27" ht="12.75">
      <c r="A645" s="36" t="str">
        <f t="shared" si="25"/>
        <v>GGN - Sector 27|Fruits &amp; Vegetables</v>
      </c>
      <c r="B645" s="6" t="s">
        <v>9</v>
      </c>
      <c r="C645" s="7">
        <v>44531</v>
      </c>
      <c r="D645" s="8" t="s">
        <v>63</v>
      </c>
      <c r="E645" s="8" t="s">
        <v>11</v>
      </c>
      <c r="F645" s="9">
        <v>267</v>
      </c>
      <c r="G645" s="10">
        <v>126</v>
      </c>
      <c r="H645" s="46"/>
      <c r="I645" s="46"/>
      <c r="M645" s="6" t="s">
        <v>9</v>
      </c>
      <c r="N645" s="43" t="str">
        <f>IF(COUNTIF($M$2:M645,$M$2:$M$1501)=1,M645,"")</f>
        <v/>
      </c>
      <c r="O645" s="43" t="str">
        <f t="array" ref="O645">IFERROR(INDEX($M$2:$M$1501,MATCH(0,INDEX(COUNTIFS($O$1:O644,$M$2:$M$1501),0),0)),"")</f>
        <v/>
      </c>
      <c r="T645" s="8" t="s">
        <v>63</v>
      </c>
      <c r="U645" s="51"/>
      <c r="W645" s="43" t="str">
        <f>IFERROR(INDEX($T$2:$T$1501,MATCH(0,INDEX(COUNTIFS($W$1:W644,$T$2:$T$1501),0),0)),"")</f>
        <v>9b19b621-1a15-42de-b3e6-142ce5d1667d</v>
      </c>
      <c r="X645" s="43">
        <f t="shared" si="26"/>
        <v>1</v>
      </c>
      <c r="Z645" s="6" t="s">
        <v>9</v>
      </c>
      <c r="AA645" s="43" t="str">
        <f>IFERROR(INDEX($T$2:$T$1501,MATCH(0,INDEX(COUNTIFS($W$1:AA644,$T$2:$T$1501),0),0)),"")</f>
        <v>9b19b621-1a15-42de-b3e6-142ce5d1667d</v>
      </c>
    </row>
    <row r="646" spans="1:27" ht="12.75">
      <c r="A646" s="36" t="str">
        <f t="shared" si="25"/>
        <v>GGN - Sector 27|Fruits &amp; Vegetables</v>
      </c>
      <c r="B646" s="6" t="s">
        <v>9</v>
      </c>
      <c r="C646" s="7">
        <v>44531</v>
      </c>
      <c r="D646" s="8" t="s">
        <v>63</v>
      </c>
      <c r="E646" s="8" t="s">
        <v>11</v>
      </c>
      <c r="F646" s="9">
        <v>267</v>
      </c>
      <c r="G646" s="10">
        <v>126</v>
      </c>
      <c r="H646" s="46"/>
      <c r="I646" s="46"/>
      <c r="M646" s="6" t="s">
        <v>9</v>
      </c>
      <c r="N646" s="43" t="str">
        <f>IF(COUNTIF($M$2:M646,$M$2:$M$1501)=1,M646,"")</f>
        <v/>
      </c>
      <c r="O646" s="43" t="str">
        <f t="array" ref="O646">IFERROR(INDEX($M$2:$M$1501,MATCH(0,INDEX(COUNTIFS($O$1:O645,$M$2:$M$1501),0),0)),"")</f>
        <v/>
      </c>
      <c r="T646" s="8" t="s">
        <v>63</v>
      </c>
      <c r="U646" s="51"/>
      <c r="W646" s="43" t="str">
        <f>IFERROR(INDEX($T$2:$T$1501,MATCH(0,INDEX(COUNTIFS($W$1:W645,$T$2:$T$1501),0),0)),"")</f>
        <v>848cf5fe-64df-4a61-909f-f68f5164a1d4</v>
      </c>
      <c r="X646" s="43">
        <f t="shared" si="26"/>
        <v>1</v>
      </c>
      <c r="Z646" s="6" t="s">
        <v>9</v>
      </c>
      <c r="AA646" s="43" t="str">
        <f>IFERROR(INDEX($T$2:$T$1501,MATCH(0,INDEX(COUNTIFS($W$1:AA645,$T$2:$T$1501),0),0)),"")</f>
        <v>848cf5fe-64df-4a61-909f-f68f5164a1d4</v>
      </c>
    </row>
    <row r="647" spans="1:27" ht="12.75">
      <c r="A647" s="36" t="str">
        <f t="shared" si="25"/>
        <v>GGN-Sector66|Fruits &amp; Vegetables</v>
      </c>
      <c r="B647" s="6" t="s">
        <v>6</v>
      </c>
      <c r="C647" s="7">
        <v>44531</v>
      </c>
      <c r="D647" s="8" t="s">
        <v>17</v>
      </c>
      <c r="E647" s="8" t="s">
        <v>11</v>
      </c>
      <c r="F647" s="9">
        <v>34</v>
      </c>
      <c r="G647" s="10">
        <v>26</v>
      </c>
      <c r="H647" s="46"/>
      <c r="I647" s="46"/>
      <c r="M647" s="6" t="s">
        <v>6</v>
      </c>
      <c r="N647" s="43" t="str">
        <f>IF(COUNTIF($M$2:M647,$M$2:$M$1501)=1,M647,"")</f>
        <v/>
      </c>
      <c r="O647" s="43" t="str">
        <f t="array" ref="O647">IFERROR(INDEX($M$2:$M$1501,MATCH(0,INDEX(COUNTIFS($O$1:O646,$M$2:$M$1501),0),0)),"")</f>
        <v/>
      </c>
      <c r="T647" s="8" t="s">
        <v>17</v>
      </c>
      <c r="U647" s="51"/>
      <c r="W647" s="43" t="str">
        <f>IFERROR(INDEX($T$2:$T$1501,MATCH(0,INDEX(COUNTIFS($W$1:W646,$T$2:$T$1501),0),0)),"")</f>
        <v>0126c863-4d57-4ea5-aa03-bf9195bc8361</v>
      </c>
      <c r="X647" s="43">
        <f t="shared" si="26"/>
        <v>1</v>
      </c>
      <c r="Z647" s="6" t="s">
        <v>6</v>
      </c>
      <c r="AA647" s="43" t="str">
        <f>IFERROR(INDEX($T$2:$T$1501,MATCH(0,INDEX(COUNTIFS($W$1:AA646,$T$2:$T$1501),0),0)),"")</f>
        <v>0126c863-4d57-4ea5-aa03-bf9195bc8361</v>
      </c>
    </row>
    <row r="648" spans="1:27" ht="12.75">
      <c r="A648" s="36" t="str">
        <f t="shared" si="25"/>
        <v>GGN-Sector66|Fruits &amp; Vegetables</v>
      </c>
      <c r="B648" s="6" t="s">
        <v>6</v>
      </c>
      <c r="C648" s="7">
        <v>44531</v>
      </c>
      <c r="D648" s="8" t="s">
        <v>63</v>
      </c>
      <c r="E648" s="8" t="s">
        <v>11</v>
      </c>
      <c r="F648" s="9">
        <v>43</v>
      </c>
      <c r="G648" s="10">
        <v>88</v>
      </c>
      <c r="H648" s="46"/>
      <c r="I648" s="46"/>
      <c r="M648" s="6" t="s">
        <v>6</v>
      </c>
      <c r="N648" s="43" t="str">
        <f>IF(COUNTIF($M$2:M648,$M$2:$M$1501)=1,M648,"")</f>
        <v/>
      </c>
      <c r="O648" s="43" t="str">
        <f t="array" ref="O648">IFERROR(INDEX($M$2:$M$1501,MATCH(0,INDEX(COUNTIFS($O$1:O647,$M$2:$M$1501),0),0)),"")</f>
        <v/>
      </c>
      <c r="T648" s="8" t="s">
        <v>63</v>
      </c>
      <c r="U648" s="51"/>
      <c r="W648" s="43" t="str">
        <f>IFERROR(INDEX($T$2:$T$1501,MATCH(0,INDEX(COUNTIFS($W$1:W647,$T$2:$T$1501),0),0)),"")</f>
        <v>7ec4149a-d673-4485-bcf4-cb9aec6184dd</v>
      </c>
      <c r="X648" s="43">
        <f t="shared" si="26"/>
        <v>1</v>
      </c>
      <c r="Z648" s="6" t="s">
        <v>6</v>
      </c>
      <c r="AA648" s="43" t="str">
        <f>IFERROR(INDEX($T$2:$T$1501,MATCH(0,INDEX(COUNTIFS($W$1:AA647,$T$2:$T$1501),0),0)),"")</f>
        <v>7ec4149a-d673-4485-bcf4-cb9aec6184dd</v>
      </c>
    </row>
    <row r="649" spans="1:27" ht="12.75">
      <c r="A649" s="36" t="str">
        <f t="shared" si="25"/>
        <v>GGN-Sector66|Fruits &amp; Vegetables</v>
      </c>
      <c r="B649" s="6" t="s">
        <v>6</v>
      </c>
      <c r="C649" s="7">
        <v>44531</v>
      </c>
      <c r="D649" s="8" t="s">
        <v>63</v>
      </c>
      <c r="E649" s="8" t="s">
        <v>11</v>
      </c>
      <c r="F649" s="9">
        <v>43</v>
      </c>
      <c r="G649" s="10">
        <v>126</v>
      </c>
      <c r="H649" s="46"/>
      <c r="I649" s="46"/>
      <c r="M649" s="6" t="s">
        <v>6</v>
      </c>
      <c r="N649" s="43" t="str">
        <f>IF(COUNTIF($M$2:M649,$M$2:$M$1501)=1,M649,"")</f>
        <v/>
      </c>
      <c r="O649" s="43" t="str">
        <f t="array" ref="O649">IFERROR(INDEX($M$2:$M$1501,MATCH(0,INDEX(COUNTIFS($O$1:O648,$M$2:$M$1501),0),0)),"")</f>
        <v/>
      </c>
      <c r="T649" s="8" t="s">
        <v>63</v>
      </c>
      <c r="U649" s="51"/>
      <c r="W649" s="43" t="str">
        <f>IFERROR(INDEX($T$2:$T$1501,MATCH(0,INDEX(COUNTIFS($W$1:W648,$T$2:$T$1501),0),0)),"")</f>
        <v>dd123d9e-6538-4481-9bbc-82d8b1846dcf</v>
      </c>
      <c r="X649" s="43">
        <f t="shared" si="26"/>
        <v>1</v>
      </c>
      <c r="Z649" s="6" t="s">
        <v>6</v>
      </c>
      <c r="AA649" s="43" t="str">
        <f>IFERROR(INDEX($T$2:$T$1501,MATCH(0,INDEX(COUNTIFS($W$1:AA648,$T$2:$T$1501),0),0)),"")</f>
        <v>dd123d9e-6538-4481-9bbc-82d8b1846dcf</v>
      </c>
    </row>
    <row r="650" spans="1:27" ht="12.75">
      <c r="A650" s="36" t="str">
        <f t="shared" si="25"/>
        <v>GGN-Ardee City|Munchies</v>
      </c>
      <c r="B650" s="6" t="s">
        <v>20</v>
      </c>
      <c r="C650" s="7">
        <v>44531</v>
      </c>
      <c r="D650" s="8" t="s">
        <v>260</v>
      </c>
      <c r="E650" s="8" t="s">
        <v>8</v>
      </c>
      <c r="F650" s="9">
        <v>10</v>
      </c>
      <c r="G650" s="10">
        <v>40</v>
      </c>
      <c r="H650" s="46"/>
      <c r="I650" s="46"/>
      <c r="M650" s="6" t="s">
        <v>20</v>
      </c>
      <c r="N650" s="43" t="str">
        <f>IF(COUNTIF($M$2:M650,$M$2:$M$1501)=1,M650,"")</f>
        <v/>
      </c>
      <c r="O650" s="43" t="str">
        <f t="array" ref="O650">IFERROR(INDEX($M$2:$M$1501,MATCH(0,INDEX(COUNTIFS($O$1:O649,$M$2:$M$1501),0),0)),"")</f>
        <v/>
      </c>
      <c r="T650" s="8" t="s">
        <v>260</v>
      </c>
      <c r="U650" s="51"/>
      <c r="W650" s="43" t="str">
        <f>IFERROR(INDEX($T$2:$T$1501,MATCH(0,INDEX(COUNTIFS($W$1:W649,$T$2:$T$1501),0),0)),"")</f>
        <v>7a78d9fe-50e1-4303-aad2-adcf279d37e0</v>
      </c>
      <c r="X650" s="43">
        <f t="shared" si="26"/>
        <v>1</v>
      </c>
      <c r="Z650" s="6" t="s">
        <v>20</v>
      </c>
      <c r="AA650" s="43" t="str">
        <f>IFERROR(INDEX($T$2:$T$1501,MATCH(0,INDEX(COUNTIFS($W$1:AA649,$T$2:$T$1501),0),0)),"")</f>
        <v>7a78d9fe-50e1-4303-aad2-adcf279d37e0</v>
      </c>
    </row>
    <row r="651" spans="1:27" ht="12.75">
      <c r="A651" s="36" t="str">
        <f t="shared" si="25"/>
        <v>GGN - Sector 27|Fruits &amp; Vegetables</v>
      </c>
      <c r="B651" s="6" t="s">
        <v>9</v>
      </c>
      <c r="C651" s="7">
        <v>44531</v>
      </c>
      <c r="D651" s="8" t="s">
        <v>63</v>
      </c>
      <c r="E651" s="8" t="s">
        <v>11</v>
      </c>
      <c r="F651" s="9">
        <v>267</v>
      </c>
      <c r="G651" s="10">
        <v>126</v>
      </c>
      <c r="H651" s="46"/>
      <c r="I651" s="46"/>
      <c r="M651" s="6" t="s">
        <v>9</v>
      </c>
      <c r="N651" s="43" t="str">
        <f>IF(COUNTIF($M$2:M651,$M$2:$M$1501)=1,M651,"")</f>
        <v/>
      </c>
      <c r="O651" s="43" t="str">
        <f t="array" ref="O651">IFERROR(INDEX($M$2:$M$1501,MATCH(0,INDEX(COUNTIFS($O$1:O650,$M$2:$M$1501),0),0)),"")</f>
        <v/>
      </c>
      <c r="T651" s="8" t="s">
        <v>63</v>
      </c>
      <c r="U651" s="51"/>
      <c r="W651" s="43" t="str">
        <f>IFERROR(INDEX($T$2:$T$1501,MATCH(0,INDEX(COUNTIFS($W$1:W650,$T$2:$T$1501),0),0)),"")</f>
        <v>86359f70-3fc5-4295-afc3-80658c538c3f</v>
      </c>
      <c r="X651" s="43">
        <f t="shared" si="26"/>
        <v>1</v>
      </c>
      <c r="Z651" s="6" t="s">
        <v>9</v>
      </c>
      <c r="AA651" s="43" t="str">
        <f>IFERROR(INDEX($T$2:$T$1501,MATCH(0,INDEX(COUNTIFS($W$1:AA650,$T$2:$T$1501),0),0)),"")</f>
        <v>86359f70-3fc5-4295-afc3-80658c538c3f</v>
      </c>
    </row>
    <row r="652" spans="1:27" ht="12.75">
      <c r="A652" s="36" t="str">
        <f t="shared" si="25"/>
        <v>GGN - Sector 27|Fruits &amp; Vegetables</v>
      </c>
      <c r="B652" s="6" t="s">
        <v>9</v>
      </c>
      <c r="C652" s="7">
        <v>44531</v>
      </c>
      <c r="D652" s="8" t="s">
        <v>63</v>
      </c>
      <c r="E652" s="8" t="s">
        <v>11</v>
      </c>
      <c r="F652" s="9">
        <v>267</v>
      </c>
      <c r="G652" s="10">
        <v>29</v>
      </c>
      <c r="H652" s="46"/>
      <c r="I652" s="46"/>
      <c r="M652" s="6" t="s">
        <v>9</v>
      </c>
      <c r="N652" s="43" t="str">
        <f>IF(COUNTIF($M$2:M652,$M$2:$M$1501)=1,M652,"")</f>
        <v/>
      </c>
      <c r="O652" s="43" t="str">
        <f t="array" ref="O652">IFERROR(INDEX($M$2:$M$1501,MATCH(0,INDEX(COUNTIFS($O$1:O651,$M$2:$M$1501),0),0)),"")</f>
        <v/>
      </c>
      <c r="T652" s="8" t="s">
        <v>63</v>
      </c>
      <c r="U652" s="51"/>
      <c r="W652" s="43" t="str">
        <f>IFERROR(INDEX($T$2:$T$1501,MATCH(0,INDEX(COUNTIFS($W$1:W651,$T$2:$T$1501),0),0)),"")</f>
        <v>e78952c7-7b2a-4fcb-a2a4-39ad2eba2fd9</v>
      </c>
      <c r="X652" s="43">
        <f t="shared" si="26"/>
        <v>1</v>
      </c>
      <c r="Z652" s="6" t="s">
        <v>9</v>
      </c>
      <c r="AA652" s="43" t="str">
        <f>IFERROR(INDEX($T$2:$T$1501,MATCH(0,INDEX(COUNTIFS($W$1:AA651,$T$2:$T$1501),0),0)),"")</f>
        <v>e78952c7-7b2a-4fcb-a2a4-39ad2eba2fd9</v>
      </c>
    </row>
    <row r="653" spans="1:27" ht="12.75">
      <c r="A653" s="36" t="str">
        <f t="shared" si="25"/>
        <v>GGN-Sector66|Beverages</v>
      </c>
      <c r="B653" s="6" t="s">
        <v>6</v>
      </c>
      <c r="C653" s="7">
        <v>44531</v>
      </c>
      <c r="D653" s="8" t="s">
        <v>417</v>
      </c>
      <c r="E653" s="8" t="s">
        <v>74</v>
      </c>
      <c r="F653" s="9">
        <v>33</v>
      </c>
      <c r="G653" s="10">
        <v>54</v>
      </c>
      <c r="H653" s="46"/>
      <c r="I653" s="46"/>
      <c r="M653" s="6" t="s">
        <v>6</v>
      </c>
      <c r="N653" s="43" t="str">
        <f>IF(COUNTIF($M$2:M653,$M$2:$M$1501)=1,M653,"")</f>
        <v/>
      </c>
      <c r="O653" s="43" t="str">
        <f t="array" ref="O653">IFERROR(INDEX($M$2:$M$1501,MATCH(0,INDEX(COUNTIFS($O$1:O652,$M$2:$M$1501),0),0)),"")</f>
        <v/>
      </c>
      <c r="T653" s="8" t="s">
        <v>417</v>
      </c>
      <c r="U653" s="51"/>
      <c r="W653" s="43" t="str">
        <f>IFERROR(INDEX($T$2:$T$1501,MATCH(0,INDEX(COUNTIFS($W$1:W652,$T$2:$T$1501),0),0)),"")</f>
        <v>86c68e9d-5930-4b04-a531-93eeeeb7c68b</v>
      </c>
      <c r="X653" s="43">
        <f t="shared" si="26"/>
        <v>1</v>
      </c>
      <c r="Z653" s="6" t="s">
        <v>6</v>
      </c>
      <c r="AA653" s="43" t="str">
        <f>IFERROR(INDEX($T$2:$T$1501,MATCH(0,INDEX(COUNTIFS($W$1:AA652,$T$2:$T$1501),0),0)),"")</f>
        <v>86c68e9d-5930-4b04-a531-93eeeeb7c68b</v>
      </c>
    </row>
    <row r="654" spans="1:27" ht="12.75">
      <c r="A654" s="36" t="str">
        <f t="shared" si="25"/>
        <v>GGN - Sector 27|Cooking Essentials</v>
      </c>
      <c r="B654" s="6" t="s">
        <v>9</v>
      </c>
      <c r="C654" s="7">
        <v>44531</v>
      </c>
      <c r="D654" s="8" t="s">
        <v>32</v>
      </c>
      <c r="E654" s="8" t="s">
        <v>30</v>
      </c>
      <c r="F654" s="9">
        <v>1</v>
      </c>
      <c r="G654" s="10">
        <v>52</v>
      </c>
      <c r="H654" s="46"/>
      <c r="I654" s="46"/>
      <c r="M654" s="6" t="s">
        <v>9</v>
      </c>
      <c r="N654" s="43" t="str">
        <f>IF(COUNTIF($M$2:M654,$M$2:$M$1501)=1,M654,"")</f>
        <v/>
      </c>
      <c r="O654" s="43" t="str">
        <f t="array" ref="O654">IFERROR(INDEX($M$2:$M$1501,MATCH(0,INDEX(COUNTIFS($O$1:O653,$M$2:$M$1501),0),0)),"")</f>
        <v/>
      </c>
      <c r="T654" s="8" t="s">
        <v>32</v>
      </c>
      <c r="U654" s="51"/>
      <c r="W654" s="43" t="str">
        <f>IFERROR(INDEX($T$2:$T$1501,MATCH(0,INDEX(COUNTIFS($W$1:W653,$T$2:$T$1501),0),0)),"")</f>
        <v>cd083303-e824-47da-8dad-0153205f0c8f</v>
      </c>
      <c r="X654" s="43">
        <f t="shared" si="26"/>
        <v>1</v>
      </c>
      <c r="Z654" s="6" t="s">
        <v>9</v>
      </c>
      <c r="AA654" s="43" t="str">
        <f>IFERROR(INDEX($T$2:$T$1501,MATCH(0,INDEX(COUNTIFS($W$1:AA653,$T$2:$T$1501),0),0)),"")</f>
        <v>cd083303-e824-47da-8dad-0153205f0c8f</v>
      </c>
    </row>
    <row r="655" spans="1:27" ht="12.75">
      <c r="A655" s="36" t="str">
        <f t="shared" si="25"/>
        <v>GGN - Sector 27|Fruits &amp; Vegetables</v>
      </c>
      <c r="B655" s="6" t="s">
        <v>9</v>
      </c>
      <c r="C655" s="7">
        <v>44531</v>
      </c>
      <c r="D655" s="8" t="s">
        <v>147</v>
      </c>
      <c r="E655" s="8" t="s">
        <v>11</v>
      </c>
      <c r="F655" s="9">
        <v>8</v>
      </c>
      <c r="G655" s="10">
        <v>46</v>
      </c>
      <c r="H655" s="46"/>
      <c r="I655" s="46"/>
      <c r="M655" s="6" t="s">
        <v>9</v>
      </c>
      <c r="N655" s="43" t="str">
        <f>IF(COUNTIF($M$2:M655,$M$2:$M$1501)=1,M655,"")</f>
        <v/>
      </c>
      <c r="O655" s="43" t="str">
        <f t="array" ref="O655">IFERROR(INDEX($M$2:$M$1501,MATCH(0,INDEX(COUNTIFS($O$1:O654,$M$2:$M$1501),0),0)),"")</f>
        <v/>
      </c>
      <c r="T655" s="8" t="s">
        <v>147</v>
      </c>
      <c r="U655" s="51"/>
      <c r="W655" s="43" t="str">
        <f>IFERROR(INDEX($T$2:$T$1501,MATCH(0,INDEX(COUNTIFS($W$1:W654,$T$2:$T$1501),0),0)),"")</f>
        <v>065b3094-3210-4ff5-b1b6-70362dc73ffb</v>
      </c>
      <c r="X655" s="43">
        <f t="shared" si="26"/>
        <v>1</v>
      </c>
      <c r="Z655" s="6" t="s">
        <v>9</v>
      </c>
      <c r="AA655" s="43" t="str">
        <f>IFERROR(INDEX($T$2:$T$1501,MATCH(0,INDEX(COUNTIFS($W$1:AA654,$T$2:$T$1501),0),0)),"")</f>
        <v>065b3094-3210-4ff5-b1b6-70362dc73ffb</v>
      </c>
    </row>
    <row r="656" spans="1:27" ht="12.75">
      <c r="A656" s="36" t="str">
        <f t="shared" si="25"/>
        <v>GGN - Sector 27|Dairy, Bread &amp; Batter</v>
      </c>
      <c r="B656" s="6" t="s">
        <v>9</v>
      </c>
      <c r="C656" s="7">
        <v>44531</v>
      </c>
      <c r="D656" s="8" t="s">
        <v>418</v>
      </c>
      <c r="E656" s="8" t="s">
        <v>41</v>
      </c>
      <c r="F656" s="9">
        <v>2</v>
      </c>
      <c r="G656" s="10">
        <v>45</v>
      </c>
      <c r="H656" s="46"/>
      <c r="I656" s="46"/>
      <c r="M656" s="6" t="s">
        <v>9</v>
      </c>
      <c r="N656" s="43" t="str">
        <f>IF(COUNTIF($M$2:M656,$M$2:$M$1501)=1,M656,"")</f>
        <v/>
      </c>
      <c r="O656" s="43" t="str">
        <f t="array" ref="O656">IFERROR(INDEX($M$2:$M$1501,MATCH(0,INDEX(COUNTIFS($O$1:O655,$M$2:$M$1501),0),0)),"")</f>
        <v/>
      </c>
      <c r="T656" s="8" t="s">
        <v>418</v>
      </c>
      <c r="U656" s="51"/>
      <c r="W656" s="43" t="str">
        <f>IFERROR(INDEX($T$2:$T$1501,MATCH(0,INDEX(COUNTIFS($W$1:W655,$T$2:$T$1501),0),0)),"")</f>
        <v>56461da7-c8bc-4ad6-a16b-45b81b4a4f76</v>
      </c>
      <c r="X656" s="43">
        <f t="shared" si="26"/>
        <v>1</v>
      </c>
      <c r="Z656" s="6" t="s">
        <v>9</v>
      </c>
      <c r="AA656" s="43" t="str">
        <f>IFERROR(INDEX($T$2:$T$1501,MATCH(0,INDEX(COUNTIFS($W$1:AA655,$T$2:$T$1501),0),0)),"")</f>
        <v>56461da7-c8bc-4ad6-a16b-45b81b4a4f76</v>
      </c>
    </row>
    <row r="657" spans="1:27" ht="12.75">
      <c r="A657" s="36" t="str">
        <f t="shared" si="25"/>
        <v>GGN - Sector 27|Cooking Essentials</v>
      </c>
      <c r="B657" s="6" t="s">
        <v>9</v>
      </c>
      <c r="C657" s="7">
        <v>44531</v>
      </c>
      <c r="D657" s="8" t="s">
        <v>419</v>
      </c>
      <c r="E657" s="8" t="s">
        <v>30</v>
      </c>
      <c r="F657" s="9">
        <v>1</v>
      </c>
      <c r="G657" s="10">
        <v>63</v>
      </c>
      <c r="H657" s="46"/>
      <c r="I657" s="46"/>
      <c r="M657" s="6" t="s">
        <v>9</v>
      </c>
      <c r="N657" s="43" t="str">
        <f>IF(COUNTIF($M$2:M657,$M$2:$M$1501)=1,M657,"")</f>
        <v/>
      </c>
      <c r="O657" s="43" t="str">
        <f t="array" ref="O657">IFERROR(INDEX($M$2:$M$1501,MATCH(0,INDEX(COUNTIFS($O$1:O656,$M$2:$M$1501),0),0)),"")</f>
        <v/>
      </c>
      <c r="T657" s="8" t="s">
        <v>419</v>
      </c>
      <c r="U657" s="51"/>
      <c r="W657" s="43" t="str">
        <f>IFERROR(INDEX($T$2:$T$1501,MATCH(0,INDEX(COUNTIFS($W$1:W656,$T$2:$T$1501),0),0)),"")</f>
        <v>ec75d477-2f83-4015-92bd-57dc0f777076</v>
      </c>
      <c r="X657" s="43">
        <f t="shared" si="26"/>
        <v>2</v>
      </c>
      <c r="Z657" s="6" t="s">
        <v>9</v>
      </c>
      <c r="AA657" s="43" t="str">
        <f>IFERROR(INDEX($T$2:$T$1501,MATCH(0,INDEX(COUNTIFS($W$1:AA656,$T$2:$T$1501),0),0)),"")</f>
        <v>ec75d477-2f83-4015-92bd-57dc0f777076</v>
      </c>
    </row>
    <row r="658" spans="1:27" ht="12.75">
      <c r="A658" s="36" t="str">
        <f t="shared" si="25"/>
        <v>GGN-Ardee City|Fruits &amp; Vegetables</v>
      </c>
      <c r="B658" s="6" t="s">
        <v>20</v>
      </c>
      <c r="C658" s="7">
        <v>44531</v>
      </c>
      <c r="D658" s="8" t="s">
        <v>21</v>
      </c>
      <c r="E658" s="8" t="s">
        <v>11</v>
      </c>
      <c r="F658" s="9">
        <v>0</v>
      </c>
      <c r="G658" s="10">
        <v>17</v>
      </c>
      <c r="H658" s="46"/>
      <c r="I658" s="46"/>
      <c r="M658" s="6" t="s">
        <v>20</v>
      </c>
      <c r="N658" s="43" t="str">
        <f>IF(COUNTIF($M$2:M658,$M$2:$M$1501)=1,M658,"")</f>
        <v/>
      </c>
      <c r="O658" s="43" t="str">
        <f t="array" ref="O658">IFERROR(INDEX($M$2:$M$1501,MATCH(0,INDEX(COUNTIFS($O$1:O657,$M$2:$M$1501),0),0)),"")</f>
        <v/>
      </c>
      <c r="T658" s="8" t="s">
        <v>21</v>
      </c>
      <c r="U658" s="51"/>
      <c r="W658" s="43" t="str">
        <f>IFERROR(INDEX($T$2:$T$1501,MATCH(0,INDEX(COUNTIFS($W$1:W657,$T$2:$T$1501),0),0)),"")</f>
        <v>8ad80401-e58f-4d29-8d64-feb8c9359248</v>
      </c>
      <c r="X658" s="43">
        <f t="shared" si="26"/>
        <v>1</v>
      </c>
      <c r="Z658" s="6" t="s">
        <v>20</v>
      </c>
      <c r="AA658" s="43" t="str">
        <f>IFERROR(INDEX($T$2:$T$1501,MATCH(0,INDEX(COUNTIFS($W$1:AA657,$T$2:$T$1501),0),0)),"")</f>
        <v>8ad80401-e58f-4d29-8d64-feb8c9359248</v>
      </c>
    </row>
    <row r="659" spans="1:27" ht="12.75">
      <c r="A659" s="36" t="str">
        <f t="shared" si="25"/>
        <v>GGN-Sector66|Fruits &amp; Vegetables</v>
      </c>
      <c r="B659" s="6" t="s">
        <v>6</v>
      </c>
      <c r="C659" s="7">
        <v>44531</v>
      </c>
      <c r="D659" s="8" t="s">
        <v>63</v>
      </c>
      <c r="E659" s="8" t="s">
        <v>11</v>
      </c>
      <c r="F659" s="9">
        <v>43</v>
      </c>
      <c r="G659" s="10">
        <v>52</v>
      </c>
      <c r="H659" s="46"/>
      <c r="I659" s="46"/>
      <c r="M659" s="6" t="s">
        <v>6</v>
      </c>
      <c r="N659" s="43" t="str">
        <f>IF(COUNTIF($M$2:M659,$M$2:$M$1501)=1,M659,"")</f>
        <v/>
      </c>
      <c r="O659" s="43" t="str">
        <f t="array" ref="O659">IFERROR(INDEX($M$2:$M$1501,MATCH(0,INDEX(COUNTIFS($O$1:O658,$M$2:$M$1501),0),0)),"")</f>
        <v/>
      </c>
      <c r="T659" s="8" t="s">
        <v>63</v>
      </c>
      <c r="U659" s="51"/>
      <c r="W659" s="43" t="str">
        <f>IFERROR(INDEX($T$2:$T$1501,MATCH(0,INDEX(COUNTIFS($W$1:W658,$T$2:$T$1501),0),0)),"")</f>
        <v>998ff5ac-827c-4c87-af7f-5154fb99ece5</v>
      </c>
      <c r="X659" s="43">
        <f t="shared" si="26"/>
        <v>2</v>
      </c>
      <c r="Z659" s="6" t="s">
        <v>6</v>
      </c>
      <c r="AA659" s="43" t="str">
        <f>IFERROR(INDEX($T$2:$T$1501,MATCH(0,INDEX(COUNTIFS($W$1:AA658,$T$2:$T$1501),0),0)),"")</f>
        <v>998ff5ac-827c-4c87-af7f-5154fb99ece5</v>
      </c>
    </row>
    <row r="660" spans="1:27" ht="12.75">
      <c r="A660" s="36" t="str">
        <f t="shared" si="25"/>
        <v>GGN-Ardee City|Biscuits</v>
      </c>
      <c r="B660" s="6" t="s">
        <v>20</v>
      </c>
      <c r="C660" s="7">
        <v>44531</v>
      </c>
      <c r="D660" s="8" t="s">
        <v>415</v>
      </c>
      <c r="E660" s="8" t="s">
        <v>39</v>
      </c>
      <c r="F660" s="9">
        <v>8</v>
      </c>
      <c r="G660" s="10">
        <v>76</v>
      </c>
      <c r="H660" s="46"/>
      <c r="I660" s="46"/>
      <c r="M660" s="6" t="s">
        <v>20</v>
      </c>
      <c r="N660" s="43" t="str">
        <f>IF(COUNTIF($M$2:M660,$M$2:$M$1501)=1,M660,"")</f>
        <v/>
      </c>
      <c r="O660" s="43" t="str">
        <f t="array" ref="O660">IFERROR(INDEX($M$2:$M$1501,MATCH(0,INDEX(COUNTIFS($O$1:O659,$M$2:$M$1501),0),0)),"")</f>
        <v/>
      </c>
      <c r="T660" s="8" t="s">
        <v>415</v>
      </c>
      <c r="U660" s="51"/>
      <c r="W660" s="43" t="str">
        <f>IFERROR(INDEX($T$2:$T$1501,MATCH(0,INDEX(COUNTIFS($W$1:W659,$T$2:$T$1501),0),0)),"")</f>
        <v>4dddd1dc-a085-4456-ba53-51815c25df3a</v>
      </c>
      <c r="X660" s="43">
        <f t="shared" si="26"/>
        <v>1</v>
      </c>
      <c r="Z660" s="6" t="s">
        <v>20</v>
      </c>
      <c r="AA660" s="43" t="str">
        <f>IFERROR(INDEX($T$2:$T$1501,MATCH(0,INDEX(COUNTIFS($W$1:AA659,$T$2:$T$1501),0),0)),"")</f>
        <v>4dddd1dc-a085-4456-ba53-51815c25df3a</v>
      </c>
    </row>
    <row r="661" spans="1:27" ht="12.75">
      <c r="A661" s="36" t="str">
        <f t="shared" si="25"/>
        <v>GGN-Ardee City|Cooking Essentials</v>
      </c>
      <c r="B661" s="6" t="s">
        <v>20</v>
      </c>
      <c r="C661" s="7">
        <v>44531</v>
      </c>
      <c r="D661" s="8" t="s">
        <v>420</v>
      </c>
      <c r="E661" s="8" t="s">
        <v>30</v>
      </c>
      <c r="F661" s="9">
        <v>0</v>
      </c>
      <c r="G661" s="10">
        <v>50</v>
      </c>
      <c r="H661" s="46"/>
      <c r="I661" s="46"/>
      <c r="M661" s="6" t="s">
        <v>20</v>
      </c>
      <c r="N661" s="43" t="str">
        <f>IF(COUNTIF($M$2:M661,$M$2:$M$1501)=1,M661,"")</f>
        <v/>
      </c>
      <c r="O661" s="43" t="str">
        <f t="array" ref="O661">IFERROR(INDEX($M$2:$M$1501,MATCH(0,INDEX(COUNTIFS($O$1:O660,$M$2:$M$1501),0),0)),"")</f>
        <v/>
      </c>
      <c r="T661" s="8" t="s">
        <v>420</v>
      </c>
      <c r="U661" s="51"/>
      <c r="W661" s="43" t="str">
        <f>IFERROR(INDEX($T$2:$T$1501,MATCH(0,INDEX(COUNTIFS($W$1:W660,$T$2:$T$1501),0),0)),"")</f>
        <v>fdf64755-6075-4b53-ab20-6a179920025c</v>
      </c>
      <c r="X661" s="43">
        <f t="shared" si="26"/>
        <v>1</v>
      </c>
      <c r="Z661" s="6" t="s">
        <v>20</v>
      </c>
      <c r="AA661" s="43" t="str">
        <f>IFERROR(INDEX($T$2:$T$1501,MATCH(0,INDEX(COUNTIFS($W$1:AA660,$T$2:$T$1501),0),0)),"")</f>
        <v>fdf64755-6075-4b53-ab20-6a179920025c</v>
      </c>
    </row>
    <row r="662" spans="1:27" ht="12.75">
      <c r="A662" s="36" t="str">
        <f t="shared" si="25"/>
        <v>GGN-Sector66|Dairy, Bread &amp; Batter</v>
      </c>
      <c r="B662" s="6" t="s">
        <v>6</v>
      </c>
      <c r="C662" s="7">
        <v>44531</v>
      </c>
      <c r="D662" s="8" t="s">
        <v>241</v>
      </c>
      <c r="E662" s="8" t="s">
        <v>41</v>
      </c>
      <c r="F662" s="9">
        <v>0</v>
      </c>
      <c r="G662" s="10">
        <v>75</v>
      </c>
      <c r="H662" s="46"/>
      <c r="I662" s="46"/>
      <c r="M662" s="6" t="s">
        <v>6</v>
      </c>
      <c r="N662" s="43" t="str">
        <f>IF(COUNTIF($M$2:M662,$M$2:$M$1501)=1,M662,"")</f>
        <v/>
      </c>
      <c r="O662" s="43" t="str">
        <f t="array" ref="O662">IFERROR(INDEX($M$2:$M$1501,MATCH(0,INDEX(COUNTIFS($O$1:O661,$M$2:$M$1501),0),0)),"")</f>
        <v/>
      </c>
      <c r="T662" s="8" t="s">
        <v>241</v>
      </c>
      <c r="U662" s="51"/>
      <c r="W662" s="43" t="str">
        <f>IFERROR(INDEX($T$2:$T$1501,MATCH(0,INDEX(COUNTIFS($W$1:W661,$T$2:$T$1501),0),0)),"")</f>
        <v>7ac226e4-1922-4893-b5d2-523ed9906b62</v>
      </c>
      <c r="X662" s="43">
        <f t="shared" si="26"/>
        <v>1</v>
      </c>
      <c r="Z662" s="6" t="s">
        <v>6</v>
      </c>
      <c r="AA662" s="43" t="str">
        <f>IFERROR(INDEX($T$2:$T$1501,MATCH(0,INDEX(COUNTIFS($W$1:AA661,$T$2:$T$1501),0),0)),"")</f>
        <v>7ac226e4-1922-4893-b5d2-523ed9906b62</v>
      </c>
    </row>
    <row r="663" spans="1:27" ht="12.75">
      <c r="A663" s="36" t="str">
        <f t="shared" si="25"/>
        <v>GGN-Ardee City|Fruits &amp; Vegetables</v>
      </c>
      <c r="B663" s="6" t="s">
        <v>20</v>
      </c>
      <c r="C663" s="7">
        <v>44531</v>
      </c>
      <c r="D663" s="8" t="s">
        <v>12</v>
      </c>
      <c r="E663" s="8" t="s">
        <v>11</v>
      </c>
      <c r="F663" s="9">
        <v>7</v>
      </c>
      <c r="G663" s="10">
        <v>59</v>
      </c>
      <c r="H663" s="46"/>
      <c r="I663" s="46"/>
      <c r="M663" s="6" t="s">
        <v>20</v>
      </c>
      <c r="N663" s="43" t="str">
        <f>IF(COUNTIF($M$2:M663,$M$2:$M$1501)=1,M663,"")</f>
        <v/>
      </c>
      <c r="O663" s="43" t="str">
        <f t="array" ref="O663">IFERROR(INDEX($M$2:$M$1501,MATCH(0,INDEX(COUNTIFS($O$1:O662,$M$2:$M$1501),0),0)),"")</f>
        <v/>
      </c>
      <c r="T663" s="8" t="s">
        <v>12</v>
      </c>
      <c r="U663" s="51"/>
      <c r="W663" s="43" t="str">
        <f>IFERROR(INDEX($T$2:$T$1501,MATCH(0,INDEX(COUNTIFS($W$1:W662,$T$2:$T$1501),0),0)),"")</f>
        <v>1ff544da-cbc6-4af7-b6f9-9e7927553a66</v>
      </c>
      <c r="X663" s="43">
        <f t="shared" si="26"/>
        <v>1</v>
      </c>
      <c r="Z663" s="6" t="s">
        <v>20</v>
      </c>
      <c r="AA663" s="43" t="str">
        <f>IFERROR(INDEX($T$2:$T$1501,MATCH(0,INDEX(COUNTIFS($W$1:AA662,$T$2:$T$1501),0),0)),"")</f>
        <v>1ff544da-cbc6-4af7-b6f9-9e7927553a66</v>
      </c>
    </row>
    <row r="664" spans="1:27" ht="12.75">
      <c r="A664" s="36" t="str">
        <f t="shared" si="25"/>
        <v>GGN-Sector66|Fruits &amp; Vegetables</v>
      </c>
      <c r="B664" s="6" t="s">
        <v>6</v>
      </c>
      <c r="C664" s="7">
        <v>44531</v>
      </c>
      <c r="D664" s="8" t="s">
        <v>406</v>
      </c>
      <c r="E664" s="8" t="s">
        <v>11</v>
      </c>
      <c r="F664" s="9">
        <v>11</v>
      </c>
      <c r="G664" s="10">
        <v>59</v>
      </c>
      <c r="H664" s="46"/>
      <c r="I664" s="46"/>
      <c r="M664" s="6" t="s">
        <v>6</v>
      </c>
      <c r="N664" s="43" t="str">
        <f>IF(COUNTIF($M$2:M664,$M$2:$M$1501)=1,M664,"")</f>
        <v/>
      </c>
      <c r="O664" s="43" t="str">
        <f t="array" ref="O664">IFERROR(INDEX($M$2:$M$1501,MATCH(0,INDEX(COUNTIFS($O$1:O663,$M$2:$M$1501),0),0)),"")</f>
        <v/>
      </c>
      <c r="T664" s="8" t="s">
        <v>406</v>
      </c>
      <c r="U664" s="51"/>
      <c r="W664" s="43" t="str">
        <f>IFERROR(INDEX($T$2:$T$1501,MATCH(0,INDEX(COUNTIFS($W$1:W663,$T$2:$T$1501),0),0)),"")</f>
        <v>a83155e4-81b3-49c4-8121-a6cc86e3b0ce</v>
      </c>
      <c r="X664" s="43">
        <f t="shared" si="26"/>
        <v>1</v>
      </c>
      <c r="Z664" s="6" t="s">
        <v>6</v>
      </c>
      <c r="AA664" s="43" t="str">
        <f>IFERROR(INDEX($T$2:$T$1501,MATCH(0,INDEX(COUNTIFS($W$1:AA663,$T$2:$T$1501),0),0)),"")</f>
        <v>a83155e4-81b3-49c4-8121-a6cc86e3b0ce</v>
      </c>
    </row>
    <row r="665" spans="1:27" ht="12.75">
      <c r="A665" s="36" t="str">
        <f t="shared" si="25"/>
        <v>GGN-Sector66|Fruits &amp; Vegetables</v>
      </c>
      <c r="B665" s="6" t="s">
        <v>6</v>
      </c>
      <c r="C665" s="7">
        <v>44531</v>
      </c>
      <c r="D665" s="8" t="s">
        <v>55</v>
      </c>
      <c r="E665" s="8" t="s">
        <v>11</v>
      </c>
      <c r="F665" s="9">
        <v>24</v>
      </c>
      <c r="G665" s="10">
        <v>22</v>
      </c>
      <c r="H665" s="46"/>
      <c r="I665" s="46"/>
      <c r="M665" s="6" t="s">
        <v>6</v>
      </c>
      <c r="N665" s="43" t="str">
        <f>IF(COUNTIF($M$2:M665,$M$2:$M$1501)=1,M665,"")</f>
        <v/>
      </c>
      <c r="O665" s="43" t="str">
        <f t="array" ref="O665">IFERROR(INDEX($M$2:$M$1501,MATCH(0,INDEX(COUNTIFS($O$1:O664,$M$2:$M$1501),0),0)),"")</f>
        <v/>
      </c>
      <c r="T665" s="8" t="s">
        <v>55</v>
      </c>
      <c r="U665" s="51"/>
      <c r="W665" s="43" t="str">
        <f>IFERROR(INDEX($T$2:$T$1501,MATCH(0,INDEX(COUNTIFS($W$1:W664,$T$2:$T$1501),0),0)),"")</f>
        <v>d38c024a-b665-40fc-8c38-5b4b13b8fec1</v>
      </c>
      <c r="X665" s="43">
        <f t="shared" si="26"/>
        <v>1</v>
      </c>
      <c r="Z665" s="6" t="s">
        <v>6</v>
      </c>
      <c r="AA665" s="43" t="str">
        <f>IFERROR(INDEX($T$2:$T$1501,MATCH(0,INDEX(COUNTIFS($W$1:AA664,$T$2:$T$1501),0),0)),"")</f>
        <v>d38c024a-b665-40fc-8c38-5b4b13b8fec1</v>
      </c>
    </row>
    <row r="666" spans="1:27" ht="12.75">
      <c r="A666" s="36" t="str">
        <f t="shared" si="25"/>
        <v>GGN-Sector66|Fruits &amp; Vegetables</v>
      </c>
      <c r="B666" s="6" t="s">
        <v>6</v>
      </c>
      <c r="C666" s="7">
        <v>44531</v>
      </c>
      <c r="D666" s="8" t="s">
        <v>63</v>
      </c>
      <c r="E666" s="8" t="s">
        <v>11</v>
      </c>
      <c r="F666" s="9">
        <v>43</v>
      </c>
      <c r="G666" s="10">
        <v>88</v>
      </c>
      <c r="H666" s="46"/>
      <c r="I666" s="46"/>
      <c r="M666" s="6" t="s">
        <v>6</v>
      </c>
      <c r="N666" s="43" t="str">
        <f>IF(COUNTIF($M$2:M666,$M$2:$M$1501)=1,M666,"")</f>
        <v/>
      </c>
      <c r="O666" s="43" t="str">
        <f t="array" ref="O666">IFERROR(INDEX($M$2:$M$1501,MATCH(0,INDEX(COUNTIFS($O$1:O665,$M$2:$M$1501),0),0)),"")</f>
        <v/>
      </c>
      <c r="T666" s="8" t="s">
        <v>63</v>
      </c>
      <c r="U666" s="51"/>
      <c r="W666" s="43" t="str">
        <f>IFERROR(INDEX($T$2:$T$1501,MATCH(0,INDEX(COUNTIFS($W$1:W665,$T$2:$T$1501),0),0)),"")</f>
        <v>a1d6dcb9-2159-431d-963f-db40edbb9be3</v>
      </c>
      <c r="X666" s="43">
        <f t="shared" si="26"/>
        <v>1</v>
      </c>
      <c r="Z666" s="6" t="s">
        <v>6</v>
      </c>
      <c r="AA666" s="43" t="str">
        <f>IFERROR(INDEX($T$2:$T$1501,MATCH(0,INDEX(COUNTIFS($W$1:AA665,$T$2:$T$1501),0),0)),"")</f>
        <v>a1d6dcb9-2159-431d-963f-db40edbb9be3</v>
      </c>
    </row>
    <row r="667" spans="1:27" ht="12.75">
      <c r="A667" s="36" t="str">
        <f t="shared" si="25"/>
        <v>GGN-Ardee City|Fruits &amp; Vegetables</v>
      </c>
      <c r="B667" s="6" t="s">
        <v>20</v>
      </c>
      <c r="C667" s="7">
        <v>44531</v>
      </c>
      <c r="D667" s="8" t="s">
        <v>165</v>
      </c>
      <c r="E667" s="8" t="s">
        <v>11</v>
      </c>
      <c r="F667" s="9">
        <v>11</v>
      </c>
      <c r="G667" s="10">
        <v>24</v>
      </c>
      <c r="H667" s="46"/>
      <c r="I667" s="46"/>
      <c r="M667" s="6" t="s">
        <v>20</v>
      </c>
      <c r="N667" s="43" t="str">
        <f>IF(COUNTIF($M$2:M667,$M$2:$M$1501)=1,M667,"")</f>
        <v/>
      </c>
      <c r="O667" s="43" t="str">
        <f t="array" ref="O667">IFERROR(INDEX($M$2:$M$1501,MATCH(0,INDEX(COUNTIFS($O$1:O666,$M$2:$M$1501),0),0)),"")</f>
        <v/>
      </c>
      <c r="T667" s="8" t="s">
        <v>165</v>
      </c>
      <c r="U667" s="51"/>
      <c r="W667" s="43" t="str">
        <f>IFERROR(INDEX($T$2:$T$1501,MATCH(0,INDEX(COUNTIFS($W$1:W666,$T$2:$T$1501),0),0)),"")</f>
        <v>c25191e7-afd9-443b-983d-6e70808e183c</v>
      </c>
      <c r="X667" s="43">
        <f t="shared" si="26"/>
        <v>1</v>
      </c>
      <c r="Z667" s="6" t="s">
        <v>20</v>
      </c>
      <c r="AA667" s="43" t="str">
        <f>IFERROR(INDEX($T$2:$T$1501,MATCH(0,INDEX(COUNTIFS($W$1:AA666,$T$2:$T$1501),0),0)),"")</f>
        <v>c25191e7-afd9-443b-983d-6e70808e183c</v>
      </c>
    </row>
    <row r="668" spans="1:27" ht="12.75">
      <c r="A668" s="36" t="str">
        <f t="shared" si="25"/>
        <v>GGN-Ardee City|Munchies</v>
      </c>
      <c r="B668" s="6" t="s">
        <v>20</v>
      </c>
      <c r="C668" s="7">
        <v>44531</v>
      </c>
      <c r="D668" s="8" t="s">
        <v>36</v>
      </c>
      <c r="E668" s="8" t="s">
        <v>8</v>
      </c>
      <c r="F668" s="9">
        <v>16</v>
      </c>
      <c r="G668" s="10">
        <v>20</v>
      </c>
      <c r="H668" s="46"/>
      <c r="I668" s="46"/>
      <c r="M668" s="6" t="s">
        <v>20</v>
      </c>
      <c r="N668" s="43" t="str">
        <f>IF(COUNTIF($M$2:M668,$M$2:$M$1501)=1,M668,"")</f>
        <v/>
      </c>
      <c r="O668" s="43" t="str">
        <f t="array" ref="O668">IFERROR(INDEX($M$2:$M$1501,MATCH(0,INDEX(COUNTIFS($O$1:O667,$M$2:$M$1501),0),0)),"")</f>
        <v/>
      </c>
      <c r="T668" s="8" t="s">
        <v>36</v>
      </c>
      <c r="U668" s="51"/>
      <c r="W668" s="43" t="str">
        <f>IFERROR(INDEX($T$2:$T$1501,MATCH(0,INDEX(COUNTIFS($W$1:W667,$T$2:$T$1501),0),0)),"")</f>
        <v>8b9bdc15-7a04-42b2-b8ff-b60b7c65554d</v>
      </c>
      <c r="X668" s="43">
        <f t="shared" si="26"/>
        <v>1</v>
      </c>
      <c r="Z668" s="6" t="s">
        <v>20</v>
      </c>
      <c r="AA668" s="43" t="str">
        <f>IFERROR(INDEX($T$2:$T$1501,MATCH(0,INDEX(COUNTIFS($W$1:AA667,$T$2:$T$1501),0),0)),"")</f>
        <v>8b9bdc15-7a04-42b2-b8ff-b60b7c65554d</v>
      </c>
    </row>
    <row r="669" spans="1:27" ht="12.75">
      <c r="A669" s="36" t="str">
        <f t="shared" si="25"/>
        <v>GGN-Sector66|Fruits &amp; Vegetables</v>
      </c>
      <c r="B669" s="6" t="s">
        <v>6</v>
      </c>
      <c r="C669" s="7">
        <v>44531</v>
      </c>
      <c r="D669" s="8" t="s">
        <v>55</v>
      </c>
      <c r="E669" s="8" t="s">
        <v>11</v>
      </c>
      <c r="F669" s="9">
        <v>24</v>
      </c>
      <c r="G669" s="10">
        <v>22</v>
      </c>
      <c r="H669" s="46"/>
      <c r="I669" s="46"/>
      <c r="M669" s="6" t="s">
        <v>6</v>
      </c>
      <c r="N669" s="43" t="str">
        <f>IF(COUNTIF($M$2:M669,$M$2:$M$1501)=1,M669,"")</f>
        <v/>
      </c>
      <c r="O669" s="43" t="str">
        <f t="array" ref="O669">IFERROR(INDEX($M$2:$M$1501,MATCH(0,INDEX(COUNTIFS($O$1:O668,$M$2:$M$1501),0),0)),"")</f>
        <v/>
      </c>
      <c r="T669" s="8" t="s">
        <v>55</v>
      </c>
      <c r="U669" s="51"/>
      <c r="W669" s="43" t="str">
        <f>IFERROR(INDEX($T$2:$T$1501,MATCH(0,INDEX(COUNTIFS($W$1:W668,$T$2:$T$1501),0),0)),"")</f>
        <v>77105ecd-6dee-4e3d-90bd-7076097031df</v>
      </c>
      <c r="X669" s="43">
        <f t="shared" si="26"/>
        <v>1</v>
      </c>
      <c r="Z669" s="6" t="s">
        <v>6</v>
      </c>
      <c r="AA669" s="43" t="str">
        <f>IFERROR(INDEX($T$2:$T$1501,MATCH(0,INDEX(COUNTIFS($W$1:AA668,$T$2:$T$1501),0),0)),"")</f>
        <v>77105ecd-6dee-4e3d-90bd-7076097031df</v>
      </c>
    </row>
    <row r="670" spans="1:27" ht="12.75">
      <c r="A670" s="36" t="str">
        <f t="shared" si="25"/>
        <v>GGN - Sector 27|Packaged Food</v>
      </c>
      <c r="B670" s="6" t="s">
        <v>9</v>
      </c>
      <c r="C670" s="7">
        <v>44531</v>
      </c>
      <c r="D670" s="8" t="s">
        <v>421</v>
      </c>
      <c r="E670" s="8" t="s">
        <v>15</v>
      </c>
      <c r="F670" s="9">
        <v>8</v>
      </c>
      <c r="G670" s="10">
        <v>86</v>
      </c>
      <c r="H670" s="46"/>
      <c r="I670" s="46"/>
      <c r="M670" s="6" t="s">
        <v>9</v>
      </c>
      <c r="N670" s="43" t="str">
        <f>IF(COUNTIF($M$2:M670,$M$2:$M$1501)=1,M670,"")</f>
        <v/>
      </c>
      <c r="O670" s="43" t="str">
        <f t="array" ref="O670">IFERROR(INDEX($M$2:$M$1501,MATCH(0,INDEX(COUNTIFS($O$1:O669,$M$2:$M$1501),0),0)),"")</f>
        <v/>
      </c>
      <c r="T670" s="8" t="s">
        <v>421</v>
      </c>
      <c r="U670" s="51"/>
      <c r="W670" s="43" t="str">
        <f>IFERROR(INDEX($T$2:$T$1501,MATCH(0,INDEX(COUNTIFS($W$1:W669,$T$2:$T$1501),0),0)),"")</f>
        <v>2ec23ebe-178c-4944-b2ba-761ae1c80c04</v>
      </c>
      <c r="X670" s="43">
        <f t="shared" si="26"/>
        <v>1</v>
      </c>
      <c r="Z670" s="6" t="s">
        <v>9</v>
      </c>
      <c r="AA670" s="43" t="str">
        <f>IFERROR(INDEX($T$2:$T$1501,MATCH(0,INDEX(COUNTIFS($W$1:AA669,$T$2:$T$1501),0),0)),"")</f>
        <v>2ec23ebe-178c-4944-b2ba-761ae1c80c04</v>
      </c>
    </row>
    <row r="671" spans="1:27" ht="12.75">
      <c r="A671" s="36" t="str">
        <f t="shared" si="25"/>
        <v>GGN-Sector66|Fruits &amp; Vegetables</v>
      </c>
      <c r="B671" s="6" t="s">
        <v>6</v>
      </c>
      <c r="C671" s="7">
        <v>44531</v>
      </c>
      <c r="D671" s="8" t="s">
        <v>23</v>
      </c>
      <c r="E671" s="8" t="s">
        <v>11</v>
      </c>
      <c r="F671" s="9">
        <v>2</v>
      </c>
      <c r="G671" s="10">
        <v>23</v>
      </c>
      <c r="H671" s="46"/>
      <c r="I671" s="46"/>
      <c r="M671" s="6" t="s">
        <v>6</v>
      </c>
      <c r="N671" s="43" t="str">
        <f>IF(COUNTIF($M$2:M671,$M$2:$M$1501)=1,M671,"")</f>
        <v/>
      </c>
      <c r="O671" s="43" t="str">
        <f t="array" ref="O671">IFERROR(INDEX($M$2:$M$1501,MATCH(0,INDEX(COUNTIFS($O$1:O670,$M$2:$M$1501),0),0)),"")</f>
        <v/>
      </c>
      <c r="T671" s="8" t="s">
        <v>23</v>
      </c>
      <c r="U671" s="51"/>
      <c r="W671" s="43" t="str">
        <f>IFERROR(INDEX($T$2:$T$1501,MATCH(0,INDEX(COUNTIFS($W$1:W670,$T$2:$T$1501),0),0)),"")</f>
        <v>c16da906-c97f-4892-8da2-cb60b258e464</v>
      </c>
      <c r="X671" s="43">
        <f t="shared" si="26"/>
        <v>1</v>
      </c>
      <c r="Z671" s="6" t="s">
        <v>6</v>
      </c>
      <c r="AA671" s="43" t="str">
        <f>IFERROR(INDEX($T$2:$T$1501,MATCH(0,INDEX(COUNTIFS($W$1:AA670,$T$2:$T$1501),0),0)),"")</f>
        <v>c16da906-c97f-4892-8da2-cb60b258e464</v>
      </c>
    </row>
    <row r="672" spans="1:27" ht="12.75">
      <c r="A672" s="36" t="str">
        <f t="shared" si="25"/>
        <v>GGN - Sector 27|Fruits &amp; Vegetables</v>
      </c>
      <c r="B672" s="6" t="s">
        <v>9</v>
      </c>
      <c r="C672" s="7">
        <v>44531</v>
      </c>
      <c r="D672" s="8" t="s">
        <v>63</v>
      </c>
      <c r="E672" s="8" t="s">
        <v>11</v>
      </c>
      <c r="F672" s="9">
        <v>267</v>
      </c>
      <c r="G672" s="10">
        <v>14</v>
      </c>
      <c r="H672" s="46"/>
      <c r="I672" s="46"/>
      <c r="M672" s="6" t="s">
        <v>9</v>
      </c>
      <c r="N672" s="43" t="str">
        <f>IF(COUNTIF($M$2:M672,$M$2:$M$1501)=1,M672,"")</f>
        <v/>
      </c>
      <c r="O672" s="43" t="str">
        <f t="array" ref="O672">IFERROR(INDEX($M$2:$M$1501,MATCH(0,INDEX(COUNTIFS($O$1:O671,$M$2:$M$1501),0),0)),"")</f>
        <v/>
      </c>
      <c r="T672" s="8" t="s">
        <v>63</v>
      </c>
      <c r="U672" s="51"/>
      <c r="W672" s="43" t="str">
        <f>IFERROR(INDEX($T$2:$T$1501,MATCH(0,INDEX(COUNTIFS($W$1:W671,$T$2:$T$1501),0),0)),"")</f>
        <v>5aaba6a0-b5b6-47d9-acab-991e905a2281</v>
      </c>
      <c r="X672" s="43">
        <f t="shared" si="26"/>
        <v>1</v>
      </c>
      <c r="Z672" s="6" t="s">
        <v>9</v>
      </c>
      <c r="AA672" s="43" t="str">
        <f>IFERROR(INDEX($T$2:$T$1501,MATCH(0,INDEX(COUNTIFS($W$1:AA671,$T$2:$T$1501),0),0)),"")</f>
        <v>5aaba6a0-b5b6-47d9-acab-991e905a2281</v>
      </c>
    </row>
    <row r="673" spans="1:27" ht="12.75">
      <c r="A673" s="36" t="str">
        <f t="shared" si="25"/>
        <v>GGN - Sector 27|Home &amp; Cleaning</v>
      </c>
      <c r="B673" s="6" t="s">
        <v>9</v>
      </c>
      <c r="C673" s="7">
        <v>44531</v>
      </c>
      <c r="D673" s="8" t="s">
        <v>422</v>
      </c>
      <c r="E673" s="8" t="s">
        <v>67</v>
      </c>
      <c r="F673" s="9">
        <v>11</v>
      </c>
      <c r="G673" s="10">
        <v>73</v>
      </c>
      <c r="H673" s="46"/>
      <c r="I673" s="46"/>
      <c r="M673" s="6" t="s">
        <v>9</v>
      </c>
      <c r="N673" s="43" t="str">
        <f>IF(COUNTIF($M$2:M673,$M$2:$M$1501)=1,M673,"")</f>
        <v/>
      </c>
      <c r="O673" s="43" t="str">
        <f t="array" ref="O673">IFERROR(INDEX($M$2:$M$1501,MATCH(0,INDEX(COUNTIFS($O$1:O672,$M$2:$M$1501),0),0)),"")</f>
        <v/>
      </c>
      <c r="T673" s="8" t="s">
        <v>422</v>
      </c>
      <c r="U673" s="51"/>
      <c r="W673" s="43" t="str">
        <f>IFERROR(INDEX($T$2:$T$1501,MATCH(0,INDEX(COUNTIFS($W$1:W672,$T$2:$T$1501),0),0)),"")</f>
        <v>e25b38c3-5c36-4d50-9e50-b60330125434</v>
      </c>
      <c r="X673" s="43">
        <f t="shared" si="26"/>
        <v>1</v>
      </c>
      <c r="Z673" s="6" t="s">
        <v>9</v>
      </c>
      <c r="AA673" s="43" t="str">
        <f>IFERROR(INDEX($T$2:$T$1501,MATCH(0,INDEX(COUNTIFS($W$1:AA672,$T$2:$T$1501),0),0)),"")</f>
        <v>e25b38c3-5c36-4d50-9e50-b60330125434</v>
      </c>
    </row>
    <row r="674" spans="1:27" ht="12.75">
      <c r="A674" s="36" t="str">
        <f t="shared" si="25"/>
        <v>GGN-Sector66|Munchies</v>
      </c>
      <c r="B674" s="6" t="s">
        <v>6</v>
      </c>
      <c r="C674" s="7">
        <v>44531</v>
      </c>
      <c r="D674" s="8" t="s">
        <v>260</v>
      </c>
      <c r="E674" s="8" t="s">
        <v>8</v>
      </c>
      <c r="F674" s="9">
        <v>1</v>
      </c>
      <c r="G674" s="10">
        <v>7</v>
      </c>
      <c r="H674" s="46"/>
      <c r="I674" s="46"/>
      <c r="M674" s="6" t="s">
        <v>6</v>
      </c>
      <c r="N674" s="43" t="str">
        <f>IF(COUNTIF($M$2:M674,$M$2:$M$1501)=1,M674,"")</f>
        <v/>
      </c>
      <c r="O674" s="43" t="str">
        <f t="array" ref="O674">IFERROR(INDEX($M$2:$M$1501,MATCH(0,INDEX(COUNTIFS($O$1:O673,$M$2:$M$1501),0),0)),"")</f>
        <v/>
      </c>
      <c r="T674" s="8" t="s">
        <v>260</v>
      </c>
      <c r="U674" s="51"/>
      <c r="W674" s="43" t="str">
        <f>IFERROR(INDEX($T$2:$T$1501,MATCH(0,INDEX(COUNTIFS($W$1:W673,$T$2:$T$1501),0),0)),"")</f>
        <v>665dbafa-e9ca-479a-89c9-a06c41e326c3</v>
      </c>
      <c r="X674" s="43">
        <f t="shared" si="26"/>
        <v>1</v>
      </c>
      <c r="Z674" s="6" t="s">
        <v>6</v>
      </c>
      <c r="AA674" s="43" t="str">
        <f>IFERROR(INDEX($T$2:$T$1501,MATCH(0,INDEX(COUNTIFS($W$1:AA673,$T$2:$T$1501),0),0)),"")</f>
        <v>665dbafa-e9ca-479a-89c9-a06c41e326c3</v>
      </c>
    </row>
    <row r="675" spans="1:27" ht="12.75">
      <c r="A675" s="36" t="str">
        <f t="shared" si="25"/>
        <v>GGN-Ardee City|Munchies</v>
      </c>
      <c r="B675" s="6" t="s">
        <v>20</v>
      </c>
      <c r="C675" s="7">
        <v>44531</v>
      </c>
      <c r="D675" s="8" t="s">
        <v>230</v>
      </c>
      <c r="E675" s="8" t="s">
        <v>8</v>
      </c>
      <c r="F675" s="9">
        <v>25</v>
      </c>
      <c r="G675" s="10">
        <v>19</v>
      </c>
      <c r="H675" s="46"/>
      <c r="I675" s="46"/>
      <c r="M675" s="6" t="s">
        <v>20</v>
      </c>
      <c r="N675" s="43" t="str">
        <f>IF(COUNTIF($M$2:M675,$M$2:$M$1501)=1,M675,"")</f>
        <v/>
      </c>
      <c r="O675" s="43" t="str">
        <f t="array" ref="O675">IFERROR(INDEX($M$2:$M$1501,MATCH(0,INDEX(COUNTIFS($O$1:O674,$M$2:$M$1501),0),0)),"")</f>
        <v/>
      </c>
      <c r="T675" s="8" t="s">
        <v>230</v>
      </c>
      <c r="U675" s="51"/>
      <c r="W675" s="43" t="str">
        <f>IFERROR(INDEX($T$2:$T$1501,MATCH(0,INDEX(COUNTIFS($W$1:W674,$T$2:$T$1501),0),0)),"")</f>
        <v>a1222cf2-52e7-44e8-a030-14b920efb0ea</v>
      </c>
      <c r="X675" s="43">
        <f t="shared" si="26"/>
        <v>1</v>
      </c>
      <c r="Z675" s="6" t="s">
        <v>20</v>
      </c>
      <c r="AA675" s="43" t="str">
        <f>IFERROR(INDEX($T$2:$T$1501,MATCH(0,INDEX(COUNTIFS($W$1:AA674,$T$2:$T$1501),0),0)),"")</f>
        <v>a1222cf2-52e7-44e8-a030-14b920efb0ea</v>
      </c>
    </row>
    <row r="676" spans="1:27" ht="12.75">
      <c r="A676" s="36" t="str">
        <f t="shared" si="25"/>
        <v>GGN - Sector 27|Home &amp; Cleaning</v>
      </c>
      <c r="B676" s="6" t="s">
        <v>9</v>
      </c>
      <c r="C676" s="7">
        <v>44531</v>
      </c>
      <c r="D676" s="8" t="s">
        <v>423</v>
      </c>
      <c r="E676" s="8" t="s">
        <v>67</v>
      </c>
      <c r="F676" s="9">
        <v>25</v>
      </c>
      <c r="G676" s="10">
        <v>23</v>
      </c>
      <c r="H676" s="46"/>
      <c r="I676" s="46"/>
      <c r="M676" s="6" t="s">
        <v>9</v>
      </c>
      <c r="N676" s="43" t="str">
        <f>IF(COUNTIF($M$2:M676,$M$2:$M$1501)=1,M676,"")</f>
        <v/>
      </c>
      <c r="O676" s="43" t="str">
        <f t="array" ref="O676">IFERROR(INDEX($M$2:$M$1501,MATCH(0,INDEX(COUNTIFS($O$1:O675,$M$2:$M$1501),0),0)),"")</f>
        <v/>
      </c>
      <c r="T676" s="8" t="s">
        <v>423</v>
      </c>
      <c r="U676" s="51"/>
      <c r="W676" s="43" t="str">
        <f>IFERROR(INDEX($T$2:$T$1501,MATCH(0,INDEX(COUNTIFS($W$1:W675,$T$2:$T$1501),0),0)),"")</f>
        <v>7db088bb-d74d-4b29-b2df-519308f7b4b6</v>
      </c>
      <c r="X676" s="43">
        <f t="shared" si="26"/>
        <v>1</v>
      </c>
      <c r="Z676" s="6" t="s">
        <v>9</v>
      </c>
      <c r="AA676" s="43" t="str">
        <f>IFERROR(INDEX($T$2:$T$1501,MATCH(0,INDEX(COUNTIFS($W$1:AA675,$T$2:$T$1501),0),0)),"")</f>
        <v>7db088bb-d74d-4b29-b2df-519308f7b4b6</v>
      </c>
    </row>
    <row r="677" spans="1:27" ht="12.75">
      <c r="A677" s="36" t="str">
        <f t="shared" si="25"/>
        <v>GGN-Ardee City|Munchies</v>
      </c>
      <c r="B677" s="6" t="s">
        <v>20</v>
      </c>
      <c r="C677" s="7">
        <v>44531</v>
      </c>
      <c r="D677" s="8" t="s">
        <v>424</v>
      </c>
      <c r="E677" s="8" t="s">
        <v>8</v>
      </c>
      <c r="F677" s="9">
        <v>0</v>
      </c>
      <c r="G677" s="10">
        <v>19</v>
      </c>
      <c r="H677" s="46"/>
      <c r="I677" s="46"/>
      <c r="M677" s="6" t="s">
        <v>20</v>
      </c>
      <c r="N677" s="43" t="str">
        <f>IF(COUNTIF($M$2:M677,$M$2:$M$1501)=1,M677,"")</f>
        <v/>
      </c>
      <c r="O677" s="43" t="str">
        <f t="array" ref="O677">IFERROR(INDEX($M$2:$M$1501,MATCH(0,INDEX(COUNTIFS($O$1:O676,$M$2:$M$1501),0),0)),"")</f>
        <v/>
      </c>
      <c r="T677" s="8" t="s">
        <v>424</v>
      </c>
      <c r="U677" s="51"/>
      <c r="W677" s="43" t="str">
        <f>IFERROR(INDEX($T$2:$T$1501,MATCH(0,INDEX(COUNTIFS($W$1:W676,$T$2:$T$1501),0),0)),"")</f>
        <v>e20ce8aa-9c86-46af-8fd6-5999dc9d0ba8</v>
      </c>
      <c r="X677" s="43">
        <f t="shared" si="26"/>
        <v>2</v>
      </c>
      <c r="Z677" s="6" t="s">
        <v>20</v>
      </c>
      <c r="AA677" s="43" t="str">
        <f>IFERROR(INDEX($T$2:$T$1501,MATCH(0,INDEX(COUNTIFS($W$1:AA676,$T$2:$T$1501),0),0)),"")</f>
        <v>e20ce8aa-9c86-46af-8fd6-5999dc9d0ba8</v>
      </c>
    </row>
    <row r="678" spans="1:27" ht="12.75">
      <c r="A678" s="36" t="str">
        <f t="shared" si="25"/>
        <v>GGN - Sector 27|Munchies</v>
      </c>
      <c r="B678" s="6" t="s">
        <v>9</v>
      </c>
      <c r="C678" s="7">
        <v>44531</v>
      </c>
      <c r="D678" s="8" t="s">
        <v>89</v>
      </c>
      <c r="E678" s="8" t="s">
        <v>8</v>
      </c>
      <c r="F678" s="9">
        <v>0</v>
      </c>
      <c r="G678" s="10">
        <v>8</v>
      </c>
      <c r="H678" s="46"/>
      <c r="I678" s="46"/>
      <c r="M678" s="6" t="s">
        <v>9</v>
      </c>
      <c r="N678" s="43" t="str">
        <f>IF(COUNTIF($M$2:M678,$M$2:$M$1501)=1,M678,"")</f>
        <v/>
      </c>
      <c r="O678" s="43" t="str">
        <f t="array" ref="O678">IFERROR(INDEX($M$2:$M$1501,MATCH(0,INDEX(COUNTIFS($O$1:O677,$M$2:$M$1501),0),0)),"")</f>
        <v/>
      </c>
      <c r="T678" s="8" t="s">
        <v>89</v>
      </c>
      <c r="U678" s="51"/>
      <c r="W678" s="43" t="str">
        <f>IFERROR(INDEX($T$2:$T$1501,MATCH(0,INDEX(COUNTIFS($W$1:W677,$T$2:$T$1501),0),0)),"")</f>
        <v>3974346d-33ac-4c68-acef-94c25a62d264</v>
      </c>
      <c r="X678" s="43">
        <f t="shared" si="26"/>
        <v>1</v>
      </c>
      <c r="Z678" s="6" t="s">
        <v>9</v>
      </c>
      <c r="AA678" s="43" t="str">
        <f>IFERROR(INDEX($T$2:$T$1501,MATCH(0,INDEX(COUNTIFS($W$1:AA677,$T$2:$T$1501),0),0)),"")</f>
        <v>3974346d-33ac-4c68-acef-94c25a62d264</v>
      </c>
    </row>
    <row r="679" spans="1:27" ht="12.75">
      <c r="A679" s="36" t="str">
        <f t="shared" si="25"/>
        <v>GGN - Sector 27|Fruits &amp; Vegetables</v>
      </c>
      <c r="B679" s="6" t="s">
        <v>9</v>
      </c>
      <c r="C679" s="7">
        <v>44531</v>
      </c>
      <c r="D679" s="8" t="s">
        <v>26</v>
      </c>
      <c r="E679" s="8" t="s">
        <v>11</v>
      </c>
      <c r="F679" s="9">
        <v>10</v>
      </c>
      <c r="G679" s="10">
        <v>44</v>
      </c>
      <c r="H679" s="46"/>
      <c r="I679" s="46"/>
      <c r="M679" s="6" t="s">
        <v>9</v>
      </c>
      <c r="N679" s="43" t="str">
        <f>IF(COUNTIF($M$2:M679,$M$2:$M$1501)=1,M679,"")</f>
        <v/>
      </c>
      <c r="O679" s="43" t="str">
        <f t="array" ref="O679">IFERROR(INDEX($M$2:$M$1501,MATCH(0,INDEX(COUNTIFS($O$1:O678,$M$2:$M$1501),0),0)),"")</f>
        <v/>
      </c>
      <c r="T679" s="8" t="s">
        <v>26</v>
      </c>
      <c r="U679" s="51"/>
      <c r="W679" s="43" t="str">
        <f>IFERROR(INDEX($T$2:$T$1501,MATCH(0,INDEX(COUNTIFS($W$1:W678,$T$2:$T$1501),0),0)),"")</f>
        <v>3b51a839-2cbf-4f26-ad21-ab80ed9f149c</v>
      </c>
      <c r="X679" s="43">
        <f t="shared" si="26"/>
        <v>1</v>
      </c>
      <c r="Z679" s="6" t="s">
        <v>9</v>
      </c>
      <c r="AA679" s="43" t="str">
        <f>IFERROR(INDEX($T$2:$T$1501,MATCH(0,INDEX(COUNTIFS($W$1:AA678,$T$2:$T$1501),0),0)),"")</f>
        <v>3b51a839-2cbf-4f26-ad21-ab80ed9f149c</v>
      </c>
    </row>
    <row r="680" spans="1:27" ht="12.75">
      <c r="A680" s="36" t="str">
        <f t="shared" si="25"/>
        <v>GGN - Sector 27|Fruits &amp; Vegetables</v>
      </c>
      <c r="B680" s="6" t="s">
        <v>9</v>
      </c>
      <c r="C680" s="7">
        <v>44531</v>
      </c>
      <c r="D680" s="8" t="s">
        <v>175</v>
      </c>
      <c r="E680" s="8" t="s">
        <v>11</v>
      </c>
      <c r="F680" s="9">
        <v>7</v>
      </c>
      <c r="G680" s="10">
        <v>98</v>
      </c>
      <c r="H680" s="46"/>
      <c r="I680" s="46"/>
      <c r="M680" s="6" t="s">
        <v>9</v>
      </c>
      <c r="N680" s="43" t="str">
        <f>IF(COUNTIF($M$2:M680,$M$2:$M$1501)=1,M680,"")</f>
        <v/>
      </c>
      <c r="O680" s="43" t="str">
        <f t="array" ref="O680">IFERROR(INDEX($M$2:$M$1501,MATCH(0,INDEX(COUNTIFS($O$1:O679,$M$2:$M$1501),0),0)),"")</f>
        <v/>
      </c>
      <c r="T680" s="8" t="s">
        <v>175</v>
      </c>
      <c r="U680" s="51"/>
      <c r="W680" s="43" t="str">
        <f>IFERROR(INDEX($T$2:$T$1501,MATCH(0,INDEX(COUNTIFS($W$1:W679,$T$2:$T$1501),0),0)),"")</f>
        <v>c83fea6e-94df-4d97-aa2a-60f96497b923</v>
      </c>
      <c r="X680" s="43">
        <f t="shared" si="26"/>
        <v>1</v>
      </c>
      <c r="Z680" s="6" t="s">
        <v>9</v>
      </c>
      <c r="AA680" s="43" t="str">
        <f>IFERROR(INDEX($T$2:$T$1501,MATCH(0,INDEX(COUNTIFS($W$1:AA679,$T$2:$T$1501),0),0)),"")</f>
        <v>c83fea6e-94df-4d97-aa2a-60f96497b923</v>
      </c>
    </row>
    <row r="681" spans="1:27" ht="12.75">
      <c r="A681" s="36" t="str">
        <f t="shared" si="25"/>
        <v>GGN-Sector66|Personal Care</v>
      </c>
      <c r="B681" s="6" t="s">
        <v>6</v>
      </c>
      <c r="C681" s="7">
        <v>44531</v>
      </c>
      <c r="D681" s="8" t="s">
        <v>171</v>
      </c>
      <c r="E681" s="8" t="s">
        <v>34</v>
      </c>
      <c r="F681" s="9">
        <v>9</v>
      </c>
      <c r="G681" s="10">
        <v>169</v>
      </c>
      <c r="H681" s="46"/>
      <c r="I681" s="46"/>
      <c r="M681" s="6" t="s">
        <v>6</v>
      </c>
      <c r="N681" s="43" t="str">
        <f>IF(COUNTIF($M$2:M681,$M$2:$M$1501)=1,M681,"")</f>
        <v/>
      </c>
      <c r="O681" s="43" t="str">
        <f t="array" ref="O681">IFERROR(INDEX($M$2:$M$1501,MATCH(0,INDEX(COUNTIFS($O$1:O680,$M$2:$M$1501),0),0)),"")</f>
        <v/>
      </c>
      <c r="T681" s="8" t="s">
        <v>171</v>
      </c>
      <c r="U681" s="51"/>
      <c r="W681" s="43" t="str">
        <f>IFERROR(INDEX($T$2:$T$1501,MATCH(0,INDEX(COUNTIFS($W$1:W680,$T$2:$T$1501),0),0)),"")</f>
        <v>6af9e54a-1511-4063-840f-5407f45773b4</v>
      </c>
      <c r="X681" s="43">
        <f t="shared" si="26"/>
        <v>1</v>
      </c>
      <c r="Z681" s="6" t="s">
        <v>6</v>
      </c>
      <c r="AA681" s="43" t="str">
        <f>IFERROR(INDEX($T$2:$T$1501,MATCH(0,INDEX(COUNTIFS($W$1:AA680,$T$2:$T$1501),0),0)),"")</f>
        <v>6af9e54a-1511-4063-840f-5407f45773b4</v>
      </c>
    </row>
    <row r="682" spans="1:27" ht="12.75">
      <c r="A682" s="36" t="str">
        <f t="shared" si="25"/>
        <v>GGN - Sector 27|Personal Care</v>
      </c>
      <c r="B682" s="6" t="s">
        <v>9</v>
      </c>
      <c r="C682" s="7">
        <v>44531</v>
      </c>
      <c r="D682" s="8" t="s">
        <v>193</v>
      </c>
      <c r="E682" s="8" t="s">
        <v>34</v>
      </c>
      <c r="F682" s="9">
        <v>8</v>
      </c>
      <c r="G682" s="10">
        <v>44</v>
      </c>
      <c r="H682" s="46"/>
      <c r="I682" s="46"/>
      <c r="M682" s="6" t="s">
        <v>9</v>
      </c>
      <c r="N682" s="43" t="str">
        <f>IF(COUNTIF($M$2:M682,$M$2:$M$1501)=1,M682,"")</f>
        <v/>
      </c>
      <c r="O682" s="43" t="str">
        <f t="array" ref="O682">IFERROR(INDEX($M$2:$M$1501,MATCH(0,INDEX(COUNTIFS($O$1:O681,$M$2:$M$1501),0),0)),"")</f>
        <v/>
      </c>
      <c r="T682" s="8" t="s">
        <v>193</v>
      </c>
      <c r="U682" s="51"/>
      <c r="W682" s="43" t="str">
        <f>IFERROR(INDEX($T$2:$T$1501,MATCH(0,INDEX(COUNTIFS($W$1:W681,$T$2:$T$1501),0),0)),"")</f>
        <v>b086d167-28f2-4a94-8fe0-a32eb637fa36</v>
      </c>
      <c r="X682" s="43">
        <f t="shared" si="26"/>
        <v>2</v>
      </c>
      <c r="Z682" s="6" t="s">
        <v>9</v>
      </c>
      <c r="AA682" s="43" t="str">
        <f>IFERROR(INDEX($T$2:$T$1501,MATCH(0,INDEX(COUNTIFS($W$1:AA681,$T$2:$T$1501),0),0)),"")</f>
        <v>b086d167-28f2-4a94-8fe0-a32eb637fa36</v>
      </c>
    </row>
    <row r="683" spans="1:27" ht="12.75">
      <c r="A683" s="36" t="str">
        <f t="shared" si="25"/>
        <v>GGN - Sector 27|Cooking Essentials</v>
      </c>
      <c r="B683" s="6" t="s">
        <v>9</v>
      </c>
      <c r="C683" s="7">
        <v>44531</v>
      </c>
      <c r="D683" s="8" t="s">
        <v>425</v>
      </c>
      <c r="E683" s="8" t="s">
        <v>30</v>
      </c>
      <c r="F683" s="9">
        <v>0</v>
      </c>
      <c r="G683" s="10">
        <v>84</v>
      </c>
      <c r="H683" s="46"/>
      <c r="I683" s="46"/>
      <c r="M683" s="6" t="s">
        <v>9</v>
      </c>
      <c r="N683" s="43" t="str">
        <f>IF(COUNTIF($M$2:M683,$M$2:$M$1501)=1,M683,"")</f>
        <v/>
      </c>
      <c r="O683" s="43" t="str">
        <f t="array" ref="O683">IFERROR(INDEX($M$2:$M$1501,MATCH(0,INDEX(COUNTIFS($O$1:O682,$M$2:$M$1501),0),0)),"")</f>
        <v/>
      </c>
      <c r="T683" s="8" t="s">
        <v>425</v>
      </c>
      <c r="U683" s="51"/>
      <c r="W683" s="43" t="str">
        <f>IFERROR(INDEX($T$2:$T$1501,MATCH(0,INDEX(COUNTIFS($W$1:W682,$T$2:$T$1501),0),0)),"")</f>
        <v>82e4bd31-9b52-415a-82ef-aa0406edfd1b</v>
      </c>
      <c r="X683" s="43">
        <f t="shared" si="26"/>
        <v>2</v>
      </c>
      <c r="Z683" s="6" t="s">
        <v>9</v>
      </c>
      <c r="AA683" s="43" t="str">
        <f>IFERROR(INDEX($T$2:$T$1501,MATCH(0,INDEX(COUNTIFS($W$1:AA682,$T$2:$T$1501),0),0)),"")</f>
        <v>82e4bd31-9b52-415a-82ef-aa0406edfd1b</v>
      </c>
    </row>
    <row r="684" spans="1:27" ht="12.75">
      <c r="A684" s="36" t="str">
        <f t="shared" si="25"/>
        <v>GGN-Sector66|Cooking Essentials</v>
      </c>
      <c r="B684" s="6" t="s">
        <v>6</v>
      </c>
      <c r="C684" s="7">
        <v>44531</v>
      </c>
      <c r="D684" s="8" t="s">
        <v>76</v>
      </c>
      <c r="E684" s="8" t="s">
        <v>30</v>
      </c>
      <c r="F684" s="9">
        <v>0</v>
      </c>
      <c r="G684" s="10">
        <v>182</v>
      </c>
      <c r="H684" s="46"/>
      <c r="I684" s="46"/>
      <c r="M684" s="6" t="s">
        <v>6</v>
      </c>
      <c r="N684" s="43" t="str">
        <f>IF(COUNTIF($M$2:M684,$M$2:$M$1501)=1,M684,"")</f>
        <v/>
      </c>
      <c r="O684" s="43" t="str">
        <f t="array" ref="O684">IFERROR(INDEX($M$2:$M$1501,MATCH(0,INDEX(COUNTIFS($O$1:O683,$M$2:$M$1501),0),0)),"")</f>
        <v/>
      </c>
      <c r="T684" s="8" t="s">
        <v>76</v>
      </c>
      <c r="U684" s="51"/>
      <c r="W684" s="43" t="str">
        <f>IFERROR(INDEX($T$2:$T$1501,MATCH(0,INDEX(COUNTIFS($W$1:W683,$T$2:$T$1501),0),0)),"")</f>
        <v>8464e9f2-2420-49e9-a38c-33922542d6d3</v>
      </c>
      <c r="X684" s="43">
        <f t="shared" si="26"/>
        <v>1</v>
      </c>
      <c r="Z684" s="6" t="s">
        <v>6</v>
      </c>
      <c r="AA684" s="43" t="str">
        <f>IFERROR(INDEX($T$2:$T$1501,MATCH(0,INDEX(COUNTIFS($W$1:AA683,$T$2:$T$1501),0),0)),"")</f>
        <v>8464e9f2-2420-49e9-a38c-33922542d6d3</v>
      </c>
    </row>
    <row r="685" spans="1:27" ht="12.75">
      <c r="A685" s="36" t="str">
        <f t="shared" si="25"/>
        <v>GGN - Sector 27|Munchies</v>
      </c>
      <c r="B685" s="6" t="s">
        <v>9</v>
      </c>
      <c r="C685" s="7">
        <v>44531</v>
      </c>
      <c r="D685" s="8" t="s">
        <v>426</v>
      </c>
      <c r="E685" s="8" t="s">
        <v>8</v>
      </c>
      <c r="F685" s="9">
        <v>4</v>
      </c>
      <c r="G685" s="10">
        <v>38</v>
      </c>
      <c r="H685" s="46"/>
      <c r="I685" s="46"/>
      <c r="M685" s="6" t="s">
        <v>9</v>
      </c>
      <c r="N685" s="43" t="str">
        <f>IF(COUNTIF($M$2:M685,$M$2:$M$1501)=1,M685,"")</f>
        <v/>
      </c>
      <c r="O685" s="43" t="str">
        <f t="array" ref="O685">IFERROR(INDEX($M$2:$M$1501,MATCH(0,INDEX(COUNTIFS($O$1:O684,$M$2:$M$1501),0),0)),"")</f>
        <v/>
      </c>
      <c r="T685" s="8" t="s">
        <v>426</v>
      </c>
      <c r="U685" s="51"/>
      <c r="W685" s="43" t="str">
        <f>IFERROR(INDEX($T$2:$T$1501,MATCH(0,INDEX(COUNTIFS($W$1:W684,$T$2:$T$1501),0),0)),"")</f>
        <v>c8bc6b6a-0306-4ba5-a571-1d03d4605178</v>
      </c>
      <c r="X685" s="43">
        <f t="shared" si="26"/>
        <v>1</v>
      </c>
      <c r="Z685" s="6" t="s">
        <v>9</v>
      </c>
      <c r="AA685" s="43" t="str">
        <f>IFERROR(INDEX($T$2:$T$1501,MATCH(0,INDEX(COUNTIFS($W$1:AA684,$T$2:$T$1501),0),0)),"")</f>
        <v>c8bc6b6a-0306-4ba5-a571-1d03d4605178</v>
      </c>
    </row>
    <row r="686" spans="1:27" ht="12.75">
      <c r="A686" s="36" t="str">
        <f t="shared" si="25"/>
        <v>GGN - Sector 27|Fruits &amp; Vegetables</v>
      </c>
      <c r="B686" s="6" t="s">
        <v>9</v>
      </c>
      <c r="C686" s="7">
        <v>44531</v>
      </c>
      <c r="D686" s="8" t="s">
        <v>148</v>
      </c>
      <c r="E686" s="8" t="s">
        <v>11</v>
      </c>
      <c r="F686" s="9">
        <v>0</v>
      </c>
      <c r="G686" s="10">
        <v>42</v>
      </c>
      <c r="H686" s="46"/>
      <c r="I686" s="46"/>
      <c r="M686" s="6" t="s">
        <v>9</v>
      </c>
      <c r="N686" s="43" t="str">
        <f>IF(COUNTIF($M$2:M686,$M$2:$M$1501)=1,M686,"")</f>
        <v/>
      </c>
      <c r="O686" s="43" t="str">
        <f t="array" ref="O686">IFERROR(INDEX($M$2:$M$1501,MATCH(0,INDEX(COUNTIFS($O$1:O685,$M$2:$M$1501),0),0)),"")</f>
        <v/>
      </c>
      <c r="T686" s="8" t="s">
        <v>148</v>
      </c>
      <c r="U686" s="51"/>
      <c r="W686" s="43" t="str">
        <f>IFERROR(INDEX($T$2:$T$1501,MATCH(0,INDEX(COUNTIFS($W$1:W685,$T$2:$T$1501),0),0)),"")</f>
        <v>0fb1b81a-af82-4c74-96d9-3cc5f22e25c8</v>
      </c>
      <c r="X686" s="43">
        <f t="shared" si="26"/>
        <v>1</v>
      </c>
      <c r="Z686" s="6" t="s">
        <v>9</v>
      </c>
      <c r="AA686" s="43" t="str">
        <f>IFERROR(INDEX($T$2:$T$1501,MATCH(0,INDEX(COUNTIFS($W$1:AA685,$T$2:$T$1501),0),0)),"")</f>
        <v>0fb1b81a-af82-4c74-96d9-3cc5f22e25c8</v>
      </c>
    </row>
    <row r="687" spans="1:27" ht="12.75">
      <c r="A687" s="36" t="str">
        <f t="shared" si="25"/>
        <v>GGN-Sector66|Beverages</v>
      </c>
      <c r="B687" s="6" t="s">
        <v>6</v>
      </c>
      <c r="C687" s="7">
        <v>44531</v>
      </c>
      <c r="D687" s="8" t="s">
        <v>309</v>
      </c>
      <c r="E687" s="8" t="s">
        <v>74</v>
      </c>
      <c r="F687" s="9">
        <v>4</v>
      </c>
      <c r="G687" s="10">
        <v>105</v>
      </c>
      <c r="H687" s="46"/>
      <c r="I687" s="46"/>
      <c r="M687" s="6" t="s">
        <v>6</v>
      </c>
      <c r="N687" s="43" t="str">
        <f>IF(COUNTIF($M$2:M687,$M$2:$M$1501)=1,M687,"")</f>
        <v/>
      </c>
      <c r="O687" s="43" t="str">
        <f t="array" ref="O687">IFERROR(INDEX($M$2:$M$1501,MATCH(0,INDEX(COUNTIFS($O$1:O686,$M$2:$M$1501),0),0)),"")</f>
        <v/>
      </c>
      <c r="T687" s="8" t="s">
        <v>309</v>
      </c>
      <c r="U687" s="51"/>
      <c r="W687" s="43" t="str">
        <f>IFERROR(INDEX($T$2:$T$1501,MATCH(0,INDEX(COUNTIFS($W$1:W686,$T$2:$T$1501),0),0)),"")</f>
        <v>13b0b09f-1420-48e2-8174-257509f452de</v>
      </c>
      <c r="X687" s="43">
        <f t="shared" si="26"/>
        <v>1</v>
      </c>
      <c r="Z687" s="6" t="s">
        <v>6</v>
      </c>
      <c r="AA687" s="43" t="str">
        <f>IFERROR(INDEX($T$2:$T$1501,MATCH(0,INDEX(COUNTIFS($W$1:AA686,$T$2:$T$1501),0),0)),"")</f>
        <v>13b0b09f-1420-48e2-8174-257509f452de</v>
      </c>
    </row>
    <row r="688" spans="1:27" ht="12.75">
      <c r="A688" s="36" t="str">
        <f t="shared" si="25"/>
        <v>GGN - Sector 27|Chocolates &amp; Candies</v>
      </c>
      <c r="B688" s="6" t="s">
        <v>9</v>
      </c>
      <c r="C688" s="7">
        <v>44531</v>
      </c>
      <c r="D688" s="8" t="s">
        <v>427</v>
      </c>
      <c r="E688" s="8" t="s">
        <v>80</v>
      </c>
      <c r="F688" s="9">
        <v>0</v>
      </c>
      <c r="G688" s="10">
        <v>10</v>
      </c>
      <c r="H688" s="46"/>
      <c r="I688" s="46"/>
      <c r="M688" s="6" t="s">
        <v>9</v>
      </c>
      <c r="N688" s="43" t="str">
        <f>IF(COUNTIF($M$2:M688,$M$2:$M$1501)=1,M688,"")</f>
        <v/>
      </c>
      <c r="O688" s="43" t="str">
        <f t="array" ref="O688">IFERROR(INDEX($M$2:$M$1501,MATCH(0,INDEX(COUNTIFS($O$1:O687,$M$2:$M$1501),0),0)),"")</f>
        <v/>
      </c>
      <c r="T688" s="8" t="s">
        <v>427</v>
      </c>
      <c r="U688" s="51"/>
      <c r="W688" s="43" t="str">
        <f>IFERROR(INDEX($T$2:$T$1501,MATCH(0,INDEX(COUNTIFS($W$1:W687,$T$2:$T$1501),0),0)),"")</f>
        <v>ad2397de-4b1b-49c4-adaf-71ab039c3602</v>
      </c>
      <c r="X688" s="43">
        <f t="shared" si="26"/>
        <v>1</v>
      </c>
      <c r="Z688" s="6" t="s">
        <v>9</v>
      </c>
      <c r="AA688" s="43" t="str">
        <f>IFERROR(INDEX($T$2:$T$1501,MATCH(0,INDEX(COUNTIFS($W$1:AA687,$T$2:$T$1501),0),0)),"")</f>
        <v>ad2397de-4b1b-49c4-adaf-71ab039c3602</v>
      </c>
    </row>
    <row r="689" spans="1:27" ht="12.75">
      <c r="A689" s="36" t="str">
        <f t="shared" si="25"/>
        <v>GGN-Ardee City|Dairy, Bread &amp; Batter</v>
      </c>
      <c r="B689" s="6" t="s">
        <v>20</v>
      </c>
      <c r="C689" s="7">
        <v>44531</v>
      </c>
      <c r="D689" s="8" t="s">
        <v>46</v>
      </c>
      <c r="E689" s="8" t="s">
        <v>41</v>
      </c>
      <c r="F689" s="9">
        <v>0</v>
      </c>
      <c r="G689" s="10">
        <v>35</v>
      </c>
      <c r="H689" s="46"/>
      <c r="I689" s="46"/>
      <c r="M689" s="6" t="s">
        <v>20</v>
      </c>
      <c r="N689" s="43" t="str">
        <f>IF(COUNTIF($M$2:M689,$M$2:$M$1501)=1,M689,"")</f>
        <v/>
      </c>
      <c r="O689" s="43" t="str">
        <f t="array" ref="O689">IFERROR(INDEX($M$2:$M$1501,MATCH(0,INDEX(COUNTIFS($O$1:O688,$M$2:$M$1501),0),0)),"")</f>
        <v/>
      </c>
      <c r="T689" s="8" t="s">
        <v>46</v>
      </c>
      <c r="U689" s="51"/>
      <c r="W689" s="43" t="str">
        <f>IFERROR(INDEX($T$2:$T$1501,MATCH(0,INDEX(COUNTIFS($W$1:W688,$T$2:$T$1501),0),0)),"")</f>
        <v>739c60d2-e3b0-43ea-8440-cb65cbdcfa6d</v>
      </c>
      <c r="X689" s="43">
        <f t="shared" si="26"/>
        <v>1</v>
      </c>
      <c r="Z689" s="6" t="s">
        <v>20</v>
      </c>
      <c r="AA689" s="43" t="str">
        <f>IFERROR(INDEX($T$2:$T$1501,MATCH(0,INDEX(COUNTIFS($W$1:AA688,$T$2:$T$1501),0),0)),"")</f>
        <v>739c60d2-e3b0-43ea-8440-cb65cbdcfa6d</v>
      </c>
    </row>
    <row r="690" spans="1:27" ht="12.75">
      <c r="A690" s="36" t="str">
        <f t="shared" si="25"/>
        <v>GGN-Sector66|Beverages</v>
      </c>
      <c r="B690" s="6" t="s">
        <v>6</v>
      </c>
      <c r="C690" s="7">
        <v>44531</v>
      </c>
      <c r="D690" s="8" t="s">
        <v>428</v>
      </c>
      <c r="E690" s="8" t="s">
        <v>74</v>
      </c>
      <c r="F690" s="9">
        <v>44</v>
      </c>
      <c r="G690" s="10">
        <v>70</v>
      </c>
      <c r="H690" s="46"/>
      <c r="I690" s="46"/>
      <c r="M690" s="6" t="s">
        <v>6</v>
      </c>
      <c r="N690" s="43" t="str">
        <f>IF(COUNTIF($M$2:M690,$M$2:$M$1501)=1,M690,"")</f>
        <v/>
      </c>
      <c r="O690" s="43" t="str">
        <f t="array" ref="O690">IFERROR(INDEX($M$2:$M$1501,MATCH(0,INDEX(COUNTIFS($O$1:O689,$M$2:$M$1501),0),0)),"")</f>
        <v/>
      </c>
      <c r="T690" s="8" t="s">
        <v>428</v>
      </c>
      <c r="U690" s="51"/>
      <c r="W690" s="43" t="str">
        <f>IFERROR(INDEX($T$2:$T$1501,MATCH(0,INDEX(COUNTIFS($W$1:W689,$T$2:$T$1501),0),0)),"")</f>
        <v>22fc7c18-c108-41d4-b7a0-2ce23eca2bab</v>
      </c>
      <c r="X690" s="43">
        <f t="shared" si="26"/>
        <v>1</v>
      </c>
      <c r="Z690" s="6" t="s">
        <v>6</v>
      </c>
      <c r="AA690" s="43" t="str">
        <f>IFERROR(INDEX($T$2:$T$1501,MATCH(0,INDEX(COUNTIFS($W$1:AA689,$T$2:$T$1501),0),0)),"")</f>
        <v>22fc7c18-c108-41d4-b7a0-2ce23eca2bab</v>
      </c>
    </row>
    <row r="691" spans="1:27" ht="12.75">
      <c r="A691" s="36" t="str">
        <f t="shared" si="25"/>
        <v>GGN - Sector 27|Ice Cream &amp; Desserts</v>
      </c>
      <c r="B691" s="6" t="s">
        <v>9</v>
      </c>
      <c r="C691" s="7">
        <v>44531</v>
      </c>
      <c r="D691" s="8" t="s">
        <v>429</v>
      </c>
      <c r="E691" s="8" t="s">
        <v>59</v>
      </c>
      <c r="F691" s="9">
        <v>0</v>
      </c>
      <c r="G691" s="10">
        <v>38</v>
      </c>
      <c r="H691" s="46"/>
      <c r="I691" s="46"/>
      <c r="M691" s="6" t="s">
        <v>9</v>
      </c>
      <c r="N691" s="43" t="str">
        <f>IF(COUNTIF($M$2:M691,$M$2:$M$1501)=1,M691,"")</f>
        <v/>
      </c>
      <c r="O691" s="43" t="str">
        <f t="array" ref="O691">IFERROR(INDEX($M$2:$M$1501,MATCH(0,INDEX(COUNTIFS($O$1:O690,$M$2:$M$1501),0),0)),"")</f>
        <v/>
      </c>
      <c r="T691" s="8" t="s">
        <v>429</v>
      </c>
      <c r="U691" s="51"/>
      <c r="W691" s="43" t="str">
        <f>IFERROR(INDEX($T$2:$T$1501,MATCH(0,INDEX(COUNTIFS($W$1:W690,$T$2:$T$1501),0),0)),"")</f>
        <v>591f6d8e-75cc-4a05-98ba-752fbc47fa89</v>
      </c>
      <c r="X691" s="43">
        <f t="shared" si="26"/>
        <v>1</v>
      </c>
      <c r="Z691" s="6" t="s">
        <v>9</v>
      </c>
      <c r="AA691" s="43" t="str">
        <f>IFERROR(INDEX($T$2:$T$1501,MATCH(0,INDEX(COUNTIFS($W$1:AA690,$T$2:$T$1501),0),0)),"")</f>
        <v>591f6d8e-75cc-4a05-98ba-752fbc47fa89</v>
      </c>
    </row>
    <row r="692" spans="1:27" ht="12.75">
      <c r="A692" s="36" t="str">
        <f t="shared" si="25"/>
        <v>GGN - Sector 27|Fruits &amp; Vegetables</v>
      </c>
      <c r="B692" s="6" t="s">
        <v>9</v>
      </c>
      <c r="C692" s="7">
        <v>44531</v>
      </c>
      <c r="D692" s="8" t="s">
        <v>198</v>
      </c>
      <c r="E692" s="8" t="s">
        <v>11</v>
      </c>
      <c r="F692" s="9">
        <v>0</v>
      </c>
      <c r="G692" s="10">
        <v>13</v>
      </c>
      <c r="H692" s="46"/>
      <c r="I692" s="46"/>
      <c r="M692" s="6" t="s">
        <v>9</v>
      </c>
      <c r="N692" s="43" t="str">
        <f>IF(COUNTIF($M$2:M692,$M$2:$M$1501)=1,M692,"")</f>
        <v/>
      </c>
      <c r="O692" s="43" t="str">
        <f t="array" ref="O692">IFERROR(INDEX($M$2:$M$1501,MATCH(0,INDEX(COUNTIFS($O$1:O691,$M$2:$M$1501),0),0)),"")</f>
        <v/>
      </c>
      <c r="T692" s="8" t="s">
        <v>198</v>
      </c>
      <c r="U692" s="51"/>
      <c r="W692" s="43" t="str">
        <f>IFERROR(INDEX($T$2:$T$1501,MATCH(0,INDEX(COUNTIFS($W$1:W691,$T$2:$T$1501),0),0)),"")</f>
        <v>07142c61-e1dc-44ee-94f6-f93a3c0c8146</v>
      </c>
      <c r="X692" s="43">
        <f t="shared" si="26"/>
        <v>1</v>
      </c>
      <c r="Z692" s="6" t="s">
        <v>9</v>
      </c>
      <c r="AA692" s="43" t="str">
        <f>IFERROR(INDEX($T$2:$T$1501,MATCH(0,INDEX(COUNTIFS($W$1:AA691,$T$2:$T$1501),0),0)),"")</f>
        <v>07142c61-e1dc-44ee-94f6-f93a3c0c8146</v>
      </c>
    </row>
    <row r="693" spans="1:27" ht="12.75">
      <c r="A693" s="36" t="str">
        <f t="shared" si="25"/>
        <v>GGN - Sector 27|Munchies</v>
      </c>
      <c r="B693" s="6" t="s">
        <v>9</v>
      </c>
      <c r="C693" s="7">
        <v>44531</v>
      </c>
      <c r="D693" s="8" t="s">
        <v>430</v>
      </c>
      <c r="E693" s="8" t="s">
        <v>8</v>
      </c>
      <c r="F693" s="9">
        <v>2</v>
      </c>
      <c r="G693" s="10">
        <v>122</v>
      </c>
      <c r="H693" s="46"/>
      <c r="I693" s="46"/>
      <c r="M693" s="6" t="s">
        <v>9</v>
      </c>
      <c r="N693" s="43" t="str">
        <f>IF(COUNTIF($M$2:M693,$M$2:$M$1501)=1,M693,"")</f>
        <v/>
      </c>
      <c r="O693" s="43" t="str">
        <f t="array" ref="O693">IFERROR(INDEX($M$2:$M$1501,MATCH(0,INDEX(COUNTIFS($O$1:O692,$M$2:$M$1501),0),0)),"")</f>
        <v/>
      </c>
      <c r="T693" s="8" t="s">
        <v>430</v>
      </c>
      <c r="U693" s="51"/>
      <c r="W693" s="43" t="str">
        <f>IFERROR(INDEX($T$2:$T$1501,MATCH(0,INDEX(COUNTIFS($W$1:W692,$T$2:$T$1501),0),0)),"")</f>
        <v>7b067835-5915-475b-b6f3-8ba190d80d09</v>
      </c>
      <c r="X693" s="43">
        <f t="shared" si="26"/>
        <v>1</v>
      </c>
      <c r="Z693" s="6" t="s">
        <v>9</v>
      </c>
      <c r="AA693" s="43" t="str">
        <f>IFERROR(INDEX($T$2:$T$1501,MATCH(0,INDEX(COUNTIFS($W$1:AA692,$T$2:$T$1501),0),0)),"")</f>
        <v>7b067835-5915-475b-b6f3-8ba190d80d09</v>
      </c>
    </row>
    <row r="694" spans="1:27" ht="12.75">
      <c r="A694" s="36" t="str">
        <f t="shared" si="25"/>
        <v>GGN-Sector66|Personal Care</v>
      </c>
      <c r="B694" s="6" t="s">
        <v>6</v>
      </c>
      <c r="C694" s="7">
        <v>44531</v>
      </c>
      <c r="D694" s="8" t="s">
        <v>203</v>
      </c>
      <c r="E694" s="8" t="s">
        <v>34</v>
      </c>
      <c r="F694" s="9">
        <v>6</v>
      </c>
      <c r="G694" s="10">
        <v>66</v>
      </c>
      <c r="H694" s="46"/>
      <c r="I694" s="46"/>
      <c r="M694" s="6" t="s">
        <v>6</v>
      </c>
      <c r="N694" s="43" t="str">
        <f>IF(COUNTIF($M$2:M694,$M$2:$M$1501)=1,M694,"")</f>
        <v/>
      </c>
      <c r="O694" s="43" t="str">
        <f t="array" ref="O694">IFERROR(INDEX($M$2:$M$1501,MATCH(0,INDEX(COUNTIFS($O$1:O693,$M$2:$M$1501),0),0)),"")</f>
        <v/>
      </c>
      <c r="T694" s="8" t="s">
        <v>203</v>
      </c>
      <c r="U694" s="51"/>
      <c r="W694" s="43" t="str">
        <f>IFERROR(INDEX($T$2:$T$1501,MATCH(0,INDEX(COUNTIFS($W$1:W693,$T$2:$T$1501),0),0)),"")</f>
        <v>21f33f29-00cc-4051-be01-c9b5f53fec72</v>
      </c>
      <c r="X694" s="43">
        <f t="shared" si="26"/>
        <v>1</v>
      </c>
      <c r="Z694" s="6" t="s">
        <v>6</v>
      </c>
      <c r="AA694" s="43" t="str">
        <f>IFERROR(INDEX($T$2:$T$1501,MATCH(0,INDEX(COUNTIFS($W$1:AA693,$T$2:$T$1501),0),0)),"")</f>
        <v>21f33f29-00cc-4051-be01-c9b5f53fec72</v>
      </c>
    </row>
    <row r="695" spans="1:27" ht="12.75">
      <c r="A695" s="36" t="str">
        <f t="shared" si="25"/>
        <v>GGN - Sector 27|Beverages</v>
      </c>
      <c r="B695" s="6" t="s">
        <v>9</v>
      </c>
      <c r="C695" s="7">
        <v>44531</v>
      </c>
      <c r="D695" s="8" t="s">
        <v>431</v>
      </c>
      <c r="E695" s="8" t="s">
        <v>74</v>
      </c>
      <c r="F695" s="9">
        <v>41</v>
      </c>
      <c r="G695" s="10">
        <v>84</v>
      </c>
      <c r="H695" s="46"/>
      <c r="I695" s="46"/>
      <c r="M695" s="6" t="s">
        <v>9</v>
      </c>
      <c r="N695" s="43" t="str">
        <f>IF(COUNTIF($M$2:M695,$M$2:$M$1501)=1,M695,"")</f>
        <v/>
      </c>
      <c r="O695" s="43" t="str">
        <f t="array" ref="O695">IFERROR(INDEX($M$2:$M$1501,MATCH(0,INDEX(COUNTIFS($O$1:O694,$M$2:$M$1501),0),0)),"")</f>
        <v/>
      </c>
      <c r="T695" s="8" t="s">
        <v>431</v>
      </c>
      <c r="U695" s="51"/>
      <c r="W695" s="43" t="str">
        <f>IFERROR(INDEX($T$2:$T$1501,MATCH(0,INDEX(COUNTIFS($W$1:W694,$T$2:$T$1501),0),0)),"")</f>
        <v>6146f8ca-4da7-460b-9d6f-5dee81d59a7e</v>
      </c>
      <c r="X695" s="43">
        <f t="shared" si="26"/>
        <v>1</v>
      </c>
      <c r="Z695" s="6" t="s">
        <v>9</v>
      </c>
      <c r="AA695" s="43" t="str">
        <f>IFERROR(INDEX($T$2:$T$1501,MATCH(0,INDEX(COUNTIFS($W$1:AA694,$T$2:$T$1501),0),0)),"")</f>
        <v>6146f8ca-4da7-460b-9d6f-5dee81d59a7e</v>
      </c>
    </row>
    <row r="696" spans="1:27" ht="12.75">
      <c r="A696" s="36" t="str">
        <f t="shared" si="25"/>
        <v>GGN - Sector 27|Cooking Essentials</v>
      </c>
      <c r="B696" s="6" t="s">
        <v>9</v>
      </c>
      <c r="C696" s="7">
        <v>44531</v>
      </c>
      <c r="D696" s="8" t="s">
        <v>432</v>
      </c>
      <c r="E696" s="8" t="s">
        <v>30</v>
      </c>
      <c r="F696" s="9">
        <v>1</v>
      </c>
      <c r="G696" s="10">
        <v>53</v>
      </c>
      <c r="H696" s="46"/>
      <c r="I696" s="46"/>
      <c r="M696" s="6" t="s">
        <v>9</v>
      </c>
      <c r="N696" s="43" t="str">
        <f>IF(COUNTIF($M$2:M696,$M$2:$M$1501)=1,M696,"")</f>
        <v/>
      </c>
      <c r="O696" s="43" t="str">
        <f t="array" ref="O696">IFERROR(INDEX($M$2:$M$1501,MATCH(0,INDEX(COUNTIFS($O$1:O695,$M$2:$M$1501),0),0)),"")</f>
        <v/>
      </c>
      <c r="T696" s="8" t="s">
        <v>432</v>
      </c>
      <c r="U696" s="51"/>
      <c r="W696" s="43" t="str">
        <f>IFERROR(INDEX($T$2:$T$1501,MATCH(0,INDEX(COUNTIFS($W$1:W695,$T$2:$T$1501),0),0)),"")</f>
        <v>8ac56e53-afe3-4d33-bd12-e0e9601379dc</v>
      </c>
      <c r="X696" s="43">
        <f t="shared" si="26"/>
        <v>1</v>
      </c>
      <c r="Z696" s="6" t="s">
        <v>9</v>
      </c>
      <c r="AA696" s="43" t="str">
        <f>IFERROR(INDEX($T$2:$T$1501,MATCH(0,INDEX(COUNTIFS($W$1:AA695,$T$2:$T$1501),0),0)),"")</f>
        <v>8ac56e53-afe3-4d33-bd12-e0e9601379dc</v>
      </c>
    </row>
    <row r="697" spans="1:27" ht="12.75">
      <c r="A697" s="36" t="str">
        <f t="shared" si="25"/>
        <v>GGN - Sector 27|Fruits &amp; Vegetables</v>
      </c>
      <c r="B697" s="6" t="s">
        <v>9</v>
      </c>
      <c r="C697" s="7">
        <v>44531</v>
      </c>
      <c r="D697" s="8" t="s">
        <v>411</v>
      </c>
      <c r="E697" s="8" t="s">
        <v>11</v>
      </c>
      <c r="F697" s="9">
        <v>1</v>
      </c>
      <c r="G697" s="10">
        <v>66</v>
      </c>
      <c r="H697" s="46"/>
      <c r="I697" s="46"/>
      <c r="M697" s="6" t="s">
        <v>9</v>
      </c>
      <c r="N697" s="43" t="str">
        <f>IF(COUNTIF($M$2:M697,$M$2:$M$1501)=1,M697,"")</f>
        <v/>
      </c>
      <c r="O697" s="43" t="str">
        <f t="array" ref="O697">IFERROR(INDEX($M$2:$M$1501,MATCH(0,INDEX(COUNTIFS($O$1:O696,$M$2:$M$1501),0),0)),"")</f>
        <v/>
      </c>
      <c r="T697" s="8" t="s">
        <v>411</v>
      </c>
      <c r="U697" s="51"/>
      <c r="W697" s="43" t="str">
        <f>IFERROR(INDEX($T$2:$T$1501,MATCH(0,INDEX(COUNTIFS($W$1:W696,$T$2:$T$1501),0),0)),"")</f>
        <v>18f07a8f-49d6-4c1f-bd61-a1bb447264c7</v>
      </c>
      <c r="X697" s="43">
        <f t="shared" si="26"/>
        <v>2</v>
      </c>
      <c r="Z697" s="6" t="s">
        <v>9</v>
      </c>
      <c r="AA697" s="43" t="str">
        <f>IFERROR(INDEX($T$2:$T$1501,MATCH(0,INDEX(COUNTIFS($W$1:AA696,$T$2:$T$1501),0),0)),"")</f>
        <v>18f07a8f-49d6-4c1f-bd61-a1bb447264c7</v>
      </c>
    </row>
    <row r="698" spans="1:27" ht="12.75">
      <c r="A698" s="36" t="str">
        <f t="shared" si="25"/>
        <v>GGN-Sector66|Dairy, Bread &amp; Batter</v>
      </c>
      <c r="B698" s="6" t="s">
        <v>6</v>
      </c>
      <c r="C698" s="7">
        <v>44531</v>
      </c>
      <c r="D698" s="8" t="s">
        <v>46</v>
      </c>
      <c r="E698" s="8" t="s">
        <v>41</v>
      </c>
      <c r="F698" s="9">
        <v>0</v>
      </c>
      <c r="G698" s="10">
        <v>47</v>
      </c>
      <c r="H698" s="46"/>
      <c r="I698" s="46"/>
      <c r="M698" s="6" t="s">
        <v>6</v>
      </c>
      <c r="N698" s="43" t="str">
        <f>IF(COUNTIF($M$2:M698,$M$2:$M$1501)=1,M698,"")</f>
        <v/>
      </c>
      <c r="O698" s="43" t="str">
        <f t="array" ref="O698">IFERROR(INDEX($M$2:$M$1501,MATCH(0,INDEX(COUNTIFS($O$1:O697,$M$2:$M$1501),0),0)),"")</f>
        <v/>
      </c>
      <c r="T698" s="8" t="s">
        <v>46</v>
      </c>
      <c r="U698" s="51"/>
      <c r="W698" s="43" t="str">
        <f>IFERROR(INDEX($T$2:$T$1501,MATCH(0,INDEX(COUNTIFS($W$1:W697,$T$2:$T$1501),0),0)),"")</f>
        <v>e945e711-4485-4647-93dc-321e2595da7e</v>
      </c>
      <c r="X698" s="43">
        <f t="shared" si="26"/>
        <v>1</v>
      </c>
      <c r="Z698" s="6" t="s">
        <v>6</v>
      </c>
      <c r="AA698" s="43" t="str">
        <f>IFERROR(INDEX($T$2:$T$1501,MATCH(0,INDEX(COUNTIFS($W$1:AA697,$T$2:$T$1501),0),0)),"")</f>
        <v>e945e711-4485-4647-93dc-321e2595da7e</v>
      </c>
    </row>
    <row r="699" spans="1:27" ht="12.75">
      <c r="A699" s="36" t="str">
        <f t="shared" si="25"/>
        <v>GGN - Sector 27|Fruits &amp; Vegetables</v>
      </c>
      <c r="B699" s="6" t="s">
        <v>9</v>
      </c>
      <c r="C699" s="7">
        <v>44531</v>
      </c>
      <c r="D699" s="8" t="s">
        <v>394</v>
      </c>
      <c r="E699" s="8" t="s">
        <v>11</v>
      </c>
      <c r="F699" s="9">
        <v>10</v>
      </c>
      <c r="G699" s="10">
        <v>98</v>
      </c>
      <c r="H699" s="46"/>
      <c r="I699" s="46"/>
      <c r="M699" s="6" t="s">
        <v>9</v>
      </c>
      <c r="N699" s="43" t="str">
        <f>IF(COUNTIF($M$2:M699,$M$2:$M$1501)=1,M699,"")</f>
        <v/>
      </c>
      <c r="O699" s="43" t="str">
        <f t="array" ref="O699">IFERROR(INDEX($M$2:$M$1501,MATCH(0,INDEX(COUNTIFS($O$1:O698,$M$2:$M$1501),0),0)),"")</f>
        <v/>
      </c>
      <c r="T699" s="8" t="s">
        <v>394</v>
      </c>
      <c r="U699" s="51"/>
      <c r="W699" s="43" t="str">
        <f>IFERROR(INDEX($T$2:$T$1501,MATCH(0,INDEX(COUNTIFS($W$1:W698,$T$2:$T$1501),0),0)),"")</f>
        <v>c61cebde-6904-455a-b9d4-a5a898089e86</v>
      </c>
      <c r="X699" s="43">
        <f t="shared" si="26"/>
        <v>1</v>
      </c>
      <c r="Z699" s="6" t="s">
        <v>9</v>
      </c>
      <c r="AA699" s="43" t="str">
        <f>IFERROR(INDEX($T$2:$T$1501,MATCH(0,INDEX(COUNTIFS($W$1:AA698,$T$2:$T$1501),0),0)),"")</f>
        <v>c61cebde-6904-455a-b9d4-a5a898089e86</v>
      </c>
    </row>
    <row r="700" spans="1:27" ht="12.75">
      <c r="A700" s="36" t="str">
        <f t="shared" si="25"/>
        <v>GGN - Sector 27|Health &amp; Hygiene</v>
      </c>
      <c r="B700" s="6" t="s">
        <v>9</v>
      </c>
      <c r="C700" s="7">
        <v>44531</v>
      </c>
      <c r="D700" s="8" t="s">
        <v>433</v>
      </c>
      <c r="E700" s="8" t="s">
        <v>132</v>
      </c>
      <c r="F700" s="9">
        <v>16</v>
      </c>
      <c r="G700" s="10">
        <v>80</v>
      </c>
      <c r="H700" s="46"/>
      <c r="I700" s="46"/>
      <c r="M700" s="6" t="s">
        <v>9</v>
      </c>
      <c r="N700" s="43" t="str">
        <f>IF(COUNTIF($M$2:M700,$M$2:$M$1501)=1,M700,"")</f>
        <v/>
      </c>
      <c r="O700" s="43" t="str">
        <f t="array" ref="O700">IFERROR(INDEX($M$2:$M$1501,MATCH(0,INDEX(COUNTIFS($O$1:O699,$M$2:$M$1501),0),0)),"")</f>
        <v/>
      </c>
      <c r="T700" s="8" t="s">
        <v>433</v>
      </c>
      <c r="U700" s="51"/>
      <c r="W700" s="43" t="str">
        <f>IFERROR(INDEX($T$2:$T$1501,MATCH(0,INDEX(COUNTIFS($W$1:W699,$T$2:$T$1501),0),0)),"")</f>
        <v>7e11006d-b2c8-4b68-b7c4-cd20751141e7</v>
      </c>
      <c r="X700" s="43">
        <f t="shared" si="26"/>
        <v>1</v>
      </c>
      <c r="Z700" s="6" t="s">
        <v>9</v>
      </c>
      <c r="AA700" s="43" t="str">
        <f>IFERROR(INDEX($T$2:$T$1501,MATCH(0,INDEX(COUNTIFS($W$1:AA699,$T$2:$T$1501),0),0)),"")</f>
        <v>7e11006d-b2c8-4b68-b7c4-cd20751141e7</v>
      </c>
    </row>
    <row r="701" spans="1:27" ht="12.75">
      <c r="A701" s="36" t="str">
        <f t="shared" si="25"/>
        <v>GGN-Sector66|Fruits &amp; Vegetables</v>
      </c>
      <c r="B701" s="6" t="s">
        <v>6</v>
      </c>
      <c r="C701" s="7">
        <v>44531</v>
      </c>
      <c r="D701" s="8" t="s">
        <v>63</v>
      </c>
      <c r="E701" s="8" t="s">
        <v>11</v>
      </c>
      <c r="F701" s="9">
        <v>43</v>
      </c>
      <c r="G701" s="10">
        <v>61</v>
      </c>
      <c r="H701" s="46"/>
      <c r="I701" s="46"/>
      <c r="M701" s="6" t="s">
        <v>6</v>
      </c>
      <c r="N701" s="43" t="str">
        <f>IF(COUNTIF($M$2:M701,$M$2:$M$1501)=1,M701,"")</f>
        <v/>
      </c>
      <c r="O701" s="43" t="str">
        <f t="array" ref="O701">IFERROR(INDEX($M$2:$M$1501,MATCH(0,INDEX(COUNTIFS($O$1:O700,$M$2:$M$1501),0),0)),"")</f>
        <v/>
      </c>
      <c r="T701" s="8" t="s">
        <v>63</v>
      </c>
      <c r="U701" s="51"/>
      <c r="W701" s="43" t="str">
        <f>IFERROR(INDEX($T$2:$T$1501,MATCH(0,INDEX(COUNTIFS($W$1:W700,$T$2:$T$1501),0),0)),"")</f>
        <v>5b446430-0b65-4a24-a5c6-3b81d9eb453e</v>
      </c>
      <c r="X701" s="43">
        <f t="shared" si="26"/>
        <v>1</v>
      </c>
      <c r="Z701" s="6" t="s">
        <v>6</v>
      </c>
      <c r="AA701" s="43" t="str">
        <f>IFERROR(INDEX($T$2:$T$1501,MATCH(0,INDEX(COUNTIFS($W$1:AA700,$T$2:$T$1501),0),0)),"")</f>
        <v>5b446430-0b65-4a24-a5c6-3b81d9eb453e</v>
      </c>
    </row>
    <row r="702" spans="1:27" ht="12.75">
      <c r="A702" s="36" t="str">
        <f t="shared" si="25"/>
        <v>GGN - Sector 27|Fruits &amp; Vegetables</v>
      </c>
      <c r="B702" s="6" t="s">
        <v>9</v>
      </c>
      <c r="C702" s="7">
        <v>44531</v>
      </c>
      <c r="D702" s="8" t="s">
        <v>17</v>
      </c>
      <c r="E702" s="8" t="s">
        <v>11</v>
      </c>
      <c r="F702" s="9">
        <v>66</v>
      </c>
      <c r="G702" s="10">
        <v>53</v>
      </c>
      <c r="H702" s="46"/>
      <c r="I702" s="46"/>
      <c r="M702" s="6" t="s">
        <v>9</v>
      </c>
      <c r="N702" s="43" t="str">
        <f>IF(COUNTIF($M$2:M702,$M$2:$M$1501)=1,M702,"")</f>
        <v/>
      </c>
      <c r="O702" s="43" t="str">
        <f t="array" ref="O702">IFERROR(INDEX($M$2:$M$1501,MATCH(0,INDEX(COUNTIFS($O$1:O701,$M$2:$M$1501),0),0)),"")</f>
        <v/>
      </c>
      <c r="T702" s="8" t="s">
        <v>17</v>
      </c>
      <c r="U702" s="51"/>
      <c r="W702" s="43" t="str">
        <f>IFERROR(INDEX($T$2:$T$1501,MATCH(0,INDEX(COUNTIFS($W$1:W701,$T$2:$T$1501),0),0)),"")</f>
        <v>67964c30-8d6b-4836-94cb-c35d11d71694</v>
      </c>
      <c r="X702" s="43">
        <f t="shared" si="26"/>
        <v>1</v>
      </c>
      <c r="Z702" s="6" t="s">
        <v>9</v>
      </c>
      <c r="AA702" s="43" t="str">
        <f>IFERROR(INDEX($T$2:$T$1501,MATCH(0,INDEX(COUNTIFS($W$1:AA701,$T$2:$T$1501),0),0)),"")</f>
        <v>67964c30-8d6b-4836-94cb-c35d11d71694</v>
      </c>
    </row>
    <row r="703" spans="1:27" ht="12.75">
      <c r="A703" s="36" t="str">
        <f t="shared" si="25"/>
        <v>GGN-Sector66|Munchies</v>
      </c>
      <c r="B703" s="6" t="s">
        <v>6</v>
      </c>
      <c r="C703" s="7">
        <v>44531</v>
      </c>
      <c r="D703" s="8" t="s">
        <v>434</v>
      </c>
      <c r="E703" s="8" t="s">
        <v>8</v>
      </c>
      <c r="F703" s="9">
        <v>46</v>
      </c>
      <c r="G703" s="10">
        <v>63</v>
      </c>
      <c r="H703" s="46"/>
      <c r="I703" s="46"/>
      <c r="M703" s="6" t="s">
        <v>6</v>
      </c>
      <c r="N703" s="43" t="str">
        <f>IF(COUNTIF($M$2:M703,$M$2:$M$1501)=1,M703,"")</f>
        <v/>
      </c>
      <c r="O703" s="43" t="str">
        <f t="array" ref="O703">IFERROR(INDEX($M$2:$M$1501,MATCH(0,INDEX(COUNTIFS($O$1:O702,$M$2:$M$1501),0),0)),"")</f>
        <v/>
      </c>
      <c r="T703" s="8" t="s">
        <v>434</v>
      </c>
      <c r="U703" s="51"/>
      <c r="W703" s="43" t="str">
        <f>IFERROR(INDEX($T$2:$T$1501,MATCH(0,INDEX(COUNTIFS($W$1:W702,$T$2:$T$1501),0),0)),"")</f>
        <v>e6eef59c-8fc5-45d7-90b7-4416695b71f2</v>
      </c>
      <c r="X703" s="43">
        <f t="shared" si="26"/>
        <v>1</v>
      </c>
      <c r="Z703" s="6" t="s">
        <v>6</v>
      </c>
      <c r="AA703" s="43" t="str">
        <f>IFERROR(INDEX($T$2:$T$1501,MATCH(0,INDEX(COUNTIFS($W$1:AA702,$T$2:$T$1501),0),0)),"")</f>
        <v>e6eef59c-8fc5-45d7-90b7-4416695b71f2</v>
      </c>
    </row>
    <row r="704" spans="1:27" ht="12.75">
      <c r="A704" s="36" t="str">
        <f t="shared" si="25"/>
        <v>GGN - Sector 27|Fruits &amp; Vegetables</v>
      </c>
      <c r="B704" s="6" t="s">
        <v>9</v>
      </c>
      <c r="C704" s="7">
        <v>44531</v>
      </c>
      <c r="D704" s="8" t="s">
        <v>10</v>
      </c>
      <c r="E704" s="8" t="s">
        <v>11</v>
      </c>
      <c r="F704" s="9">
        <v>0</v>
      </c>
      <c r="G704" s="10">
        <v>12</v>
      </c>
      <c r="H704" s="46"/>
      <c r="I704" s="46"/>
      <c r="M704" s="6" t="s">
        <v>9</v>
      </c>
      <c r="N704" s="43" t="str">
        <f>IF(COUNTIF($M$2:M704,$M$2:$M$1501)=1,M704,"")</f>
        <v/>
      </c>
      <c r="O704" s="43" t="str">
        <f t="array" ref="O704">IFERROR(INDEX($M$2:$M$1501,MATCH(0,INDEX(COUNTIFS($O$1:O703,$M$2:$M$1501),0),0)),"")</f>
        <v/>
      </c>
      <c r="T704" s="8" t="s">
        <v>10</v>
      </c>
      <c r="U704" s="51"/>
      <c r="W704" s="43" t="str">
        <f>IFERROR(INDEX($T$2:$T$1501,MATCH(0,INDEX(COUNTIFS($W$1:W703,$T$2:$T$1501),0),0)),"")</f>
        <v>6d6381a9-3992-4e77-84b8-0d5200d6e92a</v>
      </c>
      <c r="X704" s="43">
        <f t="shared" si="26"/>
        <v>1</v>
      </c>
      <c r="Z704" s="6" t="s">
        <v>9</v>
      </c>
      <c r="AA704" s="43" t="str">
        <f>IFERROR(INDEX($T$2:$T$1501,MATCH(0,INDEX(COUNTIFS($W$1:AA703,$T$2:$T$1501),0),0)),"")</f>
        <v>6d6381a9-3992-4e77-84b8-0d5200d6e92a</v>
      </c>
    </row>
    <row r="705" spans="1:27" ht="12.75">
      <c r="A705" s="36" t="str">
        <f t="shared" si="25"/>
        <v>GGN-Sector66|Biscuits</v>
      </c>
      <c r="B705" s="6" t="s">
        <v>6</v>
      </c>
      <c r="C705" s="7">
        <v>44531</v>
      </c>
      <c r="D705" s="8" t="s">
        <v>179</v>
      </c>
      <c r="E705" s="8" t="s">
        <v>39</v>
      </c>
      <c r="F705" s="9">
        <v>1</v>
      </c>
      <c r="G705" s="10">
        <v>25</v>
      </c>
      <c r="H705" s="46"/>
      <c r="I705" s="46"/>
      <c r="M705" s="6" t="s">
        <v>6</v>
      </c>
      <c r="N705" s="43" t="str">
        <f>IF(COUNTIF($M$2:M705,$M$2:$M$1501)=1,M705,"")</f>
        <v/>
      </c>
      <c r="O705" s="43" t="str">
        <f t="array" ref="O705">IFERROR(INDEX($M$2:$M$1501,MATCH(0,INDEX(COUNTIFS($O$1:O704,$M$2:$M$1501),0),0)),"")</f>
        <v/>
      </c>
      <c r="T705" s="8" t="s">
        <v>179</v>
      </c>
      <c r="U705" s="51"/>
      <c r="W705" s="43" t="str">
        <f>IFERROR(INDEX($T$2:$T$1501,MATCH(0,INDEX(COUNTIFS($W$1:W704,$T$2:$T$1501),0),0)),"")</f>
        <v>7d1c5e87-3939-4a49-850a-62401f90a693</v>
      </c>
      <c r="X705" s="43">
        <f t="shared" si="26"/>
        <v>1</v>
      </c>
      <c r="Z705" s="6" t="s">
        <v>6</v>
      </c>
      <c r="AA705" s="43" t="str">
        <f>IFERROR(INDEX($T$2:$T$1501,MATCH(0,INDEX(COUNTIFS($W$1:AA704,$T$2:$T$1501),0),0)),"")</f>
        <v>7d1c5e87-3939-4a49-850a-62401f90a693</v>
      </c>
    </row>
    <row r="706" spans="1:27" ht="12.75">
      <c r="A706" s="36" t="str">
        <f t="shared" si="25"/>
        <v>GGN - Sector 27|Fruits &amp; Vegetables</v>
      </c>
      <c r="B706" s="6" t="s">
        <v>9</v>
      </c>
      <c r="C706" s="7">
        <v>44531</v>
      </c>
      <c r="D706" s="8" t="s">
        <v>55</v>
      </c>
      <c r="E706" s="8" t="s">
        <v>11</v>
      </c>
      <c r="F706" s="9">
        <v>40</v>
      </c>
      <c r="G706" s="10">
        <v>60</v>
      </c>
      <c r="H706" s="46"/>
      <c r="I706" s="46"/>
      <c r="M706" s="6" t="s">
        <v>9</v>
      </c>
      <c r="N706" s="43" t="str">
        <f>IF(COUNTIF($M$2:M706,$M$2:$M$1501)=1,M706,"")</f>
        <v/>
      </c>
      <c r="O706" s="43" t="str">
        <f t="array" ref="O706">IFERROR(INDEX($M$2:$M$1501,MATCH(0,INDEX(COUNTIFS($O$1:O705,$M$2:$M$1501),0),0)),"")</f>
        <v/>
      </c>
      <c r="T706" s="8" t="s">
        <v>55</v>
      </c>
      <c r="U706" s="51"/>
      <c r="W706" s="43" t="str">
        <f>IFERROR(INDEX($T$2:$T$1501,MATCH(0,INDEX(COUNTIFS($W$1:W705,$T$2:$T$1501),0),0)),"")</f>
        <v>fddeda02-caff-4a4c-96e6-580d46e5c31b</v>
      </c>
      <c r="X706" s="43">
        <f t="shared" si="26"/>
        <v>1</v>
      </c>
      <c r="Z706" s="6" t="s">
        <v>9</v>
      </c>
      <c r="AA706" s="43" t="str">
        <f>IFERROR(INDEX($T$2:$T$1501,MATCH(0,INDEX(COUNTIFS($W$1:AA705,$T$2:$T$1501),0),0)),"")</f>
        <v>fddeda02-caff-4a4c-96e6-580d46e5c31b</v>
      </c>
    </row>
    <row r="707" spans="1:27" ht="12.75">
      <c r="A707" s="36" t="str">
        <f t="shared" ref="A707:A770" si="27">B707&amp;"|"&amp;E707</f>
        <v>GGN - Sector 27|Biscuits</v>
      </c>
      <c r="B707" s="6" t="s">
        <v>9</v>
      </c>
      <c r="C707" s="7">
        <v>44531</v>
      </c>
      <c r="D707" s="8" t="s">
        <v>435</v>
      </c>
      <c r="E707" s="8" t="s">
        <v>39</v>
      </c>
      <c r="F707" s="9">
        <v>0</v>
      </c>
      <c r="G707" s="10">
        <v>126</v>
      </c>
      <c r="H707" s="46"/>
      <c r="I707" s="46"/>
      <c r="M707" s="6" t="s">
        <v>9</v>
      </c>
      <c r="N707" s="43" t="str">
        <f>IF(COUNTIF($M$2:M707,$M$2:$M$1501)=1,M707,"")</f>
        <v/>
      </c>
      <c r="O707" s="43" t="str">
        <f t="array" ref="O707">IFERROR(INDEX($M$2:$M$1501,MATCH(0,INDEX(COUNTIFS($O$1:O706,$M$2:$M$1501),0),0)),"")</f>
        <v/>
      </c>
      <c r="T707" s="8" t="s">
        <v>435</v>
      </c>
      <c r="U707" s="51"/>
      <c r="W707" s="43" t="str">
        <f>IFERROR(INDEX($T$2:$T$1501,MATCH(0,INDEX(COUNTIFS($W$1:W706,$T$2:$T$1501),0),0)),"")</f>
        <v>b65a481c-dbb6-4131-8bf7-38ce006c1a42</v>
      </c>
      <c r="X707" s="43">
        <f t="shared" ref="X707:X747" si="28">COUNTIF($T$2:$T$1501,W707)</f>
        <v>1</v>
      </c>
      <c r="Z707" s="6" t="s">
        <v>9</v>
      </c>
      <c r="AA707" s="43" t="str">
        <f>IFERROR(INDEX($T$2:$T$1501,MATCH(0,INDEX(COUNTIFS($W$1:AA706,$T$2:$T$1501),0),0)),"")</f>
        <v>b65a481c-dbb6-4131-8bf7-38ce006c1a42</v>
      </c>
    </row>
    <row r="708" spans="1:27" ht="12.75">
      <c r="A708" s="36" t="str">
        <f t="shared" si="27"/>
        <v>GGN - Sector 27|Fruits &amp; Vegetables</v>
      </c>
      <c r="B708" s="6" t="s">
        <v>9</v>
      </c>
      <c r="C708" s="7">
        <v>44531</v>
      </c>
      <c r="D708" s="8" t="s">
        <v>295</v>
      </c>
      <c r="E708" s="8" t="s">
        <v>11</v>
      </c>
      <c r="F708" s="9">
        <v>23</v>
      </c>
      <c r="G708" s="10">
        <v>60</v>
      </c>
      <c r="H708" s="46"/>
      <c r="I708" s="46"/>
      <c r="M708" s="6" t="s">
        <v>9</v>
      </c>
      <c r="N708" s="43" t="str">
        <f>IF(COUNTIF($M$2:M708,$M$2:$M$1501)=1,M708,"")</f>
        <v/>
      </c>
      <c r="O708" s="43" t="str">
        <f t="array" ref="O708">IFERROR(INDEX($M$2:$M$1501,MATCH(0,INDEX(COUNTIFS($O$1:O707,$M$2:$M$1501),0),0)),"")</f>
        <v/>
      </c>
      <c r="T708" s="8" t="s">
        <v>295</v>
      </c>
      <c r="U708" s="51"/>
      <c r="W708" s="43" t="str">
        <f>IFERROR(INDEX($T$2:$T$1501,MATCH(0,INDEX(COUNTIFS($W$1:W707,$T$2:$T$1501),0),0)),"")</f>
        <v>7e156d4a-46db-47af-95be-f7b3897c1056</v>
      </c>
      <c r="X708" s="43">
        <f t="shared" si="28"/>
        <v>1</v>
      </c>
      <c r="Z708" s="6" t="s">
        <v>9</v>
      </c>
      <c r="AA708" s="43" t="str">
        <f>IFERROR(INDEX($T$2:$T$1501,MATCH(0,INDEX(COUNTIFS($W$1:AA707,$T$2:$T$1501),0),0)),"")</f>
        <v>7e156d4a-46db-47af-95be-f7b3897c1056</v>
      </c>
    </row>
    <row r="709" spans="1:27" ht="12.75">
      <c r="A709" s="36" t="str">
        <f t="shared" si="27"/>
        <v>GGN-Sector66|Chocolates &amp; Candies</v>
      </c>
      <c r="B709" s="6" t="s">
        <v>6</v>
      </c>
      <c r="C709" s="7">
        <v>44531</v>
      </c>
      <c r="D709" s="8" t="s">
        <v>436</v>
      </c>
      <c r="E709" s="8" t="s">
        <v>80</v>
      </c>
      <c r="F709" s="9">
        <v>0</v>
      </c>
      <c r="G709" s="10">
        <v>15</v>
      </c>
      <c r="H709" s="46"/>
      <c r="I709" s="46"/>
      <c r="M709" s="6" t="s">
        <v>6</v>
      </c>
      <c r="N709" s="43" t="str">
        <f>IF(COUNTIF($M$2:M709,$M$2:$M$1501)=1,M709,"")</f>
        <v/>
      </c>
      <c r="O709" s="43" t="str">
        <f t="array" ref="O709">IFERROR(INDEX($M$2:$M$1501,MATCH(0,INDEX(COUNTIFS($O$1:O708,$M$2:$M$1501),0),0)),"")</f>
        <v/>
      </c>
      <c r="T709" s="8" t="s">
        <v>436</v>
      </c>
      <c r="U709" s="51"/>
      <c r="W709" s="43" t="str">
        <f>IFERROR(INDEX($T$2:$T$1501,MATCH(0,INDEX(COUNTIFS($W$1:W708,$T$2:$T$1501),0),0)),"")</f>
        <v>c6806e49-405b-43e4-91e0-06b5c5482f1c</v>
      </c>
      <c r="X709" s="43">
        <f t="shared" si="28"/>
        <v>1</v>
      </c>
      <c r="Z709" s="6" t="s">
        <v>6</v>
      </c>
      <c r="AA709" s="43" t="str">
        <f>IFERROR(INDEX($T$2:$T$1501,MATCH(0,INDEX(COUNTIFS($W$1:AA708,$T$2:$T$1501),0),0)),"")</f>
        <v>c6806e49-405b-43e4-91e0-06b5c5482f1c</v>
      </c>
    </row>
    <row r="710" spans="1:27" ht="12.75">
      <c r="A710" s="36" t="str">
        <f t="shared" si="27"/>
        <v>GGN-Sector66|Packaged Food</v>
      </c>
      <c r="B710" s="6" t="s">
        <v>6</v>
      </c>
      <c r="C710" s="7">
        <v>44531</v>
      </c>
      <c r="D710" s="8" t="s">
        <v>437</v>
      </c>
      <c r="E710" s="8" t="s">
        <v>15</v>
      </c>
      <c r="F710" s="9">
        <v>27</v>
      </c>
      <c r="G710" s="10">
        <v>64</v>
      </c>
      <c r="H710" s="46"/>
      <c r="I710" s="46"/>
      <c r="M710" s="6" t="s">
        <v>6</v>
      </c>
      <c r="N710" s="43" t="str">
        <f>IF(COUNTIF($M$2:M710,$M$2:$M$1501)=1,M710,"")</f>
        <v/>
      </c>
      <c r="O710" s="43" t="str">
        <f t="array" ref="O710">IFERROR(INDEX($M$2:$M$1501,MATCH(0,INDEX(COUNTIFS($O$1:O709,$M$2:$M$1501),0),0)),"")</f>
        <v/>
      </c>
      <c r="T710" s="8" t="s">
        <v>437</v>
      </c>
      <c r="U710" s="51"/>
      <c r="W710" s="43" t="str">
        <f>IFERROR(INDEX($T$2:$T$1501,MATCH(0,INDEX(COUNTIFS($W$1:W709,$T$2:$T$1501),0),0)),"")</f>
        <v>eae4f1ad-0a03-42b8-aeff-8d2a38f936e3</v>
      </c>
      <c r="X710" s="43">
        <f t="shared" si="28"/>
        <v>1</v>
      </c>
      <c r="Z710" s="6" t="s">
        <v>6</v>
      </c>
      <c r="AA710" s="43" t="str">
        <f>IFERROR(INDEX($T$2:$T$1501,MATCH(0,INDEX(COUNTIFS($W$1:AA709,$T$2:$T$1501),0),0)),"")</f>
        <v>eae4f1ad-0a03-42b8-aeff-8d2a38f936e3</v>
      </c>
    </row>
    <row r="711" spans="1:27" ht="12.75">
      <c r="A711" s="36" t="str">
        <f t="shared" si="27"/>
        <v>GGN - Sector 27|Cooking Essentials</v>
      </c>
      <c r="B711" s="6" t="s">
        <v>9</v>
      </c>
      <c r="C711" s="7">
        <v>44531</v>
      </c>
      <c r="D711" s="8" t="s">
        <v>438</v>
      </c>
      <c r="E711" s="8" t="s">
        <v>30</v>
      </c>
      <c r="F711" s="9">
        <v>545</v>
      </c>
      <c r="G711" s="10">
        <v>155</v>
      </c>
      <c r="H711" s="46"/>
      <c r="I711" s="46"/>
      <c r="M711" s="6" t="s">
        <v>9</v>
      </c>
      <c r="N711" s="43" t="str">
        <f>IF(COUNTIF($M$2:M711,$M$2:$M$1501)=1,M711,"")</f>
        <v/>
      </c>
      <c r="O711" s="43" t="str">
        <f t="array" ref="O711">IFERROR(INDEX($M$2:$M$1501,MATCH(0,INDEX(COUNTIFS($O$1:O710,$M$2:$M$1501),0),0)),"")</f>
        <v/>
      </c>
      <c r="T711" s="8" t="s">
        <v>438</v>
      </c>
      <c r="U711" s="51"/>
      <c r="W711" s="43" t="str">
        <f>IFERROR(INDEX($T$2:$T$1501,MATCH(0,INDEX(COUNTIFS($W$1:W710,$T$2:$T$1501),0),0)),"")</f>
        <v>3939ad63-2815-45d3-afc3-40342b14dde6</v>
      </c>
      <c r="X711" s="43">
        <f t="shared" si="28"/>
        <v>1</v>
      </c>
      <c r="Z711" s="6" t="s">
        <v>9</v>
      </c>
      <c r="AA711" s="43" t="str">
        <f>IFERROR(INDEX($T$2:$T$1501,MATCH(0,INDEX(COUNTIFS($W$1:AA710,$T$2:$T$1501),0),0)),"")</f>
        <v>3939ad63-2815-45d3-afc3-40342b14dde6</v>
      </c>
    </row>
    <row r="712" spans="1:27" ht="12.75">
      <c r="A712" s="36" t="str">
        <f t="shared" si="27"/>
        <v>GGN - Sector 27|Beverages</v>
      </c>
      <c r="B712" s="6" t="s">
        <v>9</v>
      </c>
      <c r="C712" s="7">
        <v>44531</v>
      </c>
      <c r="D712" s="8" t="s">
        <v>223</v>
      </c>
      <c r="E712" s="8" t="s">
        <v>74</v>
      </c>
      <c r="F712" s="9">
        <v>3</v>
      </c>
      <c r="G712" s="10">
        <v>108</v>
      </c>
      <c r="H712" s="46"/>
      <c r="I712" s="46"/>
      <c r="M712" s="6" t="s">
        <v>9</v>
      </c>
      <c r="N712" s="43" t="str">
        <f>IF(COUNTIF($M$2:M712,$M$2:$M$1501)=1,M712,"")</f>
        <v/>
      </c>
      <c r="O712" s="43" t="str">
        <f t="array" ref="O712">IFERROR(INDEX($M$2:$M$1501,MATCH(0,INDEX(COUNTIFS($O$1:O711,$M$2:$M$1501),0),0)),"")</f>
        <v/>
      </c>
      <c r="T712" s="8" t="s">
        <v>223</v>
      </c>
      <c r="U712" s="51"/>
      <c r="W712" s="43" t="str">
        <f>IFERROR(INDEX($T$2:$T$1501,MATCH(0,INDEX(COUNTIFS($W$1:W711,$T$2:$T$1501),0),0)),"")</f>
        <v>0d69ae00-9a44-4a9e-b532-03c3439b7125</v>
      </c>
      <c r="X712" s="43">
        <f t="shared" si="28"/>
        <v>1</v>
      </c>
      <c r="Z712" s="6" t="s">
        <v>9</v>
      </c>
      <c r="AA712" s="43" t="str">
        <f>IFERROR(INDEX($T$2:$T$1501,MATCH(0,INDEX(COUNTIFS($W$1:AA711,$T$2:$T$1501),0),0)),"")</f>
        <v>0d69ae00-9a44-4a9e-b532-03c3439b7125</v>
      </c>
    </row>
    <row r="713" spans="1:27" ht="12.75">
      <c r="A713" s="36" t="str">
        <f t="shared" si="27"/>
        <v>GGN - Sector 27|Cooking Essentials</v>
      </c>
      <c r="B713" s="6" t="s">
        <v>9</v>
      </c>
      <c r="C713" s="7">
        <v>44531</v>
      </c>
      <c r="D713" s="8" t="s">
        <v>439</v>
      </c>
      <c r="E713" s="8" t="s">
        <v>30</v>
      </c>
      <c r="F713" s="9">
        <v>8</v>
      </c>
      <c r="G713" s="10">
        <v>39</v>
      </c>
      <c r="H713" s="46"/>
      <c r="I713" s="46"/>
      <c r="M713" s="6" t="s">
        <v>9</v>
      </c>
      <c r="N713" s="43" t="str">
        <f>IF(COUNTIF($M$2:M713,$M$2:$M$1501)=1,M713,"")</f>
        <v/>
      </c>
      <c r="O713" s="43" t="str">
        <f t="array" ref="O713">IFERROR(INDEX($M$2:$M$1501,MATCH(0,INDEX(COUNTIFS($O$1:O712,$M$2:$M$1501),0),0)),"")</f>
        <v/>
      </c>
      <c r="T713" s="8" t="s">
        <v>439</v>
      </c>
      <c r="U713" s="51"/>
      <c r="W713" s="43" t="str">
        <f>IFERROR(INDEX($T$2:$T$1501,MATCH(0,INDEX(COUNTIFS($W$1:W712,$T$2:$T$1501),0),0)),"")</f>
        <v>dda23420-9198-418f-830c-9cdeb812a5c2</v>
      </c>
      <c r="X713" s="43">
        <f t="shared" si="28"/>
        <v>1</v>
      </c>
      <c r="Z713" s="6" t="s">
        <v>9</v>
      </c>
      <c r="AA713" s="43" t="str">
        <f>IFERROR(INDEX($T$2:$T$1501,MATCH(0,INDEX(COUNTIFS($W$1:AA712,$T$2:$T$1501),0),0)),"")</f>
        <v>dda23420-9198-418f-830c-9cdeb812a5c2</v>
      </c>
    </row>
    <row r="714" spans="1:27" ht="12.75">
      <c r="A714" s="36" t="str">
        <f t="shared" si="27"/>
        <v>GGN - Sector 27|Biscuits</v>
      </c>
      <c r="B714" s="6" t="s">
        <v>9</v>
      </c>
      <c r="C714" s="7">
        <v>44531</v>
      </c>
      <c r="D714" s="8" t="s">
        <v>440</v>
      </c>
      <c r="E714" s="8" t="s">
        <v>39</v>
      </c>
      <c r="F714" s="9">
        <v>10</v>
      </c>
      <c r="G714" s="10">
        <v>35</v>
      </c>
      <c r="H714" s="46"/>
      <c r="I714" s="46"/>
      <c r="M714" s="6" t="s">
        <v>9</v>
      </c>
      <c r="N714" s="43" t="str">
        <f>IF(COUNTIF($M$2:M714,$M$2:$M$1501)=1,M714,"")</f>
        <v/>
      </c>
      <c r="O714" s="43" t="str">
        <f t="array" ref="O714">IFERROR(INDEX($M$2:$M$1501,MATCH(0,INDEX(COUNTIFS($O$1:O713,$M$2:$M$1501),0),0)),"")</f>
        <v/>
      </c>
      <c r="T714" s="8" t="s">
        <v>440</v>
      </c>
      <c r="U714" s="51"/>
      <c r="W714" s="43" t="str">
        <f>IFERROR(INDEX($T$2:$T$1501,MATCH(0,INDEX(COUNTIFS($W$1:W713,$T$2:$T$1501),0),0)),"")</f>
        <v>f4784f2a-a6bd-46ab-93b4-1658ed37167a</v>
      </c>
      <c r="X714" s="43">
        <f t="shared" si="28"/>
        <v>1</v>
      </c>
      <c r="Z714" s="6" t="s">
        <v>9</v>
      </c>
      <c r="AA714" s="43" t="str">
        <f>IFERROR(INDEX($T$2:$T$1501,MATCH(0,INDEX(COUNTIFS($W$1:AA713,$T$2:$T$1501),0),0)),"")</f>
        <v>f4784f2a-a6bd-46ab-93b4-1658ed37167a</v>
      </c>
    </row>
    <row r="715" spans="1:27" ht="12.75">
      <c r="A715" s="36" t="str">
        <f t="shared" si="27"/>
        <v>GGN-Sector66|Fruits &amp; Vegetables</v>
      </c>
      <c r="B715" s="6" t="s">
        <v>6</v>
      </c>
      <c r="C715" s="7">
        <v>44531</v>
      </c>
      <c r="D715" s="8" t="s">
        <v>63</v>
      </c>
      <c r="E715" s="8" t="s">
        <v>11</v>
      </c>
      <c r="F715" s="9">
        <v>43</v>
      </c>
      <c r="G715" s="10">
        <v>109</v>
      </c>
      <c r="H715" s="46"/>
      <c r="I715" s="46"/>
      <c r="M715" s="6" t="s">
        <v>6</v>
      </c>
      <c r="N715" s="43" t="str">
        <f>IF(COUNTIF($M$2:M715,$M$2:$M$1501)=1,M715,"")</f>
        <v/>
      </c>
      <c r="O715" s="43" t="str">
        <f t="array" ref="O715">IFERROR(INDEX($M$2:$M$1501,MATCH(0,INDEX(COUNTIFS($O$1:O714,$M$2:$M$1501),0),0)),"")</f>
        <v/>
      </c>
      <c r="T715" s="8" t="s">
        <v>63</v>
      </c>
      <c r="U715" s="51"/>
      <c r="W715" s="43" t="str">
        <f>IFERROR(INDEX($T$2:$T$1501,MATCH(0,INDEX(COUNTIFS($W$1:W714,$T$2:$T$1501),0),0)),"")</f>
        <v>8d9983c5-593c-42ed-8bee-33314f213021</v>
      </c>
      <c r="X715" s="43">
        <f t="shared" si="28"/>
        <v>1</v>
      </c>
      <c r="Z715" s="6" t="s">
        <v>6</v>
      </c>
      <c r="AA715" s="43" t="str">
        <f>IFERROR(INDEX($T$2:$T$1501,MATCH(0,INDEX(COUNTIFS($W$1:AA714,$T$2:$T$1501),0),0)),"")</f>
        <v>8d9983c5-593c-42ed-8bee-33314f213021</v>
      </c>
    </row>
    <row r="716" spans="1:27" ht="12.75">
      <c r="A716" s="36" t="str">
        <f t="shared" si="27"/>
        <v>GGN-Sector66|Fruits &amp; Vegetables</v>
      </c>
      <c r="B716" s="6" t="s">
        <v>6</v>
      </c>
      <c r="C716" s="7">
        <v>44531</v>
      </c>
      <c r="D716" s="8" t="s">
        <v>63</v>
      </c>
      <c r="E716" s="8" t="s">
        <v>11</v>
      </c>
      <c r="F716" s="9">
        <v>43</v>
      </c>
      <c r="G716" s="10">
        <v>18</v>
      </c>
      <c r="H716" s="46"/>
      <c r="I716" s="46"/>
      <c r="M716" s="6" t="s">
        <v>6</v>
      </c>
      <c r="N716" s="43" t="str">
        <f>IF(COUNTIF($M$2:M716,$M$2:$M$1501)=1,M716,"")</f>
        <v/>
      </c>
      <c r="O716" s="43" t="str">
        <f t="array" ref="O716">IFERROR(INDEX($M$2:$M$1501,MATCH(0,INDEX(COUNTIFS($O$1:O715,$M$2:$M$1501),0),0)),"")</f>
        <v/>
      </c>
      <c r="T716" s="8" t="s">
        <v>63</v>
      </c>
      <c r="U716" s="51"/>
      <c r="W716" s="43" t="str">
        <f>IFERROR(INDEX($T$2:$T$1501,MATCH(0,INDEX(COUNTIFS($W$1:W715,$T$2:$T$1501),0),0)),"")</f>
        <v>312035d3-f8f1-4693-9168-4b43ba5dd51a</v>
      </c>
      <c r="X716" s="43">
        <f t="shared" si="28"/>
        <v>1</v>
      </c>
      <c r="Z716" s="6" t="s">
        <v>6</v>
      </c>
      <c r="AA716" s="43" t="str">
        <f>IFERROR(INDEX($T$2:$T$1501,MATCH(0,INDEX(COUNTIFS($W$1:AA715,$T$2:$T$1501),0),0)),"")</f>
        <v>312035d3-f8f1-4693-9168-4b43ba5dd51a</v>
      </c>
    </row>
    <row r="717" spans="1:27" ht="12.75">
      <c r="A717" s="36" t="str">
        <f t="shared" si="27"/>
        <v>GGN-Sector66|Biscuits</v>
      </c>
      <c r="B717" s="6" t="s">
        <v>6</v>
      </c>
      <c r="C717" s="7">
        <v>44531</v>
      </c>
      <c r="D717" s="8" t="s">
        <v>441</v>
      </c>
      <c r="E717" s="8" t="s">
        <v>39</v>
      </c>
      <c r="F717" s="9">
        <v>6</v>
      </c>
      <c r="G717" s="10">
        <v>23</v>
      </c>
      <c r="H717" s="46"/>
      <c r="I717" s="46"/>
      <c r="M717" s="6" t="s">
        <v>6</v>
      </c>
      <c r="N717" s="43" t="str">
        <f>IF(COUNTIF($M$2:M717,$M$2:$M$1501)=1,M717,"")</f>
        <v/>
      </c>
      <c r="O717" s="43" t="str">
        <f t="array" ref="O717">IFERROR(INDEX($M$2:$M$1501,MATCH(0,INDEX(COUNTIFS($O$1:O716,$M$2:$M$1501),0),0)),"")</f>
        <v/>
      </c>
      <c r="T717" s="8" t="s">
        <v>441</v>
      </c>
      <c r="U717" s="51"/>
      <c r="W717" s="43" t="str">
        <f>IFERROR(INDEX($T$2:$T$1501,MATCH(0,INDEX(COUNTIFS($W$1:W716,$T$2:$T$1501),0),0)),"")</f>
        <v>adcdd6b3-6715-4a8d-a4ce-1e7f7d1dc9ac</v>
      </c>
      <c r="X717" s="43">
        <f t="shared" si="28"/>
        <v>1</v>
      </c>
      <c r="Z717" s="6" t="s">
        <v>6</v>
      </c>
      <c r="AA717" s="43" t="str">
        <f>IFERROR(INDEX($T$2:$T$1501,MATCH(0,INDEX(COUNTIFS($W$1:AA716,$T$2:$T$1501),0),0)),"")</f>
        <v>adcdd6b3-6715-4a8d-a4ce-1e7f7d1dc9ac</v>
      </c>
    </row>
    <row r="718" spans="1:27" ht="12.75">
      <c r="A718" s="36" t="str">
        <f t="shared" si="27"/>
        <v>GGN-Sector66|Beverages</v>
      </c>
      <c r="B718" s="6" t="s">
        <v>6</v>
      </c>
      <c r="C718" s="7">
        <v>44531</v>
      </c>
      <c r="D718" s="8" t="s">
        <v>90</v>
      </c>
      <c r="E718" s="8" t="s">
        <v>74</v>
      </c>
      <c r="F718" s="9">
        <v>28</v>
      </c>
      <c r="G718" s="10">
        <v>90</v>
      </c>
      <c r="H718" s="46"/>
      <c r="I718" s="46"/>
      <c r="M718" s="6" t="s">
        <v>6</v>
      </c>
      <c r="N718" s="43" t="str">
        <f>IF(COUNTIF($M$2:M718,$M$2:$M$1501)=1,M718,"")</f>
        <v/>
      </c>
      <c r="O718" s="43" t="str">
        <f t="array" ref="O718">IFERROR(INDEX($M$2:$M$1501,MATCH(0,INDEX(COUNTIFS($O$1:O717,$M$2:$M$1501),0),0)),"")</f>
        <v/>
      </c>
      <c r="T718" s="8" t="s">
        <v>90</v>
      </c>
      <c r="U718" s="51"/>
      <c r="W718" s="43" t="str">
        <f>IFERROR(INDEX($T$2:$T$1501,MATCH(0,INDEX(COUNTIFS($W$1:W717,$T$2:$T$1501),0),0)),"")</f>
        <v>5e91e7e6-0f17-4673-b34f-3712bb57ebf9</v>
      </c>
      <c r="X718" s="43">
        <f t="shared" si="28"/>
        <v>1</v>
      </c>
      <c r="Z718" s="6" t="s">
        <v>6</v>
      </c>
      <c r="AA718" s="43" t="str">
        <f>IFERROR(INDEX($T$2:$T$1501,MATCH(0,INDEX(COUNTIFS($W$1:AA717,$T$2:$T$1501),0),0)),"")</f>
        <v>5e91e7e6-0f17-4673-b34f-3712bb57ebf9</v>
      </c>
    </row>
    <row r="719" spans="1:27" ht="12.75">
      <c r="A719" s="36" t="str">
        <f t="shared" si="27"/>
        <v>GGN-Sector66|Fruits &amp; Vegetables</v>
      </c>
      <c r="B719" s="6" t="s">
        <v>6</v>
      </c>
      <c r="C719" s="7">
        <v>44531</v>
      </c>
      <c r="D719" s="8" t="s">
        <v>63</v>
      </c>
      <c r="E719" s="8" t="s">
        <v>11</v>
      </c>
      <c r="F719" s="9">
        <v>43</v>
      </c>
      <c r="G719" s="10">
        <v>91</v>
      </c>
      <c r="H719" s="46"/>
      <c r="I719" s="46"/>
      <c r="M719" s="6" t="s">
        <v>6</v>
      </c>
      <c r="N719" s="43" t="str">
        <f>IF(COUNTIF($M$2:M719,$M$2:$M$1501)=1,M719,"")</f>
        <v/>
      </c>
      <c r="O719" s="43" t="str">
        <f t="array" ref="O719">IFERROR(INDEX($M$2:$M$1501,MATCH(0,INDEX(COUNTIFS($O$1:O718,$M$2:$M$1501),0),0)),"")</f>
        <v/>
      </c>
      <c r="T719" s="8" t="s">
        <v>63</v>
      </c>
      <c r="U719" s="51"/>
      <c r="W719" s="43" t="str">
        <f>IFERROR(INDEX($T$2:$T$1501,MATCH(0,INDEX(COUNTIFS($W$1:W718,$T$2:$T$1501),0),0)),"")</f>
        <v>4af1e003-c57b-4fff-bb8f-ae021101c02b</v>
      </c>
      <c r="X719" s="43">
        <f t="shared" si="28"/>
        <v>1</v>
      </c>
      <c r="Z719" s="6" t="s">
        <v>6</v>
      </c>
      <c r="AA719" s="43" t="str">
        <f>IFERROR(INDEX($T$2:$T$1501,MATCH(0,INDEX(COUNTIFS($W$1:AA718,$T$2:$T$1501),0),0)),"")</f>
        <v>4af1e003-c57b-4fff-bb8f-ae021101c02b</v>
      </c>
    </row>
    <row r="720" spans="1:27" ht="12.75">
      <c r="A720" s="36" t="str">
        <f t="shared" si="27"/>
        <v>GGN - Sector 27|Chocolates &amp; Candies</v>
      </c>
      <c r="B720" s="6" t="s">
        <v>9</v>
      </c>
      <c r="C720" s="7">
        <v>44531</v>
      </c>
      <c r="D720" s="8" t="s">
        <v>302</v>
      </c>
      <c r="E720" s="8" t="s">
        <v>80</v>
      </c>
      <c r="F720" s="9">
        <v>0</v>
      </c>
      <c r="G720" s="10">
        <v>98</v>
      </c>
      <c r="H720" s="46"/>
      <c r="I720" s="46"/>
      <c r="M720" s="6" t="s">
        <v>9</v>
      </c>
      <c r="N720" s="43" t="str">
        <f>IF(COUNTIF($M$2:M720,$M$2:$M$1501)=1,M720,"")</f>
        <v/>
      </c>
      <c r="O720" s="43" t="str">
        <f t="array" ref="O720">IFERROR(INDEX($M$2:$M$1501,MATCH(0,INDEX(COUNTIFS($O$1:O719,$M$2:$M$1501),0),0)),"")</f>
        <v/>
      </c>
      <c r="T720" s="8" t="s">
        <v>302</v>
      </c>
      <c r="U720" s="51"/>
      <c r="W720" s="43" t="str">
        <f>IFERROR(INDEX($T$2:$T$1501,MATCH(0,INDEX(COUNTIFS($W$1:W719,$T$2:$T$1501),0),0)),"")</f>
        <v>874ecad1-7ee6-4449-8cb8-7c217433e4b4</v>
      </c>
      <c r="X720" s="43">
        <f t="shared" si="28"/>
        <v>1</v>
      </c>
      <c r="Z720" s="6" t="s">
        <v>9</v>
      </c>
      <c r="AA720" s="43" t="str">
        <f>IFERROR(INDEX($T$2:$T$1501,MATCH(0,INDEX(COUNTIFS($W$1:AA719,$T$2:$T$1501),0),0)),"")</f>
        <v>874ecad1-7ee6-4449-8cb8-7c217433e4b4</v>
      </c>
    </row>
    <row r="721" spans="1:27" ht="12.75">
      <c r="A721" s="36" t="str">
        <f t="shared" si="27"/>
        <v>GGN - Sector 27|Personal Care</v>
      </c>
      <c r="B721" s="6" t="s">
        <v>9</v>
      </c>
      <c r="C721" s="7">
        <v>44531</v>
      </c>
      <c r="D721" s="8" t="s">
        <v>109</v>
      </c>
      <c r="E721" s="8" t="s">
        <v>34</v>
      </c>
      <c r="F721" s="9">
        <v>17</v>
      </c>
      <c r="G721" s="10">
        <v>104</v>
      </c>
      <c r="H721" s="46"/>
      <c r="I721" s="46"/>
      <c r="M721" s="6" t="s">
        <v>9</v>
      </c>
      <c r="N721" s="43" t="str">
        <f>IF(COUNTIF($M$2:M721,$M$2:$M$1501)=1,M721,"")</f>
        <v/>
      </c>
      <c r="O721" s="43" t="str">
        <f t="array" ref="O721">IFERROR(INDEX($M$2:$M$1501,MATCH(0,INDEX(COUNTIFS($O$1:O720,$M$2:$M$1501),0),0)),"")</f>
        <v/>
      </c>
      <c r="T721" s="8" t="s">
        <v>109</v>
      </c>
      <c r="U721" s="51"/>
      <c r="W721" s="43" t="str">
        <f>IFERROR(INDEX($T$2:$T$1501,MATCH(0,INDEX(COUNTIFS($W$1:W720,$T$2:$T$1501),0),0)),"")</f>
        <v>4e79e2ae-6710-4c81-96e6-5ab1a3babe01</v>
      </c>
      <c r="X721" s="43">
        <f t="shared" si="28"/>
        <v>1</v>
      </c>
      <c r="Z721" s="6" t="s">
        <v>9</v>
      </c>
      <c r="AA721" s="43" t="str">
        <f>IFERROR(INDEX($T$2:$T$1501,MATCH(0,INDEX(COUNTIFS($W$1:AA720,$T$2:$T$1501),0),0)),"")</f>
        <v>4e79e2ae-6710-4c81-96e6-5ab1a3babe01</v>
      </c>
    </row>
    <row r="722" spans="1:27" ht="12.75">
      <c r="A722" s="36" t="str">
        <f t="shared" si="27"/>
        <v>GGN - Sector 27|Chocolates &amp; Candies</v>
      </c>
      <c r="B722" s="6" t="s">
        <v>9</v>
      </c>
      <c r="C722" s="7">
        <v>44531</v>
      </c>
      <c r="D722" s="8" t="s">
        <v>189</v>
      </c>
      <c r="E722" s="8" t="s">
        <v>80</v>
      </c>
      <c r="F722" s="9">
        <v>5</v>
      </c>
      <c r="G722" s="10">
        <v>42</v>
      </c>
      <c r="H722" s="46"/>
      <c r="I722" s="46"/>
      <c r="M722" s="6" t="s">
        <v>9</v>
      </c>
      <c r="N722" s="43" t="str">
        <f>IF(COUNTIF($M$2:M722,$M$2:$M$1501)=1,M722,"")</f>
        <v/>
      </c>
      <c r="O722" s="43" t="str">
        <f t="array" ref="O722">IFERROR(INDEX($M$2:$M$1501,MATCH(0,INDEX(COUNTIFS($O$1:O721,$M$2:$M$1501),0),0)),"")</f>
        <v/>
      </c>
      <c r="T722" s="8" t="s">
        <v>189</v>
      </c>
      <c r="U722" s="51"/>
      <c r="W722" s="43" t="str">
        <f>IFERROR(INDEX($T$2:$T$1501,MATCH(0,INDEX(COUNTIFS($W$1:W721,$T$2:$T$1501),0),0)),"")</f>
        <v>332a9228-fd63-4d39-943b-e69c6d22e2f5</v>
      </c>
      <c r="X722" s="43">
        <f t="shared" si="28"/>
        <v>1</v>
      </c>
      <c r="Z722" s="6" t="s">
        <v>9</v>
      </c>
      <c r="AA722" s="43" t="str">
        <f>IFERROR(INDEX($T$2:$T$1501,MATCH(0,INDEX(COUNTIFS($W$1:AA721,$T$2:$T$1501),0),0)),"")</f>
        <v>332a9228-fd63-4d39-943b-e69c6d22e2f5</v>
      </c>
    </row>
    <row r="723" spans="1:27" ht="12.75">
      <c r="A723" s="36" t="str">
        <f t="shared" si="27"/>
        <v>GGN - Sector 27|Beverages</v>
      </c>
      <c r="B723" s="6" t="s">
        <v>9</v>
      </c>
      <c r="C723" s="7">
        <v>44531</v>
      </c>
      <c r="D723" s="8" t="s">
        <v>240</v>
      </c>
      <c r="E723" s="8" t="s">
        <v>74</v>
      </c>
      <c r="F723" s="9">
        <v>21</v>
      </c>
      <c r="G723" s="10">
        <v>100</v>
      </c>
      <c r="H723" s="46"/>
      <c r="I723" s="46"/>
      <c r="M723" s="6" t="s">
        <v>9</v>
      </c>
      <c r="N723" s="43" t="str">
        <f>IF(COUNTIF($M$2:M723,$M$2:$M$1501)=1,M723,"")</f>
        <v/>
      </c>
      <c r="O723" s="43" t="str">
        <f t="array" ref="O723">IFERROR(INDEX($M$2:$M$1501,MATCH(0,INDEX(COUNTIFS($O$1:O722,$M$2:$M$1501),0),0)),"")</f>
        <v/>
      </c>
      <c r="T723" s="8" t="s">
        <v>240</v>
      </c>
      <c r="U723" s="51"/>
      <c r="W723" s="43" t="str">
        <f>IFERROR(INDEX($T$2:$T$1501,MATCH(0,INDEX(COUNTIFS($W$1:W722,$T$2:$T$1501),0),0)),"")</f>
        <v>05fd7c7b-1e8b-45ce-8fac-2630951e1b10</v>
      </c>
      <c r="X723" s="43">
        <f t="shared" si="28"/>
        <v>1</v>
      </c>
      <c r="Z723" s="6" t="s">
        <v>9</v>
      </c>
      <c r="AA723" s="43" t="str">
        <f>IFERROR(INDEX($T$2:$T$1501,MATCH(0,INDEX(COUNTIFS($W$1:AA722,$T$2:$T$1501),0),0)),"")</f>
        <v>05fd7c7b-1e8b-45ce-8fac-2630951e1b10</v>
      </c>
    </row>
    <row r="724" spans="1:27" ht="12.75">
      <c r="A724" s="36" t="str">
        <f t="shared" si="27"/>
        <v>GGN-Sector66|Beverages</v>
      </c>
      <c r="B724" s="6" t="s">
        <v>6</v>
      </c>
      <c r="C724" s="7">
        <v>44531</v>
      </c>
      <c r="D724" s="8" t="s">
        <v>442</v>
      </c>
      <c r="E724" s="8" t="s">
        <v>74</v>
      </c>
      <c r="F724" s="9">
        <v>5</v>
      </c>
      <c r="G724" s="10">
        <v>30</v>
      </c>
      <c r="H724" s="46"/>
      <c r="I724" s="46"/>
      <c r="M724" s="6" t="s">
        <v>6</v>
      </c>
      <c r="N724" s="43" t="str">
        <f>IF(COUNTIF($M$2:M724,$M$2:$M$1501)=1,M724,"")</f>
        <v/>
      </c>
      <c r="O724" s="43" t="str">
        <f t="array" ref="O724">IFERROR(INDEX($M$2:$M$1501,MATCH(0,INDEX(COUNTIFS($O$1:O723,$M$2:$M$1501),0),0)),"")</f>
        <v/>
      </c>
      <c r="T724" s="8" t="s">
        <v>442</v>
      </c>
      <c r="U724" s="51"/>
      <c r="W724" s="43" t="str">
        <f>IFERROR(INDEX($T$2:$T$1501,MATCH(0,INDEX(COUNTIFS($W$1:W723,$T$2:$T$1501),0),0)),"")</f>
        <v/>
      </c>
      <c r="X724" s="43">
        <f t="shared" si="28"/>
        <v>0</v>
      </c>
      <c r="Z724" s="6" t="s">
        <v>6</v>
      </c>
      <c r="AA724" s="43" t="str">
        <f>IFERROR(INDEX($T$2:$T$1501,MATCH(0,INDEX(COUNTIFS($W$1:AA723,$T$2:$T$1501),0),0)),"")</f>
        <v/>
      </c>
    </row>
    <row r="725" spans="1:27" ht="12.75">
      <c r="A725" s="36" t="str">
        <f t="shared" si="27"/>
        <v>GGN - Sector 27|Fruits &amp; Vegetables</v>
      </c>
      <c r="B725" s="6" t="s">
        <v>9</v>
      </c>
      <c r="C725" s="7">
        <v>44531</v>
      </c>
      <c r="D725" s="8" t="s">
        <v>27</v>
      </c>
      <c r="E725" s="8" t="s">
        <v>11</v>
      </c>
      <c r="F725" s="9">
        <v>17</v>
      </c>
      <c r="G725" s="10">
        <v>23</v>
      </c>
      <c r="H725" s="46"/>
      <c r="I725" s="46"/>
      <c r="M725" s="6" t="s">
        <v>9</v>
      </c>
      <c r="N725" s="43" t="str">
        <f>IF(COUNTIF($M$2:M725,$M$2:$M$1501)=1,M725,"")</f>
        <v/>
      </c>
      <c r="O725" s="43" t="str">
        <f t="array" ref="O725">IFERROR(INDEX($M$2:$M$1501,MATCH(0,INDEX(COUNTIFS($O$1:O724,$M$2:$M$1501),0),0)),"")</f>
        <v/>
      </c>
      <c r="T725" s="8" t="s">
        <v>27</v>
      </c>
      <c r="U725" s="51"/>
      <c r="W725" s="43" t="str">
        <f>IFERROR(INDEX($T$2:$T$1501,MATCH(0,INDEX(COUNTIFS($W$1:W724,$T$2:$T$1501),0),0)),"")</f>
        <v/>
      </c>
      <c r="X725" s="43">
        <f t="shared" si="28"/>
        <v>0</v>
      </c>
      <c r="Z725" s="6" t="s">
        <v>9</v>
      </c>
      <c r="AA725" s="43" t="str">
        <f>IFERROR(INDEX($T$2:$T$1501,MATCH(0,INDEX(COUNTIFS($W$1:AA724,$T$2:$T$1501),0),0)),"")</f>
        <v/>
      </c>
    </row>
    <row r="726" spans="1:27" ht="12.75">
      <c r="A726" s="36" t="str">
        <f t="shared" si="27"/>
        <v>GGN-Sector66|Packaged Food</v>
      </c>
      <c r="B726" s="6" t="s">
        <v>6</v>
      </c>
      <c r="C726" s="7">
        <v>44531</v>
      </c>
      <c r="D726" s="8" t="s">
        <v>92</v>
      </c>
      <c r="E726" s="8" t="s">
        <v>15</v>
      </c>
      <c r="F726" s="9">
        <v>39</v>
      </c>
      <c r="G726" s="10">
        <v>32</v>
      </c>
      <c r="H726" s="46"/>
      <c r="I726" s="46"/>
      <c r="M726" s="6" t="s">
        <v>6</v>
      </c>
      <c r="N726" s="43" t="str">
        <f>IF(COUNTIF($M$2:M726,$M$2:$M$1501)=1,M726,"")</f>
        <v/>
      </c>
      <c r="O726" s="43" t="str">
        <f t="array" ref="O726">IFERROR(INDEX($M$2:$M$1501,MATCH(0,INDEX(COUNTIFS($O$1:O725,$M$2:$M$1501),0),0)),"")</f>
        <v/>
      </c>
      <c r="T726" s="8" t="s">
        <v>92</v>
      </c>
      <c r="U726" s="51"/>
      <c r="W726" s="43" t="str">
        <f>IFERROR(INDEX($T$2:$T$1501,MATCH(0,INDEX(COUNTIFS($W$1:W725,$T$2:$T$1501),0),0)),"")</f>
        <v/>
      </c>
      <c r="X726" s="43">
        <f t="shared" si="28"/>
        <v>0</v>
      </c>
      <c r="Z726" s="6" t="s">
        <v>6</v>
      </c>
      <c r="AA726" s="43" t="str">
        <f>IFERROR(INDEX($T$2:$T$1501,MATCH(0,INDEX(COUNTIFS($W$1:AA725,$T$2:$T$1501),0),0)),"")</f>
        <v/>
      </c>
    </row>
    <row r="727" spans="1:27" ht="12.75">
      <c r="A727" s="36" t="str">
        <f t="shared" si="27"/>
        <v>GGN - Sector 27|Fruits &amp; Vegetables</v>
      </c>
      <c r="B727" s="6" t="s">
        <v>9</v>
      </c>
      <c r="C727" s="7">
        <v>44531</v>
      </c>
      <c r="D727" s="8" t="s">
        <v>443</v>
      </c>
      <c r="E727" s="8" t="s">
        <v>11</v>
      </c>
      <c r="F727" s="9">
        <v>5</v>
      </c>
      <c r="G727" s="10">
        <v>618</v>
      </c>
      <c r="H727" s="46"/>
      <c r="I727" s="46"/>
      <c r="M727" s="6" t="s">
        <v>9</v>
      </c>
      <c r="N727" s="43" t="str">
        <f>IF(COUNTIF($M$2:M727,$M$2:$M$1501)=1,M727,"")</f>
        <v/>
      </c>
      <c r="O727" s="43" t="str">
        <f t="array" ref="O727">IFERROR(INDEX($M$2:$M$1501,MATCH(0,INDEX(COUNTIFS($O$1:O726,$M$2:$M$1501),0),0)),"")</f>
        <v/>
      </c>
      <c r="T727" s="8" t="s">
        <v>443</v>
      </c>
      <c r="U727" s="51"/>
      <c r="W727" s="43" t="str">
        <f>IFERROR(INDEX($T$2:$T$1501,MATCH(0,INDEX(COUNTIFS($W$1:W726,$T$2:$T$1501),0),0)),"")</f>
        <v/>
      </c>
      <c r="X727" s="43">
        <f t="shared" si="28"/>
        <v>0</v>
      </c>
      <c r="Z727" s="6" t="s">
        <v>9</v>
      </c>
      <c r="AA727" s="43" t="str">
        <f>IFERROR(INDEX($T$2:$T$1501,MATCH(0,INDEX(COUNTIFS($W$1:AA726,$T$2:$T$1501),0),0)),"")</f>
        <v/>
      </c>
    </row>
    <row r="728" spans="1:27" ht="12.75">
      <c r="A728" s="36" t="str">
        <f t="shared" si="27"/>
        <v>GGN - Sector 27|Beverages</v>
      </c>
      <c r="B728" s="6" t="s">
        <v>9</v>
      </c>
      <c r="C728" s="7">
        <v>44531</v>
      </c>
      <c r="D728" s="8" t="s">
        <v>444</v>
      </c>
      <c r="E728" s="8" t="s">
        <v>74</v>
      </c>
      <c r="F728" s="9">
        <v>11</v>
      </c>
      <c r="G728" s="10">
        <v>57</v>
      </c>
      <c r="H728" s="46"/>
      <c r="I728" s="46"/>
      <c r="M728" s="6" t="s">
        <v>9</v>
      </c>
      <c r="N728" s="43" t="str">
        <f>IF(COUNTIF($M$2:M728,$M$2:$M$1501)=1,M728,"")</f>
        <v/>
      </c>
      <c r="O728" s="43" t="str">
        <f t="array" ref="O728">IFERROR(INDEX($M$2:$M$1501,MATCH(0,INDEX(COUNTIFS($O$1:O727,$M$2:$M$1501),0),0)),"")</f>
        <v/>
      </c>
      <c r="T728" s="8" t="s">
        <v>444</v>
      </c>
      <c r="U728" s="51"/>
      <c r="W728" s="43" t="str">
        <f>IFERROR(INDEX($T$2:$T$1501,MATCH(0,INDEX(COUNTIFS($W$1:W727,$T$2:$T$1501),0),0)),"")</f>
        <v/>
      </c>
      <c r="X728" s="43">
        <f t="shared" si="28"/>
        <v>0</v>
      </c>
      <c r="Z728" s="6" t="s">
        <v>9</v>
      </c>
      <c r="AA728" s="43" t="str">
        <f>IFERROR(INDEX($T$2:$T$1501,MATCH(0,INDEX(COUNTIFS($W$1:AA727,$T$2:$T$1501),0),0)),"")</f>
        <v/>
      </c>
    </row>
    <row r="729" spans="1:27" ht="12.75">
      <c r="A729" s="36" t="str">
        <f t="shared" si="27"/>
        <v>GGN-Ardee City|Munchies</v>
      </c>
      <c r="B729" s="6" t="s">
        <v>20</v>
      </c>
      <c r="C729" s="7">
        <v>44531</v>
      </c>
      <c r="D729" s="8" t="s">
        <v>445</v>
      </c>
      <c r="E729" s="8" t="s">
        <v>8</v>
      </c>
      <c r="F729" s="9">
        <v>0</v>
      </c>
      <c r="G729" s="10">
        <v>10</v>
      </c>
      <c r="H729" s="46"/>
      <c r="I729" s="46"/>
      <c r="M729" s="6" t="s">
        <v>20</v>
      </c>
      <c r="N729" s="43" t="str">
        <f>IF(COUNTIF($M$2:M729,$M$2:$M$1501)=1,M729,"")</f>
        <v/>
      </c>
      <c r="O729" s="43" t="str">
        <f t="array" ref="O729">IFERROR(INDEX($M$2:$M$1501,MATCH(0,INDEX(COUNTIFS($O$1:O728,$M$2:$M$1501),0),0)),"")</f>
        <v/>
      </c>
      <c r="T729" s="8" t="s">
        <v>445</v>
      </c>
      <c r="U729" s="51"/>
      <c r="W729" s="43" t="str">
        <f>IFERROR(INDEX($T$2:$T$1501,MATCH(0,INDEX(COUNTIFS($W$1:W728,$T$2:$T$1501),0),0)),"")</f>
        <v/>
      </c>
      <c r="X729" s="43">
        <f t="shared" si="28"/>
        <v>0</v>
      </c>
      <c r="Z729" s="6" t="s">
        <v>20</v>
      </c>
      <c r="AA729" s="43" t="str">
        <f>IFERROR(INDEX($T$2:$T$1501,MATCH(0,INDEX(COUNTIFS($W$1:AA728,$T$2:$T$1501),0),0)),"")</f>
        <v/>
      </c>
    </row>
    <row r="730" spans="1:27" ht="12.75">
      <c r="A730" s="36" t="str">
        <f t="shared" si="27"/>
        <v>GGN-Sector66|Beverages</v>
      </c>
      <c r="B730" s="6" t="s">
        <v>6</v>
      </c>
      <c r="C730" s="7">
        <v>44531</v>
      </c>
      <c r="D730" s="8" t="s">
        <v>259</v>
      </c>
      <c r="E730" s="8" t="s">
        <v>74</v>
      </c>
      <c r="F730" s="9">
        <v>135</v>
      </c>
      <c r="G730" s="10">
        <v>170</v>
      </c>
      <c r="H730" s="46"/>
      <c r="I730" s="46"/>
      <c r="M730" s="6" t="s">
        <v>6</v>
      </c>
      <c r="N730" s="43" t="str">
        <f>IF(COUNTIF($M$2:M730,$M$2:$M$1501)=1,M730,"")</f>
        <v/>
      </c>
      <c r="O730" s="43" t="str">
        <f t="array" ref="O730">IFERROR(INDEX($M$2:$M$1501,MATCH(0,INDEX(COUNTIFS($O$1:O729,$M$2:$M$1501),0),0)),"")</f>
        <v/>
      </c>
      <c r="T730" s="8" t="s">
        <v>259</v>
      </c>
      <c r="U730" s="51"/>
      <c r="W730" s="43" t="str">
        <f>IFERROR(INDEX($T$2:$T$1501,MATCH(0,INDEX(COUNTIFS($W$1:W729,$T$2:$T$1501),0),0)),"")</f>
        <v/>
      </c>
      <c r="X730" s="43">
        <f t="shared" si="28"/>
        <v>0</v>
      </c>
      <c r="Z730" s="6" t="s">
        <v>6</v>
      </c>
      <c r="AA730" s="43" t="str">
        <f>IFERROR(INDEX($T$2:$T$1501,MATCH(0,INDEX(COUNTIFS($W$1:AA729,$T$2:$T$1501),0),0)),"")</f>
        <v/>
      </c>
    </row>
    <row r="731" spans="1:27" ht="12.75">
      <c r="A731" s="36" t="str">
        <f t="shared" si="27"/>
        <v>GGN - Sector 27|Fruits &amp; Vegetables</v>
      </c>
      <c r="B731" s="6" t="s">
        <v>9</v>
      </c>
      <c r="C731" s="7">
        <v>44531</v>
      </c>
      <c r="D731" s="8" t="s">
        <v>446</v>
      </c>
      <c r="E731" s="8" t="s">
        <v>11</v>
      </c>
      <c r="F731" s="9">
        <v>12</v>
      </c>
      <c r="G731" s="10">
        <v>51</v>
      </c>
      <c r="H731" s="46"/>
      <c r="I731" s="46"/>
      <c r="M731" s="6" t="s">
        <v>9</v>
      </c>
      <c r="N731" s="43" t="str">
        <f>IF(COUNTIF($M$2:M731,$M$2:$M$1501)=1,M731,"")</f>
        <v/>
      </c>
      <c r="O731" s="43" t="str">
        <f t="array" ref="O731">IFERROR(INDEX($M$2:$M$1501,MATCH(0,INDEX(COUNTIFS($O$1:O730,$M$2:$M$1501),0),0)),"")</f>
        <v/>
      </c>
      <c r="T731" s="8" t="s">
        <v>446</v>
      </c>
      <c r="U731" s="51"/>
      <c r="W731" s="43" t="str">
        <f>IFERROR(INDEX($T$2:$T$1501,MATCH(0,INDEX(COUNTIFS($W$1:W730,$T$2:$T$1501),0),0)),"")</f>
        <v/>
      </c>
      <c r="X731" s="43">
        <f t="shared" si="28"/>
        <v>0</v>
      </c>
      <c r="Z731" s="6" t="s">
        <v>9</v>
      </c>
      <c r="AA731" s="43" t="str">
        <f>IFERROR(INDEX($T$2:$T$1501,MATCH(0,INDEX(COUNTIFS($W$1:AA730,$T$2:$T$1501),0),0)),"")</f>
        <v/>
      </c>
    </row>
    <row r="732" spans="1:27" ht="12.75">
      <c r="A732" s="36" t="str">
        <f t="shared" si="27"/>
        <v>GGN - Sector 27|Fruits &amp; Vegetables</v>
      </c>
      <c r="B732" s="6" t="s">
        <v>9</v>
      </c>
      <c r="C732" s="7">
        <v>44531</v>
      </c>
      <c r="D732" s="8" t="s">
        <v>13</v>
      </c>
      <c r="E732" s="8" t="s">
        <v>11</v>
      </c>
      <c r="F732" s="9">
        <v>0</v>
      </c>
      <c r="G732" s="10">
        <v>65</v>
      </c>
      <c r="H732" s="46"/>
      <c r="I732" s="46"/>
      <c r="M732" s="6" t="s">
        <v>9</v>
      </c>
      <c r="N732" s="43" t="str">
        <f>IF(COUNTIF($M$2:M732,$M$2:$M$1501)=1,M732,"")</f>
        <v/>
      </c>
      <c r="O732" s="43" t="str">
        <f t="array" ref="O732">IFERROR(INDEX($M$2:$M$1501,MATCH(0,INDEX(COUNTIFS($O$1:O731,$M$2:$M$1501),0),0)),"")</f>
        <v/>
      </c>
      <c r="T732" s="8" t="s">
        <v>13</v>
      </c>
      <c r="U732" s="51"/>
      <c r="W732" s="43" t="str">
        <f>IFERROR(INDEX($T$2:$T$1501,MATCH(0,INDEX(COUNTIFS($W$1:W731,$T$2:$T$1501),0),0)),"")</f>
        <v/>
      </c>
      <c r="X732" s="43">
        <f t="shared" si="28"/>
        <v>0</v>
      </c>
      <c r="Z732" s="6" t="s">
        <v>9</v>
      </c>
      <c r="AA732" s="43" t="str">
        <f>IFERROR(INDEX($T$2:$T$1501,MATCH(0,INDEX(COUNTIFS($W$1:AA731,$T$2:$T$1501),0),0)),"")</f>
        <v/>
      </c>
    </row>
    <row r="733" spans="1:27" ht="12.75">
      <c r="A733" s="36" t="str">
        <f t="shared" si="27"/>
        <v>GGN-Sector66|Biscuits</v>
      </c>
      <c r="B733" s="6" t="s">
        <v>6</v>
      </c>
      <c r="C733" s="7">
        <v>44531</v>
      </c>
      <c r="D733" s="8" t="s">
        <v>447</v>
      </c>
      <c r="E733" s="8" t="s">
        <v>39</v>
      </c>
      <c r="F733" s="9">
        <v>0</v>
      </c>
      <c r="G733" s="10">
        <v>3</v>
      </c>
      <c r="H733" s="46"/>
      <c r="I733" s="46"/>
      <c r="M733" s="6" t="s">
        <v>6</v>
      </c>
      <c r="N733" s="43" t="str">
        <f>IF(COUNTIF($M$2:M733,$M$2:$M$1501)=1,M733,"")</f>
        <v/>
      </c>
      <c r="O733" s="43" t="str">
        <f t="array" ref="O733">IFERROR(INDEX($M$2:$M$1501,MATCH(0,INDEX(COUNTIFS($O$1:O732,$M$2:$M$1501),0),0)),"")</f>
        <v/>
      </c>
      <c r="T733" s="8" t="s">
        <v>447</v>
      </c>
      <c r="U733" s="51"/>
      <c r="W733" s="43" t="str">
        <f>IFERROR(INDEX($T$2:$T$1501,MATCH(0,INDEX(COUNTIFS($W$1:W732,$T$2:$T$1501),0),0)),"")</f>
        <v/>
      </c>
      <c r="X733" s="43">
        <f t="shared" si="28"/>
        <v>0</v>
      </c>
      <c r="Z733" s="6" t="s">
        <v>6</v>
      </c>
      <c r="AA733" s="43" t="str">
        <f>IFERROR(INDEX($T$2:$T$1501,MATCH(0,INDEX(COUNTIFS($W$1:AA732,$T$2:$T$1501),0),0)),"")</f>
        <v/>
      </c>
    </row>
    <row r="734" spans="1:27" ht="12.75">
      <c r="A734" s="36" t="str">
        <f t="shared" si="27"/>
        <v>GGN - Sector 27|Biscuits</v>
      </c>
      <c r="B734" s="6" t="s">
        <v>9</v>
      </c>
      <c r="C734" s="7">
        <v>44531</v>
      </c>
      <c r="D734" s="8" t="s">
        <v>435</v>
      </c>
      <c r="E734" s="8" t="s">
        <v>39</v>
      </c>
      <c r="F734" s="9">
        <v>0</v>
      </c>
      <c r="G734" s="10">
        <v>126</v>
      </c>
      <c r="H734" s="46"/>
      <c r="I734" s="46"/>
      <c r="M734" s="6" t="s">
        <v>9</v>
      </c>
      <c r="N734" s="43" t="str">
        <f>IF(COUNTIF($M$2:M734,$M$2:$M$1501)=1,M734,"")</f>
        <v/>
      </c>
      <c r="O734" s="43" t="str">
        <f t="array" ref="O734">IFERROR(INDEX($M$2:$M$1501,MATCH(0,INDEX(COUNTIFS($O$1:O733,$M$2:$M$1501),0),0)),"")</f>
        <v/>
      </c>
      <c r="T734" s="8" t="s">
        <v>435</v>
      </c>
      <c r="U734" s="51"/>
      <c r="W734" s="43" t="str">
        <f>IFERROR(INDEX($T$2:$T$1501,MATCH(0,INDEX(COUNTIFS($W$1:W733,$T$2:$T$1501),0),0)),"")</f>
        <v/>
      </c>
      <c r="X734" s="43">
        <f t="shared" si="28"/>
        <v>0</v>
      </c>
      <c r="Z734" s="6" t="s">
        <v>9</v>
      </c>
      <c r="AA734" s="43" t="str">
        <f>IFERROR(INDEX($T$2:$T$1501,MATCH(0,INDEX(COUNTIFS($W$1:AA733,$T$2:$T$1501),0),0)),"")</f>
        <v/>
      </c>
    </row>
    <row r="735" spans="1:27" ht="12.75">
      <c r="A735" s="36" t="str">
        <f t="shared" si="27"/>
        <v>GGN - Sector 27|Fruits &amp; Vegetables</v>
      </c>
      <c r="B735" s="6" t="s">
        <v>9</v>
      </c>
      <c r="C735" s="7">
        <v>44531</v>
      </c>
      <c r="D735" s="8" t="s">
        <v>63</v>
      </c>
      <c r="E735" s="8" t="s">
        <v>11</v>
      </c>
      <c r="F735" s="9">
        <v>267</v>
      </c>
      <c r="G735" s="10">
        <v>36</v>
      </c>
      <c r="H735" s="46"/>
      <c r="I735" s="46"/>
      <c r="M735" s="6" t="s">
        <v>9</v>
      </c>
      <c r="N735" s="43" t="str">
        <f>IF(COUNTIF($M$2:M735,$M$2:$M$1501)=1,M735,"")</f>
        <v/>
      </c>
      <c r="O735" s="43" t="str">
        <f t="array" ref="O735">IFERROR(INDEX($M$2:$M$1501,MATCH(0,INDEX(COUNTIFS($O$1:O734,$M$2:$M$1501),0),0)),"")</f>
        <v/>
      </c>
      <c r="T735" s="8" t="s">
        <v>63</v>
      </c>
      <c r="U735" s="51"/>
      <c r="W735" s="43" t="str">
        <f>IFERROR(INDEX($T$2:$T$1501,MATCH(0,INDEX(COUNTIFS($W$1:W734,$T$2:$T$1501),0),0)),"")</f>
        <v/>
      </c>
      <c r="X735" s="43">
        <f t="shared" si="28"/>
        <v>0</v>
      </c>
      <c r="Z735" s="6" t="s">
        <v>9</v>
      </c>
      <c r="AA735" s="43" t="str">
        <f>IFERROR(INDEX($T$2:$T$1501,MATCH(0,INDEX(COUNTIFS($W$1:AA734,$T$2:$T$1501),0),0)),"")</f>
        <v/>
      </c>
    </row>
    <row r="736" spans="1:27" ht="12.75">
      <c r="A736" s="36" t="str">
        <f t="shared" si="27"/>
        <v>GGN-Sector66|Fruits &amp; Vegetables</v>
      </c>
      <c r="B736" s="6" t="s">
        <v>6</v>
      </c>
      <c r="C736" s="7">
        <v>44531</v>
      </c>
      <c r="D736" s="8" t="s">
        <v>69</v>
      </c>
      <c r="E736" s="8" t="s">
        <v>11</v>
      </c>
      <c r="F736" s="9">
        <v>13</v>
      </c>
      <c r="G736" s="10">
        <v>80</v>
      </c>
      <c r="H736" s="46"/>
      <c r="I736" s="46"/>
      <c r="M736" s="6" t="s">
        <v>6</v>
      </c>
      <c r="N736" s="43" t="str">
        <f>IF(COUNTIF($M$2:M736,$M$2:$M$1501)=1,M736,"")</f>
        <v/>
      </c>
      <c r="O736" s="43" t="str">
        <f t="array" ref="O736">IFERROR(INDEX($M$2:$M$1501,MATCH(0,INDEX(COUNTIFS($O$1:O735,$M$2:$M$1501),0),0)),"")</f>
        <v/>
      </c>
      <c r="T736" s="8" t="s">
        <v>69</v>
      </c>
      <c r="U736" s="51"/>
      <c r="W736" s="43" t="str">
        <f>IFERROR(INDEX($T$2:$T$1501,MATCH(0,INDEX(COUNTIFS($W$1:W735,$T$2:$T$1501),0),0)),"")</f>
        <v/>
      </c>
      <c r="X736" s="43">
        <f t="shared" si="28"/>
        <v>0</v>
      </c>
      <c r="Z736" s="6" t="s">
        <v>6</v>
      </c>
      <c r="AA736" s="43" t="str">
        <f>IFERROR(INDEX($T$2:$T$1501,MATCH(0,INDEX(COUNTIFS($W$1:AA735,$T$2:$T$1501),0),0)),"")</f>
        <v/>
      </c>
    </row>
    <row r="737" spans="1:27" ht="12.75">
      <c r="A737" s="36" t="str">
        <f t="shared" si="27"/>
        <v>GGN - Sector 27|Fruits &amp; Vegetables</v>
      </c>
      <c r="B737" s="6" t="s">
        <v>9</v>
      </c>
      <c r="C737" s="7">
        <v>44531</v>
      </c>
      <c r="D737" s="8" t="s">
        <v>17</v>
      </c>
      <c r="E737" s="8" t="s">
        <v>11</v>
      </c>
      <c r="F737" s="9">
        <v>66</v>
      </c>
      <c r="G737" s="10">
        <v>26</v>
      </c>
      <c r="H737" s="46"/>
      <c r="I737" s="46"/>
      <c r="M737" s="6" t="s">
        <v>9</v>
      </c>
      <c r="N737" s="43" t="str">
        <f>IF(COUNTIF($M$2:M737,$M$2:$M$1501)=1,M737,"")</f>
        <v/>
      </c>
      <c r="O737" s="43" t="str">
        <f t="array" ref="O737">IFERROR(INDEX($M$2:$M$1501,MATCH(0,INDEX(COUNTIFS($O$1:O736,$M$2:$M$1501),0),0)),"")</f>
        <v/>
      </c>
      <c r="T737" s="8" t="s">
        <v>17</v>
      </c>
      <c r="U737" s="51"/>
      <c r="W737" s="43" t="str">
        <f>IFERROR(INDEX($T$2:$T$1501,MATCH(0,INDEX(COUNTIFS($W$1:W736,$T$2:$T$1501),0),0)),"")</f>
        <v/>
      </c>
      <c r="X737" s="43">
        <f t="shared" si="28"/>
        <v>0</v>
      </c>
      <c r="Z737" s="6" t="s">
        <v>9</v>
      </c>
      <c r="AA737" s="43" t="str">
        <f>IFERROR(INDEX($T$2:$T$1501,MATCH(0,INDEX(COUNTIFS($W$1:AA736,$T$2:$T$1501),0),0)),"")</f>
        <v/>
      </c>
    </row>
    <row r="738" spans="1:27" ht="12.75">
      <c r="A738" s="36" t="str">
        <f t="shared" si="27"/>
        <v>GGN - Sector 27|Munchies</v>
      </c>
      <c r="B738" s="6" t="s">
        <v>9</v>
      </c>
      <c r="C738" s="7">
        <v>44531</v>
      </c>
      <c r="D738" s="8" t="s">
        <v>245</v>
      </c>
      <c r="E738" s="8" t="s">
        <v>8</v>
      </c>
      <c r="F738" s="9">
        <v>10</v>
      </c>
      <c r="G738" s="10">
        <v>79</v>
      </c>
      <c r="H738" s="46"/>
      <c r="I738" s="46"/>
      <c r="M738" s="6" t="s">
        <v>9</v>
      </c>
      <c r="N738" s="43" t="str">
        <f>IF(COUNTIF($M$2:M738,$M$2:$M$1501)=1,M738,"")</f>
        <v/>
      </c>
      <c r="O738" s="43" t="str">
        <f t="array" ref="O738">IFERROR(INDEX($M$2:$M$1501,MATCH(0,INDEX(COUNTIFS($O$1:O737,$M$2:$M$1501),0),0)),"")</f>
        <v/>
      </c>
      <c r="T738" s="8" t="s">
        <v>245</v>
      </c>
      <c r="U738" s="51"/>
      <c r="W738" s="43" t="str">
        <f>IFERROR(INDEX($T$2:$T$1501,MATCH(0,INDEX(COUNTIFS($W$1:W737,$T$2:$T$1501),0),0)),"")</f>
        <v/>
      </c>
      <c r="X738" s="43">
        <f t="shared" si="28"/>
        <v>0</v>
      </c>
      <c r="Z738" s="6" t="s">
        <v>9</v>
      </c>
      <c r="AA738" s="43" t="str">
        <f>IFERROR(INDEX($T$2:$T$1501,MATCH(0,INDEX(COUNTIFS($W$1:AA737,$T$2:$T$1501),0),0)),"")</f>
        <v/>
      </c>
    </row>
    <row r="739" spans="1:27" ht="12.75">
      <c r="A739" s="36" t="str">
        <f t="shared" si="27"/>
        <v>GGN - Sector 27|Fruits &amp; Vegetables</v>
      </c>
      <c r="B739" s="6" t="s">
        <v>9</v>
      </c>
      <c r="C739" s="7">
        <v>44531</v>
      </c>
      <c r="D739" s="8" t="s">
        <v>63</v>
      </c>
      <c r="E739" s="8" t="s">
        <v>11</v>
      </c>
      <c r="F739" s="9">
        <v>267</v>
      </c>
      <c r="G739" s="10">
        <v>72</v>
      </c>
      <c r="H739" s="46"/>
      <c r="I739" s="46"/>
      <c r="M739" s="6" t="s">
        <v>9</v>
      </c>
      <c r="N739" s="43" t="str">
        <f>IF(COUNTIF($M$2:M739,$M$2:$M$1501)=1,M739,"")</f>
        <v/>
      </c>
      <c r="O739" s="43" t="str">
        <f t="array" ref="O739">IFERROR(INDEX($M$2:$M$1501,MATCH(0,INDEX(COUNTIFS($O$1:O738,$M$2:$M$1501),0),0)),"")</f>
        <v/>
      </c>
      <c r="T739" s="8" t="s">
        <v>63</v>
      </c>
      <c r="U739" s="51"/>
      <c r="W739" s="43" t="str">
        <f>IFERROR(INDEX($T$2:$T$1501,MATCH(0,INDEX(COUNTIFS($W$1:W738,$T$2:$T$1501),0),0)),"")</f>
        <v/>
      </c>
      <c r="X739" s="43">
        <f t="shared" si="28"/>
        <v>0</v>
      </c>
      <c r="Z739" s="6" t="s">
        <v>9</v>
      </c>
      <c r="AA739" s="43" t="str">
        <f>IFERROR(INDEX($T$2:$T$1501,MATCH(0,INDEX(COUNTIFS($W$1:AA738,$T$2:$T$1501),0),0)),"")</f>
        <v/>
      </c>
    </row>
    <row r="740" spans="1:27" ht="12.75">
      <c r="A740" s="36" t="str">
        <f t="shared" si="27"/>
        <v>GGN - Sector 27|Fruits &amp; Vegetables</v>
      </c>
      <c r="B740" s="6" t="s">
        <v>9</v>
      </c>
      <c r="C740" s="7">
        <v>44531</v>
      </c>
      <c r="D740" s="8" t="s">
        <v>52</v>
      </c>
      <c r="E740" s="8" t="s">
        <v>11</v>
      </c>
      <c r="F740" s="9">
        <v>0</v>
      </c>
      <c r="G740" s="10">
        <v>35</v>
      </c>
      <c r="H740" s="46"/>
      <c r="I740" s="46"/>
      <c r="M740" s="6" t="s">
        <v>9</v>
      </c>
      <c r="N740" s="43" t="str">
        <f>IF(COUNTIF($M$2:M740,$M$2:$M$1501)=1,M740,"")</f>
        <v/>
      </c>
      <c r="O740" s="43" t="str">
        <f t="array" ref="O740">IFERROR(INDEX($M$2:$M$1501,MATCH(0,INDEX(COUNTIFS($O$1:O739,$M$2:$M$1501),0),0)),"")</f>
        <v/>
      </c>
      <c r="T740" s="8" t="s">
        <v>52</v>
      </c>
      <c r="U740" s="51"/>
      <c r="W740" s="43" t="str">
        <f>IFERROR(INDEX($T$2:$T$1501,MATCH(0,INDEX(COUNTIFS($W$1:W739,$T$2:$T$1501),0),0)),"")</f>
        <v/>
      </c>
      <c r="X740" s="43">
        <f t="shared" si="28"/>
        <v>0</v>
      </c>
      <c r="Z740" s="6" t="s">
        <v>9</v>
      </c>
      <c r="AA740" s="43" t="str">
        <f>IFERROR(INDEX($T$2:$T$1501,MATCH(0,INDEX(COUNTIFS($W$1:AA739,$T$2:$T$1501),0),0)),"")</f>
        <v/>
      </c>
    </row>
    <row r="741" spans="1:27" ht="12.75">
      <c r="A741" s="36" t="str">
        <f t="shared" si="27"/>
        <v>GGN - Sector 27|Beverages</v>
      </c>
      <c r="B741" s="6" t="s">
        <v>9</v>
      </c>
      <c r="C741" s="7">
        <v>44531</v>
      </c>
      <c r="D741" s="8" t="s">
        <v>223</v>
      </c>
      <c r="E741" s="8" t="s">
        <v>74</v>
      </c>
      <c r="F741" s="9">
        <v>3</v>
      </c>
      <c r="G741" s="10">
        <v>108</v>
      </c>
      <c r="H741" s="46"/>
      <c r="I741" s="46"/>
      <c r="M741" s="6" t="s">
        <v>9</v>
      </c>
      <c r="N741" s="43" t="str">
        <f>IF(COUNTIF($M$2:M741,$M$2:$M$1501)=1,M741,"")</f>
        <v/>
      </c>
      <c r="O741" s="43" t="str">
        <f t="array" ref="O741">IFERROR(INDEX($M$2:$M$1501,MATCH(0,INDEX(COUNTIFS($O$1:O740,$M$2:$M$1501),0),0)),"")</f>
        <v/>
      </c>
      <c r="T741" s="8" t="s">
        <v>223</v>
      </c>
      <c r="U741" s="51"/>
      <c r="W741" s="43" t="str">
        <f>IFERROR(INDEX($T$2:$T$1501,MATCH(0,INDEX(COUNTIFS($W$1:W740,$T$2:$T$1501),0),0)),"")</f>
        <v/>
      </c>
      <c r="X741" s="43">
        <f t="shared" si="28"/>
        <v>0</v>
      </c>
      <c r="Z741" s="6" t="s">
        <v>9</v>
      </c>
      <c r="AA741" s="43" t="str">
        <f>IFERROR(INDEX($T$2:$T$1501,MATCH(0,INDEX(COUNTIFS($W$1:AA740,$T$2:$T$1501),0),0)),"")</f>
        <v/>
      </c>
    </row>
    <row r="742" spans="1:27" ht="12.75">
      <c r="A742" s="36" t="str">
        <f t="shared" si="27"/>
        <v>GGN - Sector 27|Munchies</v>
      </c>
      <c r="B742" s="6" t="s">
        <v>9</v>
      </c>
      <c r="C742" s="7">
        <v>44531</v>
      </c>
      <c r="D742" s="8" t="s">
        <v>269</v>
      </c>
      <c r="E742" s="8" t="s">
        <v>8</v>
      </c>
      <c r="F742" s="9">
        <v>39</v>
      </c>
      <c r="G742" s="10">
        <v>42</v>
      </c>
      <c r="H742" s="46"/>
      <c r="I742" s="46"/>
      <c r="M742" s="6" t="s">
        <v>9</v>
      </c>
      <c r="N742" s="43" t="str">
        <f>IF(COUNTIF($M$2:M742,$M$2:$M$1501)=1,M742,"")</f>
        <v/>
      </c>
      <c r="O742" s="43" t="str">
        <f t="array" ref="O742">IFERROR(INDEX($M$2:$M$1501,MATCH(0,INDEX(COUNTIFS($O$1:O741,$M$2:$M$1501),0),0)),"")</f>
        <v/>
      </c>
      <c r="T742" s="8" t="s">
        <v>269</v>
      </c>
      <c r="U742" s="51"/>
      <c r="W742" s="43" t="str">
        <f>IFERROR(INDEX($T$2:$T$1501,MATCH(0,INDEX(COUNTIFS($W$1:W741,$T$2:$T$1501),0),0)),"")</f>
        <v/>
      </c>
      <c r="X742" s="43">
        <f t="shared" si="28"/>
        <v>0</v>
      </c>
      <c r="Z742" s="6" t="s">
        <v>9</v>
      </c>
      <c r="AA742" s="43" t="str">
        <f>IFERROR(INDEX($T$2:$T$1501,MATCH(0,INDEX(COUNTIFS($W$1:AA741,$T$2:$T$1501),0),0)),"")</f>
        <v/>
      </c>
    </row>
    <row r="743" spans="1:27" ht="12.75">
      <c r="A743" s="36" t="str">
        <f t="shared" si="27"/>
        <v>GGN-Sector66|Beverages</v>
      </c>
      <c r="B743" s="6" t="s">
        <v>6</v>
      </c>
      <c r="C743" s="7">
        <v>44531</v>
      </c>
      <c r="D743" s="8" t="s">
        <v>448</v>
      </c>
      <c r="E743" s="8" t="s">
        <v>74</v>
      </c>
      <c r="F743" s="9">
        <v>6</v>
      </c>
      <c r="G743" s="10">
        <v>90</v>
      </c>
      <c r="H743" s="46"/>
      <c r="I743" s="46"/>
      <c r="M743" s="6" t="s">
        <v>6</v>
      </c>
      <c r="N743" s="43" t="str">
        <f>IF(COUNTIF($M$2:M743,$M$2:$M$1501)=1,M743,"")</f>
        <v/>
      </c>
      <c r="O743" s="43" t="str">
        <f t="array" ref="O743">IFERROR(INDEX($M$2:$M$1501,MATCH(0,INDEX(COUNTIFS($O$1:O742,$M$2:$M$1501),0),0)),"")</f>
        <v/>
      </c>
      <c r="T743" s="8" t="s">
        <v>448</v>
      </c>
      <c r="U743" s="51"/>
      <c r="W743" s="43" t="str">
        <f>IFERROR(INDEX($T$2:$T$1501,MATCH(0,INDEX(COUNTIFS($W$1:W742,$T$2:$T$1501),0),0)),"")</f>
        <v/>
      </c>
      <c r="X743" s="43">
        <f t="shared" si="28"/>
        <v>0</v>
      </c>
      <c r="Z743" s="6" t="s">
        <v>6</v>
      </c>
      <c r="AA743" s="43" t="str">
        <f>IFERROR(INDEX($T$2:$T$1501,MATCH(0,INDEX(COUNTIFS($W$1:AA742,$T$2:$T$1501),0),0)),"")</f>
        <v/>
      </c>
    </row>
    <row r="744" spans="1:27" ht="12.75">
      <c r="A744" s="36" t="str">
        <f t="shared" si="27"/>
        <v>GGN-Sector66|Fruits &amp; Vegetables</v>
      </c>
      <c r="B744" s="6" t="s">
        <v>6</v>
      </c>
      <c r="C744" s="7">
        <v>44531</v>
      </c>
      <c r="D744" s="8" t="s">
        <v>161</v>
      </c>
      <c r="E744" s="8" t="s">
        <v>11</v>
      </c>
      <c r="F744" s="9">
        <v>0</v>
      </c>
      <c r="G744" s="10">
        <v>19</v>
      </c>
      <c r="H744" s="46"/>
      <c r="I744" s="46"/>
      <c r="M744" s="6" t="s">
        <v>6</v>
      </c>
      <c r="N744" s="43" t="str">
        <f>IF(COUNTIF($M$2:M744,$M$2:$M$1501)=1,M744,"")</f>
        <v/>
      </c>
      <c r="O744" s="43" t="str">
        <f t="array" ref="O744">IFERROR(INDEX($M$2:$M$1501,MATCH(0,INDEX(COUNTIFS($O$1:O743,$M$2:$M$1501),0),0)),"")</f>
        <v/>
      </c>
      <c r="T744" s="8" t="s">
        <v>161</v>
      </c>
      <c r="U744" s="51"/>
      <c r="W744" s="43" t="str">
        <f>IFERROR(INDEX($T$2:$T$1501,MATCH(0,INDEX(COUNTIFS($W$1:W743,$T$2:$T$1501),0),0)),"")</f>
        <v/>
      </c>
      <c r="X744" s="43">
        <f t="shared" si="28"/>
        <v>0</v>
      </c>
      <c r="Z744" s="6" t="s">
        <v>6</v>
      </c>
      <c r="AA744" s="43" t="str">
        <f>IFERROR(INDEX($T$2:$T$1501,MATCH(0,INDEX(COUNTIFS($W$1:AA743,$T$2:$T$1501),0),0)),"")</f>
        <v/>
      </c>
    </row>
    <row r="745" spans="1:27" ht="12.75">
      <c r="A745" s="36" t="str">
        <f t="shared" si="27"/>
        <v>GGN-Sector66|Beverages</v>
      </c>
      <c r="B745" s="6" t="s">
        <v>6</v>
      </c>
      <c r="C745" s="7">
        <v>44531</v>
      </c>
      <c r="D745" s="8" t="s">
        <v>261</v>
      </c>
      <c r="E745" s="8" t="s">
        <v>74</v>
      </c>
      <c r="F745" s="9">
        <v>28</v>
      </c>
      <c r="G745" s="10">
        <v>215</v>
      </c>
      <c r="H745" s="46"/>
      <c r="I745" s="46"/>
      <c r="M745" s="6" t="s">
        <v>6</v>
      </c>
      <c r="N745" s="43" t="str">
        <f>IF(COUNTIF($M$2:M745,$M$2:$M$1501)=1,M745,"")</f>
        <v/>
      </c>
      <c r="O745" s="43" t="str">
        <f t="array" ref="O745">IFERROR(INDEX($M$2:$M$1501,MATCH(0,INDEX(COUNTIFS($O$1:O744,$M$2:$M$1501),0),0)),"")</f>
        <v/>
      </c>
      <c r="T745" s="8" t="s">
        <v>261</v>
      </c>
      <c r="U745" s="51"/>
      <c r="W745" s="43" t="str">
        <f>IFERROR(INDEX($T$2:$T$1501,MATCH(0,INDEX(COUNTIFS($W$1:W744,$T$2:$T$1501),0),0)),"")</f>
        <v/>
      </c>
      <c r="X745" s="43">
        <f t="shared" si="28"/>
        <v>0</v>
      </c>
      <c r="Z745" s="6" t="s">
        <v>6</v>
      </c>
      <c r="AA745" s="43" t="str">
        <f>IFERROR(INDEX($T$2:$T$1501,MATCH(0,INDEX(COUNTIFS($W$1:AA744,$T$2:$T$1501),0),0)),"")</f>
        <v/>
      </c>
    </row>
    <row r="746" spans="1:27" ht="12.75">
      <c r="A746" s="36" t="str">
        <f t="shared" si="27"/>
        <v>GGN - Sector 27|Beverages</v>
      </c>
      <c r="B746" s="6" t="s">
        <v>9</v>
      </c>
      <c r="C746" s="7">
        <v>44531</v>
      </c>
      <c r="D746" s="8" t="s">
        <v>259</v>
      </c>
      <c r="E746" s="8" t="s">
        <v>74</v>
      </c>
      <c r="F746" s="9">
        <v>0</v>
      </c>
      <c r="G746" s="10">
        <v>28</v>
      </c>
      <c r="H746" s="46"/>
      <c r="I746" s="46"/>
      <c r="M746" s="6" t="s">
        <v>9</v>
      </c>
      <c r="N746" s="43" t="str">
        <f>IF(COUNTIF($M$2:M746,$M$2:$M$1501)=1,M746,"")</f>
        <v/>
      </c>
      <c r="O746" s="43" t="str">
        <f t="array" ref="O746">IFERROR(INDEX($M$2:$M$1501,MATCH(0,INDEX(COUNTIFS($O$1:O745,$M$2:$M$1501),0),0)),"")</f>
        <v/>
      </c>
      <c r="T746" s="8" t="s">
        <v>259</v>
      </c>
      <c r="U746" s="51"/>
      <c r="W746" s="43" t="str">
        <f>IFERROR(INDEX($T$2:$T$1501,MATCH(0,INDEX(COUNTIFS($W$1:W745,$T$2:$T$1501),0),0)),"")</f>
        <v/>
      </c>
      <c r="X746" s="43">
        <f t="shared" si="28"/>
        <v>0</v>
      </c>
      <c r="Z746" s="6" t="s">
        <v>9</v>
      </c>
      <c r="AA746" s="43" t="str">
        <f>IFERROR(INDEX($T$2:$T$1501,MATCH(0,INDEX(COUNTIFS($W$1:AA745,$T$2:$T$1501),0),0)),"")</f>
        <v/>
      </c>
    </row>
    <row r="747" spans="1:27" ht="12.75">
      <c r="A747" s="36" t="str">
        <f t="shared" si="27"/>
        <v>GGN - Sector 27|Chocolates &amp; Candies</v>
      </c>
      <c r="B747" s="6" t="s">
        <v>9</v>
      </c>
      <c r="C747" s="7">
        <v>44531</v>
      </c>
      <c r="D747" s="8" t="s">
        <v>449</v>
      </c>
      <c r="E747" s="8" t="s">
        <v>80</v>
      </c>
      <c r="F747" s="9">
        <v>0</v>
      </c>
      <c r="G747" s="10">
        <v>199</v>
      </c>
      <c r="H747" s="46"/>
      <c r="I747" s="46"/>
      <c r="M747" s="6" t="s">
        <v>9</v>
      </c>
      <c r="N747" s="43" t="str">
        <f>IF(COUNTIF($M$2:M747,$M$2:$M$1501)=1,M747,"")</f>
        <v/>
      </c>
      <c r="O747" s="43" t="str">
        <f t="array" ref="O747">IFERROR(INDEX($M$2:$M$1501,MATCH(0,INDEX(COUNTIFS($O$1:O746,$M$2:$M$1501),0),0)),"")</f>
        <v/>
      </c>
      <c r="T747" s="8" t="s">
        <v>449</v>
      </c>
      <c r="U747" s="51"/>
      <c r="W747" s="43" t="str">
        <f>IFERROR(INDEX($T$2:$T$1501,MATCH(0,INDEX(COUNTIFS($W$1:W746,$T$2:$T$1501),0),0)),"")</f>
        <v/>
      </c>
      <c r="X747" s="43">
        <f t="shared" si="28"/>
        <v>0</v>
      </c>
      <c r="Z747" s="6" t="s">
        <v>9</v>
      </c>
      <c r="AA747" s="43" t="str">
        <f>IFERROR(INDEX($T$2:$T$1501,MATCH(0,INDEX(COUNTIFS($W$1:AA746,$T$2:$T$1501),0),0)),"")</f>
        <v/>
      </c>
    </row>
    <row r="748" spans="1:27" ht="12.75">
      <c r="A748" s="36" t="str">
        <f t="shared" si="27"/>
        <v>GGN-Ardee City|Ice Cream &amp; Desserts</v>
      </c>
      <c r="B748" s="6" t="s">
        <v>20</v>
      </c>
      <c r="C748" s="7">
        <v>44531</v>
      </c>
      <c r="D748" s="8" t="s">
        <v>450</v>
      </c>
      <c r="E748" s="8" t="s">
        <v>59</v>
      </c>
      <c r="F748" s="9">
        <v>3</v>
      </c>
      <c r="G748" s="10">
        <v>18</v>
      </c>
      <c r="H748" s="46"/>
      <c r="I748" s="46"/>
      <c r="M748" s="6" t="s">
        <v>20</v>
      </c>
      <c r="N748" s="43" t="str">
        <f>IF(COUNTIF($M$2:M748,$M$2:$M$1501)=1,M748,"")</f>
        <v/>
      </c>
      <c r="O748" s="43" t="str">
        <f t="array" ref="O748">IFERROR(INDEX($M$2:$M$1501,MATCH(0,INDEX(COUNTIFS($O$1:O747,$M$2:$M$1501),0),0)),"")</f>
        <v/>
      </c>
      <c r="T748" s="8" t="s">
        <v>450</v>
      </c>
      <c r="U748" s="51"/>
      <c r="W748" s="43"/>
      <c r="Z748" s="6" t="s">
        <v>20</v>
      </c>
    </row>
    <row r="749" spans="1:27" ht="12.75">
      <c r="A749" s="36" t="str">
        <f t="shared" si="27"/>
        <v>GGN - Sector 27|Beverages</v>
      </c>
      <c r="B749" s="6" t="s">
        <v>9</v>
      </c>
      <c r="C749" s="7">
        <v>44531</v>
      </c>
      <c r="D749" s="8" t="s">
        <v>259</v>
      </c>
      <c r="E749" s="8" t="s">
        <v>74</v>
      </c>
      <c r="F749" s="9">
        <v>0</v>
      </c>
      <c r="G749" s="10">
        <v>30</v>
      </c>
      <c r="H749" s="46"/>
      <c r="I749" s="46"/>
      <c r="M749" s="6" t="s">
        <v>9</v>
      </c>
      <c r="N749" s="43" t="str">
        <f>IF(COUNTIF($M$2:M749,$M$2:$M$1501)=1,M749,"")</f>
        <v/>
      </c>
      <c r="O749" s="43" t="str">
        <f t="array" ref="O749">IFERROR(INDEX($M$2:$M$1501,MATCH(0,INDEX(COUNTIFS($O$1:O748,$M$2:$M$1501),0),0)),"")</f>
        <v/>
      </c>
      <c r="T749" s="8" t="s">
        <v>259</v>
      </c>
      <c r="U749" s="51"/>
      <c r="W749" s="43"/>
      <c r="Z749" s="6" t="s">
        <v>9</v>
      </c>
    </row>
    <row r="750" spans="1:27" ht="12.75">
      <c r="A750" s="36" t="str">
        <f t="shared" si="27"/>
        <v>GGN-Ardee City|Chocolates &amp; Candies</v>
      </c>
      <c r="B750" s="6" t="s">
        <v>20</v>
      </c>
      <c r="C750" s="7">
        <v>44531</v>
      </c>
      <c r="D750" s="8" t="s">
        <v>451</v>
      </c>
      <c r="E750" s="8" t="s">
        <v>80</v>
      </c>
      <c r="F750" s="9">
        <v>1</v>
      </c>
      <c r="G750" s="10">
        <v>48</v>
      </c>
      <c r="H750" s="46"/>
      <c r="I750" s="46"/>
      <c r="M750" s="6" t="s">
        <v>20</v>
      </c>
      <c r="N750" s="43" t="str">
        <f>IF(COUNTIF($M$2:M750,$M$2:$M$1501)=1,M750,"")</f>
        <v/>
      </c>
      <c r="O750" s="43" t="str">
        <f t="array" ref="O750">IFERROR(INDEX($M$2:$M$1501,MATCH(0,INDEX(COUNTIFS($O$1:O749,$M$2:$M$1501),0),0)),"")</f>
        <v/>
      </c>
      <c r="T750" s="8" t="s">
        <v>451</v>
      </c>
      <c r="U750" s="51"/>
      <c r="W750" s="43"/>
      <c r="Z750" s="6" t="s">
        <v>20</v>
      </c>
    </row>
    <row r="751" spans="1:27" ht="12.75">
      <c r="A751" s="36" t="str">
        <f t="shared" si="27"/>
        <v>GGN - Sector 27|Munchies</v>
      </c>
      <c r="B751" s="6" t="s">
        <v>9</v>
      </c>
      <c r="C751" s="7">
        <v>44531</v>
      </c>
      <c r="D751" s="8" t="s">
        <v>269</v>
      </c>
      <c r="E751" s="8" t="s">
        <v>8</v>
      </c>
      <c r="F751" s="9">
        <v>39</v>
      </c>
      <c r="G751" s="10">
        <v>10</v>
      </c>
      <c r="H751" s="46"/>
      <c r="I751" s="46"/>
      <c r="M751" s="6" t="s">
        <v>9</v>
      </c>
      <c r="N751" s="43" t="str">
        <f>IF(COUNTIF($M$2:M751,$M$2:$M$1501)=1,M751,"")</f>
        <v/>
      </c>
      <c r="O751" s="43" t="str">
        <f t="array" ref="O751">IFERROR(INDEX($M$2:$M$1501,MATCH(0,INDEX(COUNTIFS($O$1:O750,$M$2:$M$1501),0),0)),"")</f>
        <v/>
      </c>
      <c r="T751" s="8" t="s">
        <v>269</v>
      </c>
      <c r="U751" s="51"/>
      <c r="W751" s="43"/>
      <c r="Z751" s="6" t="s">
        <v>9</v>
      </c>
    </row>
    <row r="752" spans="1:27" ht="12.75">
      <c r="A752" s="36" t="str">
        <f t="shared" si="27"/>
        <v>GGN - Sector 27|Health &amp; Hygiene</v>
      </c>
      <c r="B752" s="6" t="s">
        <v>9</v>
      </c>
      <c r="C752" s="7">
        <v>44531</v>
      </c>
      <c r="D752" s="8" t="s">
        <v>452</v>
      </c>
      <c r="E752" s="8" t="s">
        <v>132</v>
      </c>
      <c r="F752" s="9">
        <v>0</v>
      </c>
      <c r="G752" s="10">
        <v>108</v>
      </c>
      <c r="H752" s="46"/>
      <c r="I752" s="46"/>
      <c r="M752" s="6" t="s">
        <v>9</v>
      </c>
      <c r="N752" s="43" t="str">
        <f>IF(COUNTIF($M$2:M752,$M$2:$M$1501)=1,M752,"")</f>
        <v/>
      </c>
      <c r="O752" s="43" t="str">
        <f t="array" ref="O752">IFERROR(INDEX($M$2:$M$1501,MATCH(0,INDEX(COUNTIFS($O$1:O751,$M$2:$M$1501),0),0)),"")</f>
        <v/>
      </c>
      <c r="T752" s="8" t="s">
        <v>452</v>
      </c>
      <c r="U752" s="51"/>
      <c r="W752" s="43"/>
      <c r="Z752" s="6" t="s">
        <v>9</v>
      </c>
    </row>
    <row r="753" spans="1:26" ht="12.75">
      <c r="A753" s="36" t="str">
        <f t="shared" si="27"/>
        <v>GGN - Sector 27|Fruits &amp; Vegetables</v>
      </c>
      <c r="B753" s="6" t="s">
        <v>9</v>
      </c>
      <c r="C753" s="7">
        <v>44531</v>
      </c>
      <c r="D753" s="8" t="s">
        <v>55</v>
      </c>
      <c r="E753" s="8" t="s">
        <v>11</v>
      </c>
      <c r="F753" s="9">
        <v>40</v>
      </c>
      <c r="G753" s="10">
        <v>11</v>
      </c>
      <c r="H753" s="46"/>
      <c r="I753" s="46"/>
      <c r="M753" s="6" t="s">
        <v>9</v>
      </c>
      <c r="N753" s="43" t="str">
        <f>IF(COUNTIF($M$2:M753,$M$2:$M$1501)=1,M753,"")</f>
        <v/>
      </c>
      <c r="O753" s="43" t="str">
        <f t="array" ref="O753">IFERROR(INDEX($M$2:$M$1501,MATCH(0,INDEX(COUNTIFS($O$1:O752,$M$2:$M$1501),0),0)),"")</f>
        <v/>
      </c>
      <c r="T753" s="8" t="s">
        <v>55</v>
      </c>
      <c r="U753" s="51"/>
      <c r="W753" s="43"/>
      <c r="Z753" s="6" t="s">
        <v>9</v>
      </c>
    </row>
    <row r="754" spans="1:26" ht="12.75">
      <c r="A754" s="36" t="str">
        <f t="shared" si="27"/>
        <v>GGN-Sector66|Fruits &amp; Vegetables</v>
      </c>
      <c r="B754" s="6" t="s">
        <v>6</v>
      </c>
      <c r="C754" s="7">
        <v>44531</v>
      </c>
      <c r="D754" s="8" t="s">
        <v>17</v>
      </c>
      <c r="E754" s="8" t="s">
        <v>11</v>
      </c>
      <c r="F754" s="9">
        <v>34</v>
      </c>
      <c r="G754" s="10">
        <v>53</v>
      </c>
      <c r="H754" s="46"/>
      <c r="I754" s="46"/>
      <c r="M754" s="6" t="s">
        <v>6</v>
      </c>
      <c r="N754" s="43" t="str">
        <f>IF(COUNTIF($M$2:M754,$M$2:$M$1501)=1,M754,"")</f>
        <v/>
      </c>
      <c r="O754" s="43" t="str">
        <f t="array" ref="O754">IFERROR(INDEX($M$2:$M$1501,MATCH(0,INDEX(COUNTIFS($O$1:O753,$M$2:$M$1501),0),0)),"")</f>
        <v/>
      </c>
      <c r="T754" s="8" t="s">
        <v>17</v>
      </c>
      <c r="U754" s="51"/>
      <c r="W754" s="43"/>
      <c r="Z754" s="6" t="s">
        <v>6</v>
      </c>
    </row>
    <row r="755" spans="1:26" ht="12.75">
      <c r="A755" s="36" t="str">
        <f t="shared" si="27"/>
        <v>GGN - Sector 27|Munchies</v>
      </c>
      <c r="B755" s="6" t="s">
        <v>9</v>
      </c>
      <c r="C755" s="7">
        <v>44531</v>
      </c>
      <c r="D755" s="8" t="s">
        <v>453</v>
      </c>
      <c r="E755" s="8" t="s">
        <v>8</v>
      </c>
      <c r="F755" s="9">
        <v>0</v>
      </c>
      <c r="G755" s="10">
        <v>60</v>
      </c>
      <c r="H755" s="46"/>
      <c r="I755" s="46"/>
      <c r="M755" s="6" t="s">
        <v>9</v>
      </c>
      <c r="N755" s="43" t="str">
        <f>IF(COUNTIF($M$2:M755,$M$2:$M$1501)=1,M755,"")</f>
        <v/>
      </c>
      <c r="O755" s="43" t="str">
        <f t="array" ref="O755">IFERROR(INDEX($M$2:$M$1501,MATCH(0,INDEX(COUNTIFS($O$1:O754,$M$2:$M$1501),0),0)),"")</f>
        <v/>
      </c>
      <c r="T755" s="8" t="s">
        <v>453</v>
      </c>
      <c r="U755" s="51"/>
      <c r="W755" s="43"/>
      <c r="Z755" s="6" t="s">
        <v>9</v>
      </c>
    </row>
    <row r="756" spans="1:26" ht="12.75">
      <c r="A756" s="36" t="str">
        <f t="shared" si="27"/>
        <v>GGN-Sector66|Chocolates &amp; Candies</v>
      </c>
      <c r="B756" s="6" t="s">
        <v>6</v>
      </c>
      <c r="C756" s="7">
        <v>44531</v>
      </c>
      <c r="D756" s="8" t="s">
        <v>454</v>
      </c>
      <c r="E756" s="8" t="s">
        <v>80</v>
      </c>
      <c r="F756" s="9">
        <v>4</v>
      </c>
      <c r="G756" s="10">
        <v>81</v>
      </c>
      <c r="H756" s="46"/>
      <c r="I756" s="46"/>
      <c r="M756" s="6" t="s">
        <v>6</v>
      </c>
      <c r="N756" s="43" t="str">
        <f>IF(COUNTIF($M$2:M756,$M$2:$M$1501)=1,M756,"")</f>
        <v/>
      </c>
      <c r="O756" s="43" t="str">
        <f t="array" ref="O756">IFERROR(INDEX($M$2:$M$1501,MATCH(0,INDEX(COUNTIFS($O$1:O755,$M$2:$M$1501),0),0)),"")</f>
        <v/>
      </c>
      <c r="T756" s="8" t="s">
        <v>454</v>
      </c>
      <c r="U756" s="51"/>
      <c r="W756" s="43"/>
      <c r="Z756" s="6" t="s">
        <v>6</v>
      </c>
    </row>
    <row r="757" spans="1:26" ht="12.75">
      <c r="A757" s="36" t="str">
        <f t="shared" si="27"/>
        <v>GGN-Sector66|Beverages</v>
      </c>
      <c r="B757" s="6" t="s">
        <v>6</v>
      </c>
      <c r="C757" s="7">
        <v>44531</v>
      </c>
      <c r="D757" s="8" t="s">
        <v>169</v>
      </c>
      <c r="E757" s="8" t="s">
        <v>74</v>
      </c>
      <c r="F757" s="9">
        <v>40</v>
      </c>
      <c r="G757" s="10">
        <v>28</v>
      </c>
      <c r="H757" s="46"/>
      <c r="I757" s="46"/>
      <c r="M757" s="6" t="s">
        <v>6</v>
      </c>
      <c r="N757" s="43" t="str">
        <f>IF(COUNTIF($M$2:M757,$M$2:$M$1501)=1,M757,"")</f>
        <v/>
      </c>
      <c r="O757" s="43" t="str">
        <f t="array" ref="O757">IFERROR(INDEX($M$2:$M$1501,MATCH(0,INDEX(COUNTIFS($O$1:O756,$M$2:$M$1501),0),0)),"")</f>
        <v/>
      </c>
      <c r="T757" s="8" t="s">
        <v>169</v>
      </c>
      <c r="U757" s="51"/>
      <c r="W757" s="43"/>
      <c r="Z757" s="6" t="s">
        <v>6</v>
      </c>
    </row>
    <row r="758" spans="1:26" ht="12.75">
      <c r="A758" s="36" t="str">
        <f t="shared" si="27"/>
        <v>GGN - Sector 27|Fruits &amp; Vegetables</v>
      </c>
      <c r="B758" s="6" t="s">
        <v>9</v>
      </c>
      <c r="C758" s="7">
        <v>44531</v>
      </c>
      <c r="D758" s="8" t="s">
        <v>63</v>
      </c>
      <c r="E758" s="8" t="s">
        <v>11</v>
      </c>
      <c r="F758" s="9">
        <v>267</v>
      </c>
      <c r="G758" s="10">
        <v>36</v>
      </c>
      <c r="H758" s="46"/>
      <c r="I758" s="46"/>
      <c r="M758" s="6" t="s">
        <v>9</v>
      </c>
      <c r="N758" s="43" t="str">
        <f>IF(COUNTIF($M$2:M758,$M$2:$M$1501)=1,M758,"")</f>
        <v/>
      </c>
      <c r="O758" s="43" t="str">
        <f t="array" ref="O758">IFERROR(INDEX($M$2:$M$1501,MATCH(0,INDEX(COUNTIFS($O$1:O757,$M$2:$M$1501),0),0)),"")</f>
        <v/>
      </c>
      <c r="T758" s="8" t="s">
        <v>63</v>
      </c>
      <c r="U758" s="51"/>
      <c r="W758" s="43"/>
      <c r="Z758" s="6" t="s">
        <v>9</v>
      </c>
    </row>
    <row r="759" spans="1:26" ht="12.75">
      <c r="A759" s="36" t="str">
        <f t="shared" si="27"/>
        <v>GGN-Sector66|Beverages</v>
      </c>
      <c r="B759" s="6" t="s">
        <v>6</v>
      </c>
      <c r="C759" s="7">
        <v>44531</v>
      </c>
      <c r="D759" s="8" t="s">
        <v>261</v>
      </c>
      <c r="E759" s="8" t="s">
        <v>74</v>
      </c>
      <c r="F759" s="9">
        <v>28</v>
      </c>
      <c r="G759" s="10">
        <v>213</v>
      </c>
      <c r="H759" s="46"/>
      <c r="I759" s="46"/>
      <c r="M759" s="6" t="s">
        <v>6</v>
      </c>
      <c r="N759" s="43" t="str">
        <f>IF(COUNTIF($M$2:M759,$M$2:$M$1501)=1,M759,"")</f>
        <v/>
      </c>
      <c r="O759" s="43" t="str">
        <f t="array" ref="O759">IFERROR(INDEX($M$2:$M$1501,MATCH(0,INDEX(COUNTIFS($O$1:O758,$M$2:$M$1501),0),0)),"")</f>
        <v/>
      </c>
      <c r="T759" s="8" t="s">
        <v>261</v>
      </c>
      <c r="U759" s="51"/>
      <c r="W759" s="43"/>
      <c r="Z759" s="6" t="s">
        <v>6</v>
      </c>
    </row>
    <row r="760" spans="1:26" ht="12.75">
      <c r="A760" s="36" t="str">
        <f t="shared" si="27"/>
        <v>GGN - Sector 27|Home &amp; Cleaning</v>
      </c>
      <c r="B760" s="6" t="s">
        <v>9</v>
      </c>
      <c r="C760" s="7">
        <v>44531</v>
      </c>
      <c r="D760" s="8" t="s">
        <v>287</v>
      </c>
      <c r="E760" s="8" t="s">
        <v>67</v>
      </c>
      <c r="F760" s="9">
        <v>0</v>
      </c>
      <c r="G760" s="10">
        <v>81</v>
      </c>
      <c r="H760" s="46"/>
      <c r="I760" s="46"/>
      <c r="M760" s="6" t="s">
        <v>9</v>
      </c>
      <c r="N760" s="43" t="str">
        <f>IF(COUNTIF($M$2:M760,$M$2:$M$1501)=1,M760,"")</f>
        <v/>
      </c>
      <c r="O760" s="43" t="str">
        <f t="array" ref="O760">IFERROR(INDEX($M$2:$M$1501,MATCH(0,INDEX(COUNTIFS($O$1:O759,$M$2:$M$1501),0),0)),"")</f>
        <v/>
      </c>
      <c r="T760" s="8" t="s">
        <v>287</v>
      </c>
      <c r="U760" s="51"/>
      <c r="W760" s="43"/>
      <c r="Z760" s="6" t="s">
        <v>9</v>
      </c>
    </row>
    <row r="761" spans="1:26" ht="12.75">
      <c r="A761" s="36" t="str">
        <f t="shared" si="27"/>
        <v>GGN-Sector66|Fruits &amp; Vegetables</v>
      </c>
      <c r="B761" s="6" t="s">
        <v>6</v>
      </c>
      <c r="C761" s="7">
        <v>44531</v>
      </c>
      <c r="D761" s="8" t="s">
        <v>63</v>
      </c>
      <c r="E761" s="8" t="s">
        <v>11</v>
      </c>
      <c r="F761" s="9">
        <v>43</v>
      </c>
      <c r="G761" s="10">
        <v>54</v>
      </c>
      <c r="H761" s="46"/>
      <c r="I761" s="46"/>
      <c r="M761" s="6" t="s">
        <v>6</v>
      </c>
      <c r="N761" s="43" t="str">
        <f>IF(COUNTIF($M$2:M761,$M$2:$M$1501)=1,M761,"")</f>
        <v/>
      </c>
      <c r="O761" s="43" t="str">
        <f t="array" ref="O761">IFERROR(INDEX($M$2:$M$1501,MATCH(0,INDEX(COUNTIFS($O$1:O760,$M$2:$M$1501),0),0)),"")</f>
        <v/>
      </c>
      <c r="T761" s="8" t="s">
        <v>63</v>
      </c>
      <c r="U761" s="51"/>
      <c r="W761" s="43"/>
      <c r="Z761" s="6" t="s">
        <v>6</v>
      </c>
    </row>
    <row r="762" spans="1:26" ht="12.75">
      <c r="A762" s="36" t="str">
        <f t="shared" si="27"/>
        <v>GGN - Sector 27|Fruits &amp; Vegetables</v>
      </c>
      <c r="B762" s="6" t="s">
        <v>9</v>
      </c>
      <c r="C762" s="7">
        <v>44531</v>
      </c>
      <c r="D762" s="8" t="s">
        <v>151</v>
      </c>
      <c r="E762" s="8" t="s">
        <v>11</v>
      </c>
      <c r="F762" s="9">
        <v>25</v>
      </c>
      <c r="G762" s="10">
        <v>85</v>
      </c>
      <c r="H762" s="46"/>
      <c r="I762" s="46"/>
      <c r="M762" s="6" t="s">
        <v>9</v>
      </c>
      <c r="N762" s="43" t="str">
        <f>IF(COUNTIF($M$2:M762,$M$2:$M$1501)=1,M762,"")</f>
        <v/>
      </c>
      <c r="O762" s="43" t="str">
        <f t="array" ref="O762">IFERROR(INDEX($M$2:$M$1501,MATCH(0,INDEX(COUNTIFS($O$1:O761,$M$2:$M$1501),0),0)),"")</f>
        <v/>
      </c>
      <c r="T762" s="8" t="s">
        <v>151</v>
      </c>
      <c r="U762" s="51"/>
      <c r="W762" s="43"/>
      <c r="Z762" s="6" t="s">
        <v>9</v>
      </c>
    </row>
    <row r="763" spans="1:26" ht="12.75">
      <c r="A763" s="36" t="str">
        <f t="shared" si="27"/>
        <v>GGN - Sector 27|Home &amp; Cleaning</v>
      </c>
      <c r="B763" s="6" t="s">
        <v>9</v>
      </c>
      <c r="C763" s="7">
        <v>44531</v>
      </c>
      <c r="D763" s="8" t="s">
        <v>455</v>
      </c>
      <c r="E763" s="8" t="s">
        <v>67</v>
      </c>
      <c r="F763" s="9">
        <v>14</v>
      </c>
      <c r="G763" s="10">
        <v>77</v>
      </c>
      <c r="H763" s="46"/>
      <c r="I763" s="46"/>
      <c r="M763" s="6" t="s">
        <v>9</v>
      </c>
      <c r="N763" s="43" t="str">
        <f>IF(COUNTIF($M$2:M763,$M$2:$M$1501)=1,M763,"")</f>
        <v/>
      </c>
      <c r="O763" s="43" t="str">
        <f t="array" ref="O763">IFERROR(INDEX($M$2:$M$1501,MATCH(0,INDEX(COUNTIFS($O$1:O762,$M$2:$M$1501),0),0)),"")</f>
        <v/>
      </c>
      <c r="T763" s="8" t="s">
        <v>455</v>
      </c>
      <c r="U763" s="51"/>
      <c r="W763" s="43"/>
      <c r="Z763" s="6" t="s">
        <v>9</v>
      </c>
    </row>
    <row r="764" spans="1:26" ht="12.75">
      <c r="A764" s="36" t="str">
        <f t="shared" si="27"/>
        <v>GGN - Sector 27|Fruits &amp; Vegetables</v>
      </c>
      <c r="B764" s="6" t="s">
        <v>9</v>
      </c>
      <c r="C764" s="7">
        <v>44531</v>
      </c>
      <c r="D764" s="8" t="s">
        <v>10</v>
      </c>
      <c r="E764" s="8" t="s">
        <v>11</v>
      </c>
      <c r="F764" s="9">
        <v>0</v>
      </c>
      <c r="G764" s="10">
        <v>12</v>
      </c>
      <c r="H764" s="46"/>
      <c r="I764" s="46"/>
      <c r="M764" s="6" t="s">
        <v>9</v>
      </c>
      <c r="N764" s="43" t="str">
        <f>IF(COUNTIF($M$2:M764,$M$2:$M$1501)=1,M764,"")</f>
        <v/>
      </c>
      <c r="O764" s="43" t="str">
        <f t="array" ref="O764">IFERROR(INDEX($M$2:$M$1501,MATCH(0,INDEX(COUNTIFS($O$1:O763,$M$2:$M$1501),0),0)),"")</f>
        <v/>
      </c>
      <c r="T764" s="8" t="s">
        <v>10</v>
      </c>
      <c r="U764" s="51"/>
      <c r="W764" s="43"/>
      <c r="Z764" s="6" t="s">
        <v>9</v>
      </c>
    </row>
    <row r="765" spans="1:26" ht="12.75">
      <c r="A765" s="36" t="str">
        <f t="shared" si="27"/>
        <v>GGN - Sector 27|Packaged Food</v>
      </c>
      <c r="B765" s="6" t="s">
        <v>9</v>
      </c>
      <c r="C765" s="7">
        <v>44531</v>
      </c>
      <c r="D765" s="8" t="s">
        <v>456</v>
      </c>
      <c r="E765" s="8" t="s">
        <v>15</v>
      </c>
      <c r="F765" s="9">
        <v>27</v>
      </c>
      <c r="G765" s="10">
        <v>78</v>
      </c>
      <c r="H765" s="46"/>
      <c r="I765" s="46"/>
      <c r="M765" s="6" t="s">
        <v>9</v>
      </c>
      <c r="N765" s="43" t="str">
        <f>IF(COUNTIF($M$2:M765,$M$2:$M$1501)=1,M765,"")</f>
        <v/>
      </c>
      <c r="O765" s="43" t="str">
        <f t="array" ref="O765">IFERROR(INDEX($M$2:$M$1501,MATCH(0,INDEX(COUNTIFS($O$1:O764,$M$2:$M$1501),0),0)),"")</f>
        <v/>
      </c>
      <c r="T765" s="8" t="s">
        <v>456</v>
      </c>
      <c r="U765" s="51"/>
      <c r="W765" s="43"/>
      <c r="Z765" s="6" t="s">
        <v>9</v>
      </c>
    </row>
    <row r="766" spans="1:26" ht="12.75">
      <c r="A766" s="36" t="str">
        <f t="shared" si="27"/>
        <v>GGN-Sector66|Biscuits</v>
      </c>
      <c r="B766" s="6" t="s">
        <v>6</v>
      </c>
      <c r="C766" s="7">
        <v>44531</v>
      </c>
      <c r="D766" s="8" t="s">
        <v>457</v>
      </c>
      <c r="E766" s="8" t="s">
        <v>39</v>
      </c>
      <c r="F766" s="9">
        <v>11</v>
      </c>
      <c r="G766" s="10">
        <v>50</v>
      </c>
      <c r="H766" s="46"/>
      <c r="I766" s="46"/>
      <c r="M766" s="6" t="s">
        <v>6</v>
      </c>
      <c r="N766" s="43" t="str">
        <f>IF(COUNTIF($M$2:M766,$M$2:$M$1501)=1,M766,"")</f>
        <v/>
      </c>
      <c r="O766" s="43" t="str">
        <f t="array" ref="O766">IFERROR(INDEX($M$2:$M$1501,MATCH(0,INDEX(COUNTIFS($O$1:O765,$M$2:$M$1501),0),0)),"")</f>
        <v/>
      </c>
      <c r="T766" s="8" t="s">
        <v>457</v>
      </c>
      <c r="U766" s="51"/>
      <c r="W766" s="43"/>
      <c r="Z766" s="6" t="s">
        <v>6</v>
      </c>
    </row>
    <row r="767" spans="1:26" ht="12.75">
      <c r="A767" s="36" t="str">
        <f t="shared" si="27"/>
        <v>GGN - Sector 27|Munchies</v>
      </c>
      <c r="B767" s="6" t="s">
        <v>9</v>
      </c>
      <c r="C767" s="7">
        <v>44531</v>
      </c>
      <c r="D767" s="8" t="s">
        <v>458</v>
      </c>
      <c r="E767" s="8" t="s">
        <v>8</v>
      </c>
      <c r="F767" s="9">
        <v>2</v>
      </c>
      <c r="G767" s="10">
        <v>21</v>
      </c>
      <c r="H767" s="46"/>
      <c r="I767" s="46"/>
      <c r="M767" s="6" t="s">
        <v>9</v>
      </c>
      <c r="N767" s="43" t="str">
        <f>IF(COUNTIF($M$2:M767,$M$2:$M$1501)=1,M767,"")</f>
        <v/>
      </c>
      <c r="O767" s="43" t="str">
        <f t="array" ref="O767">IFERROR(INDEX($M$2:$M$1501,MATCH(0,INDEX(COUNTIFS($O$1:O766,$M$2:$M$1501),0),0)),"")</f>
        <v/>
      </c>
      <c r="T767" s="8" t="s">
        <v>458</v>
      </c>
      <c r="U767" s="51"/>
      <c r="W767" s="43"/>
      <c r="Z767" s="6" t="s">
        <v>9</v>
      </c>
    </row>
    <row r="768" spans="1:26" ht="12.75">
      <c r="A768" s="36" t="str">
        <f t="shared" si="27"/>
        <v>GGN - Sector 27|Personal Care</v>
      </c>
      <c r="B768" s="6" t="s">
        <v>9</v>
      </c>
      <c r="C768" s="7">
        <v>44531</v>
      </c>
      <c r="D768" s="8" t="s">
        <v>372</v>
      </c>
      <c r="E768" s="8" t="s">
        <v>34</v>
      </c>
      <c r="F768" s="9">
        <v>84</v>
      </c>
      <c r="G768" s="10">
        <v>275</v>
      </c>
      <c r="H768" s="46"/>
      <c r="I768" s="46"/>
      <c r="M768" s="6" t="s">
        <v>9</v>
      </c>
      <c r="N768" s="43" t="str">
        <f>IF(COUNTIF($M$2:M768,$M$2:$M$1501)=1,M768,"")</f>
        <v/>
      </c>
      <c r="O768" s="43" t="str">
        <f t="array" ref="O768">IFERROR(INDEX($M$2:$M$1501,MATCH(0,INDEX(COUNTIFS($O$1:O767,$M$2:$M$1501),0),0)),"")</f>
        <v/>
      </c>
      <c r="T768" s="8" t="s">
        <v>372</v>
      </c>
      <c r="U768" s="51"/>
      <c r="W768" s="43"/>
      <c r="Z768" s="6" t="s">
        <v>9</v>
      </c>
    </row>
    <row r="769" spans="1:26" ht="12.75">
      <c r="A769" s="36" t="str">
        <f t="shared" si="27"/>
        <v>GGN-Sector66|Fruits &amp; Vegetables</v>
      </c>
      <c r="B769" s="6" t="s">
        <v>6</v>
      </c>
      <c r="C769" s="7">
        <v>44531</v>
      </c>
      <c r="D769" s="8" t="s">
        <v>327</v>
      </c>
      <c r="E769" s="8" t="s">
        <v>11</v>
      </c>
      <c r="F769" s="9">
        <v>7</v>
      </c>
      <c r="G769" s="10">
        <v>39</v>
      </c>
      <c r="H769" s="46"/>
      <c r="I769" s="46"/>
      <c r="M769" s="6" t="s">
        <v>6</v>
      </c>
      <c r="N769" s="43" t="str">
        <f>IF(COUNTIF($M$2:M769,$M$2:$M$1501)=1,M769,"")</f>
        <v/>
      </c>
      <c r="O769" s="43" t="str">
        <f t="array" ref="O769">IFERROR(INDEX($M$2:$M$1501,MATCH(0,INDEX(COUNTIFS($O$1:O768,$M$2:$M$1501),0),0)),"")</f>
        <v/>
      </c>
      <c r="T769" s="8" t="s">
        <v>327</v>
      </c>
      <c r="U769" s="51"/>
      <c r="W769" s="43"/>
      <c r="Z769" s="6" t="s">
        <v>6</v>
      </c>
    </row>
    <row r="770" spans="1:26" ht="12.75">
      <c r="A770" s="36" t="str">
        <f t="shared" si="27"/>
        <v>GGN - Sector 27|Chocolates &amp; Candies</v>
      </c>
      <c r="B770" s="6" t="s">
        <v>9</v>
      </c>
      <c r="C770" s="7">
        <v>44531</v>
      </c>
      <c r="D770" s="8" t="s">
        <v>427</v>
      </c>
      <c r="E770" s="8" t="s">
        <v>80</v>
      </c>
      <c r="F770" s="9">
        <v>0</v>
      </c>
      <c r="G770" s="10">
        <v>39</v>
      </c>
      <c r="H770" s="46"/>
      <c r="I770" s="46"/>
      <c r="M770" s="6" t="s">
        <v>9</v>
      </c>
      <c r="N770" s="43" t="str">
        <f>IF(COUNTIF($M$2:M770,$M$2:$M$1501)=1,M770,"")</f>
        <v/>
      </c>
      <c r="O770" s="43" t="str">
        <f t="array" ref="O770">IFERROR(INDEX($M$2:$M$1501,MATCH(0,INDEX(COUNTIFS($O$1:O769,$M$2:$M$1501),0),0)),"")</f>
        <v/>
      </c>
      <c r="T770" s="8" t="s">
        <v>427</v>
      </c>
      <c r="U770" s="51"/>
      <c r="W770" s="43"/>
      <c r="Z770" s="6" t="s">
        <v>9</v>
      </c>
    </row>
    <row r="771" spans="1:26" ht="12.75">
      <c r="A771" s="36" t="str">
        <f t="shared" ref="A771:A834" si="29">B771&amp;"|"&amp;E771</f>
        <v>GGN-Sector66|Fruits &amp; Vegetables</v>
      </c>
      <c r="B771" s="6" t="s">
        <v>6</v>
      </c>
      <c r="C771" s="7">
        <v>44531</v>
      </c>
      <c r="D771" s="8" t="s">
        <v>165</v>
      </c>
      <c r="E771" s="8" t="s">
        <v>11</v>
      </c>
      <c r="F771" s="9">
        <v>0</v>
      </c>
      <c r="G771" s="10">
        <v>24</v>
      </c>
      <c r="H771" s="46"/>
      <c r="I771" s="46"/>
      <c r="M771" s="6" t="s">
        <v>6</v>
      </c>
      <c r="N771" s="43" t="str">
        <f>IF(COUNTIF($M$2:M771,$M$2:$M$1501)=1,M771,"")</f>
        <v/>
      </c>
      <c r="O771" s="43" t="str">
        <f t="array" ref="O771">IFERROR(INDEX($M$2:$M$1501,MATCH(0,INDEX(COUNTIFS($O$1:O770,$M$2:$M$1501),0),0)),"")</f>
        <v/>
      </c>
      <c r="T771" s="8" t="s">
        <v>165</v>
      </c>
      <c r="U771" s="51"/>
      <c r="W771" s="43"/>
      <c r="Z771" s="6" t="s">
        <v>6</v>
      </c>
    </row>
    <row r="772" spans="1:26" ht="12.75">
      <c r="A772" s="36" t="str">
        <f t="shared" si="29"/>
        <v>GGN - Sector 27|Chocolates &amp; Candies</v>
      </c>
      <c r="B772" s="6" t="s">
        <v>9</v>
      </c>
      <c r="C772" s="7">
        <v>44531</v>
      </c>
      <c r="D772" s="8" t="s">
        <v>459</v>
      </c>
      <c r="E772" s="8" t="s">
        <v>80</v>
      </c>
      <c r="F772" s="9">
        <v>0</v>
      </c>
      <c r="G772" s="10">
        <v>105</v>
      </c>
      <c r="H772" s="46"/>
      <c r="I772" s="46"/>
      <c r="M772" s="6" t="s">
        <v>9</v>
      </c>
      <c r="N772" s="43" t="str">
        <f>IF(COUNTIF($M$2:M772,$M$2:$M$1501)=1,M772,"")</f>
        <v/>
      </c>
      <c r="O772" s="43" t="str">
        <f t="array" ref="O772">IFERROR(INDEX($M$2:$M$1501,MATCH(0,INDEX(COUNTIFS($O$1:O771,$M$2:$M$1501),0),0)),"")</f>
        <v/>
      </c>
      <c r="T772" s="8" t="s">
        <v>459</v>
      </c>
      <c r="U772" s="51"/>
      <c r="W772" s="43"/>
      <c r="Z772" s="6" t="s">
        <v>9</v>
      </c>
    </row>
    <row r="773" spans="1:26" ht="12.75">
      <c r="A773" s="36" t="str">
        <f t="shared" si="29"/>
        <v>GGN - Sector 27|Beverages</v>
      </c>
      <c r="B773" s="6" t="s">
        <v>9</v>
      </c>
      <c r="C773" s="7">
        <v>44531</v>
      </c>
      <c r="D773" s="8" t="s">
        <v>240</v>
      </c>
      <c r="E773" s="8" t="s">
        <v>74</v>
      </c>
      <c r="F773" s="9">
        <v>21</v>
      </c>
      <c r="G773" s="10">
        <v>84</v>
      </c>
      <c r="H773" s="46"/>
      <c r="I773" s="46"/>
      <c r="M773" s="6" t="s">
        <v>9</v>
      </c>
      <c r="N773" s="43" t="str">
        <f>IF(COUNTIF($M$2:M773,$M$2:$M$1501)=1,M773,"")</f>
        <v/>
      </c>
      <c r="O773" s="43" t="str">
        <f t="array" ref="O773">IFERROR(INDEX($M$2:$M$1501,MATCH(0,INDEX(COUNTIFS($O$1:O772,$M$2:$M$1501),0),0)),"")</f>
        <v/>
      </c>
      <c r="T773" s="8" t="s">
        <v>240</v>
      </c>
      <c r="U773" s="51"/>
      <c r="W773" s="43"/>
      <c r="Z773" s="6" t="s">
        <v>9</v>
      </c>
    </row>
    <row r="774" spans="1:26" ht="12.75">
      <c r="A774" s="36" t="str">
        <f t="shared" si="29"/>
        <v>GGN-Sector66|Packaged Food</v>
      </c>
      <c r="B774" s="6" t="s">
        <v>6</v>
      </c>
      <c r="C774" s="7">
        <v>44531</v>
      </c>
      <c r="D774" s="8" t="s">
        <v>92</v>
      </c>
      <c r="E774" s="8" t="s">
        <v>15</v>
      </c>
      <c r="F774" s="9">
        <v>39</v>
      </c>
      <c r="G774" s="10">
        <v>32</v>
      </c>
      <c r="H774" s="46"/>
      <c r="I774" s="46"/>
      <c r="M774" s="6" t="s">
        <v>6</v>
      </c>
      <c r="N774" s="43" t="str">
        <f>IF(COUNTIF($M$2:M774,$M$2:$M$1501)=1,M774,"")</f>
        <v/>
      </c>
      <c r="O774" s="43" t="str">
        <f t="array" ref="O774">IFERROR(INDEX($M$2:$M$1501,MATCH(0,INDEX(COUNTIFS($O$1:O773,$M$2:$M$1501),0),0)),"")</f>
        <v/>
      </c>
      <c r="T774" s="8" t="s">
        <v>92</v>
      </c>
      <c r="U774" s="51"/>
      <c r="W774" s="43"/>
      <c r="Z774" s="6" t="s">
        <v>6</v>
      </c>
    </row>
    <row r="775" spans="1:26" ht="12.75">
      <c r="A775" s="36" t="str">
        <f t="shared" si="29"/>
        <v>GGN-Sector66|Fruits &amp; Vegetables</v>
      </c>
      <c r="B775" s="6" t="s">
        <v>6</v>
      </c>
      <c r="C775" s="7">
        <v>44531</v>
      </c>
      <c r="D775" s="8" t="s">
        <v>17</v>
      </c>
      <c r="E775" s="8" t="s">
        <v>11</v>
      </c>
      <c r="F775" s="9">
        <v>34</v>
      </c>
      <c r="G775" s="10">
        <v>53</v>
      </c>
      <c r="H775" s="46"/>
      <c r="I775" s="46"/>
      <c r="M775" s="6" t="s">
        <v>6</v>
      </c>
      <c r="N775" s="43" t="str">
        <f>IF(COUNTIF($M$2:M775,$M$2:$M$1501)=1,M775,"")</f>
        <v/>
      </c>
      <c r="O775" s="43" t="str">
        <f t="array" ref="O775">IFERROR(INDEX($M$2:$M$1501,MATCH(0,INDEX(COUNTIFS($O$1:O774,$M$2:$M$1501),0),0)),"")</f>
        <v/>
      </c>
      <c r="T775" s="8" t="s">
        <v>17</v>
      </c>
      <c r="U775" s="51"/>
      <c r="W775" s="43"/>
      <c r="Z775" s="6" t="s">
        <v>6</v>
      </c>
    </row>
    <row r="776" spans="1:26" ht="12.75">
      <c r="A776" s="36" t="str">
        <f t="shared" si="29"/>
        <v>GGN-Sector66|Dairy, Bread &amp; Batter</v>
      </c>
      <c r="B776" s="6" t="s">
        <v>6</v>
      </c>
      <c r="C776" s="7">
        <v>44531</v>
      </c>
      <c r="D776" s="8" t="s">
        <v>186</v>
      </c>
      <c r="E776" s="8" t="s">
        <v>41</v>
      </c>
      <c r="F776" s="9">
        <v>7</v>
      </c>
      <c r="G776" s="10">
        <v>31</v>
      </c>
      <c r="H776" s="46"/>
      <c r="I776" s="46"/>
      <c r="M776" s="6" t="s">
        <v>6</v>
      </c>
      <c r="N776" s="43" t="str">
        <f>IF(COUNTIF($M$2:M776,$M$2:$M$1501)=1,M776,"")</f>
        <v/>
      </c>
      <c r="O776" s="43" t="str">
        <f t="array" ref="O776">IFERROR(INDEX($M$2:$M$1501,MATCH(0,INDEX(COUNTIFS($O$1:O775,$M$2:$M$1501),0),0)),"")</f>
        <v/>
      </c>
      <c r="T776" s="8" t="s">
        <v>186</v>
      </c>
      <c r="U776" s="51"/>
      <c r="W776" s="43"/>
      <c r="Z776" s="6" t="s">
        <v>6</v>
      </c>
    </row>
    <row r="777" spans="1:26" ht="12.75">
      <c r="A777" s="36" t="str">
        <f t="shared" si="29"/>
        <v>GGN-Ardee City|Paan Corner</v>
      </c>
      <c r="B777" s="6" t="s">
        <v>20</v>
      </c>
      <c r="C777" s="7">
        <v>44531</v>
      </c>
      <c r="D777" s="8" t="s">
        <v>460</v>
      </c>
      <c r="E777" s="8" t="s">
        <v>65</v>
      </c>
      <c r="F777" s="9">
        <v>11</v>
      </c>
      <c r="G777" s="10">
        <v>10</v>
      </c>
      <c r="H777" s="46"/>
      <c r="I777" s="46"/>
      <c r="M777" s="6" t="s">
        <v>20</v>
      </c>
      <c r="N777" s="43" t="str">
        <f>IF(COUNTIF($M$2:M777,$M$2:$M$1501)=1,M777,"")</f>
        <v/>
      </c>
      <c r="O777" s="43" t="str">
        <f t="array" ref="O777">IFERROR(INDEX($M$2:$M$1501,MATCH(0,INDEX(COUNTIFS($O$1:O776,$M$2:$M$1501),0),0)),"")</f>
        <v/>
      </c>
      <c r="T777" s="8" t="s">
        <v>460</v>
      </c>
      <c r="U777" s="51"/>
      <c r="W777" s="43"/>
      <c r="Z777" s="6" t="s">
        <v>20</v>
      </c>
    </row>
    <row r="778" spans="1:26" ht="12.75">
      <c r="A778" s="36" t="str">
        <f t="shared" si="29"/>
        <v>GGN - Sector 27|Beverages</v>
      </c>
      <c r="B778" s="6" t="s">
        <v>9</v>
      </c>
      <c r="C778" s="7">
        <v>44531</v>
      </c>
      <c r="D778" s="8" t="s">
        <v>461</v>
      </c>
      <c r="E778" s="8" t="s">
        <v>74</v>
      </c>
      <c r="F778" s="9">
        <v>33</v>
      </c>
      <c r="G778" s="10">
        <v>71</v>
      </c>
      <c r="H778" s="46"/>
      <c r="I778" s="46"/>
      <c r="M778" s="6" t="s">
        <v>9</v>
      </c>
      <c r="N778" s="43" t="str">
        <f>IF(COUNTIF($M$2:M778,$M$2:$M$1501)=1,M778,"")</f>
        <v/>
      </c>
      <c r="O778" s="43" t="str">
        <f t="array" ref="O778">IFERROR(INDEX($M$2:$M$1501,MATCH(0,INDEX(COUNTIFS($O$1:O777,$M$2:$M$1501),0),0)),"")</f>
        <v/>
      </c>
      <c r="T778" s="8" t="s">
        <v>461</v>
      </c>
      <c r="U778" s="51"/>
      <c r="W778" s="43"/>
      <c r="Z778" s="6" t="s">
        <v>9</v>
      </c>
    </row>
    <row r="779" spans="1:26" ht="12.75">
      <c r="A779" s="36" t="str">
        <f t="shared" si="29"/>
        <v>GGN - Sector 27|Biscuits</v>
      </c>
      <c r="B779" s="6" t="s">
        <v>9</v>
      </c>
      <c r="C779" s="7">
        <v>44531</v>
      </c>
      <c r="D779" s="8" t="s">
        <v>457</v>
      </c>
      <c r="E779" s="8" t="s">
        <v>39</v>
      </c>
      <c r="F779" s="9">
        <v>4</v>
      </c>
      <c r="G779" s="10">
        <v>100</v>
      </c>
      <c r="H779" s="46"/>
      <c r="I779" s="46"/>
      <c r="M779" s="6" t="s">
        <v>9</v>
      </c>
      <c r="N779" s="43" t="str">
        <f>IF(COUNTIF($M$2:M779,$M$2:$M$1501)=1,M779,"")</f>
        <v/>
      </c>
      <c r="O779" s="43" t="str">
        <f t="array" ref="O779">IFERROR(INDEX($M$2:$M$1501,MATCH(0,INDEX(COUNTIFS($O$1:O778,$M$2:$M$1501),0),0)),"")</f>
        <v/>
      </c>
      <c r="T779" s="8" t="s">
        <v>457</v>
      </c>
      <c r="U779" s="51"/>
      <c r="W779" s="43"/>
      <c r="Z779" s="6" t="s">
        <v>9</v>
      </c>
    </row>
    <row r="780" spans="1:26" ht="12.75">
      <c r="A780" s="36" t="str">
        <f t="shared" si="29"/>
        <v>GGN-Sector66|Fruits &amp; Vegetables</v>
      </c>
      <c r="B780" s="6" t="s">
        <v>6</v>
      </c>
      <c r="C780" s="7">
        <v>44531</v>
      </c>
      <c r="D780" s="8" t="s">
        <v>63</v>
      </c>
      <c r="E780" s="8" t="s">
        <v>11</v>
      </c>
      <c r="F780" s="9">
        <v>43</v>
      </c>
      <c r="G780" s="10">
        <v>54</v>
      </c>
      <c r="H780" s="46"/>
      <c r="I780" s="46"/>
      <c r="M780" s="6" t="s">
        <v>6</v>
      </c>
      <c r="N780" s="43" t="str">
        <f>IF(COUNTIF($M$2:M780,$M$2:$M$1501)=1,M780,"")</f>
        <v/>
      </c>
      <c r="O780" s="43" t="str">
        <f t="array" ref="O780">IFERROR(INDEX($M$2:$M$1501,MATCH(0,INDEX(COUNTIFS($O$1:O779,$M$2:$M$1501),0),0)),"")</f>
        <v/>
      </c>
      <c r="T780" s="8" t="s">
        <v>63</v>
      </c>
      <c r="U780" s="51"/>
      <c r="W780" s="43"/>
      <c r="Z780" s="6" t="s">
        <v>6</v>
      </c>
    </row>
    <row r="781" spans="1:26" ht="12.75">
      <c r="A781" s="36" t="str">
        <f t="shared" si="29"/>
        <v>GGN-Sector66|Chocolates &amp; Candies</v>
      </c>
      <c r="B781" s="6" t="s">
        <v>6</v>
      </c>
      <c r="C781" s="7">
        <v>44531</v>
      </c>
      <c r="D781" s="8" t="s">
        <v>427</v>
      </c>
      <c r="E781" s="8" t="s">
        <v>80</v>
      </c>
      <c r="F781" s="9">
        <v>13</v>
      </c>
      <c r="G781" s="10">
        <v>45</v>
      </c>
      <c r="H781" s="46"/>
      <c r="I781" s="46"/>
      <c r="M781" s="6" t="s">
        <v>6</v>
      </c>
      <c r="N781" s="43" t="str">
        <f>IF(COUNTIF($M$2:M781,$M$2:$M$1501)=1,M781,"")</f>
        <v/>
      </c>
      <c r="O781" s="43" t="str">
        <f t="array" ref="O781">IFERROR(INDEX($M$2:$M$1501,MATCH(0,INDEX(COUNTIFS($O$1:O780,$M$2:$M$1501),0),0)),"")</f>
        <v/>
      </c>
      <c r="T781" s="8" t="s">
        <v>427</v>
      </c>
      <c r="U781" s="51"/>
      <c r="W781" s="43"/>
      <c r="Z781" s="6" t="s">
        <v>6</v>
      </c>
    </row>
    <row r="782" spans="1:26" ht="12.75">
      <c r="A782" s="36" t="str">
        <f t="shared" si="29"/>
        <v>GGN-Sector66|Personal Care</v>
      </c>
      <c r="B782" s="6" t="s">
        <v>6</v>
      </c>
      <c r="C782" s="7">
        <v>44531</v>
      </c>
      <c r="D782" s="8" t="s">
        <v>462</v>
      </c>
      <c r="E782" s="8" t="s">
        <v>34</v>
      </c>
      <c r="F782" s="9">
        <v>3</v>
      </c>
      <c r="G782" s="10">
        <v>149</v>
      </c>
      <c r="H782" s="46"/>
      <c r="I782" s="46"/>
      <c r="M782" s="6" t="s">
        <v>6</v>
      </c>
      <c r="N782" s="43" t="str">
        <f>IF(COUNTIF($M$2:M782,$M$2:$M$1501)=1,M782,"")</f>
        <v/>
      </c>
      <c r="O782" s="43" t="str">
        <f t="array" ref="O782">IFERROR(INDEX($M$2:$M$1501,MATCH(0,INDEX(COUNTIFS($O$1:O781,$M$2:$M$1501),0),0)),"")</f>
        <v/>
      </c>
      <c r="T782" s="8" t="s">
        <v>462</v>
      </c>
      <c r="U782" s="51"/>
      <c r="W782" s="43"/>
      <c r="Z782" s="6" t="s">
        <v>6</v>
      </c>
    </row>
    <row r="783" spans="1:26" ht="12.75">
      <c r="A783" s="36" t="str">
        <f t="shared" si="29"/>
        <v>GGN - Sector 27|Packaged Food</v>
      </c>
      <c r="B783" s="6" t="s">
        <v>9</v>
      </c>
      <c r="C783" s="7">
        <v>44531</v>
      </c>
      <c r="D783" s="8" t="s">
        <v>463</v>
      </c>
      <c r="E783" s="8" t="s">
        <v>15</v>
      </c>
      <c r="F783" s="9">
        <v>21</v>
      </c>
      <c r="G783" s="10">
        <v>79</v>
      </c>
      <c r="H783" s="46"/>
      <c r="I783" s="46"/>
      <c r="M783" s="6" t="s">
        <v>9</v>
      </c>
      <c r="N783" s="43" t="str">
        <f>IF(COUNTIF($M$2:M783,$M$2:$M$1501)=1,M783,"")</f>
        <v/>
      </c>
      <c r="O783" s="43" t="str">
        <f t="array" ref="O783">IFERROR(INDEX($M$2:$M$1501,MATCH(0,INDEX(COUNTIFS($O$1:O782,$M$2:$M$1501),0),0)),"")</f>
        <v/>
      </c>
      <c r="T783" s="8" t="s">
        <v>463</v>
      </c>
      <c r="U783" s="51"/>
      <c r="W783" s="43"/>
      <c r="Z783" s="6" t="s">
        <v>9</v>
      </c>
    </row>
    <row r="784" spans="1:26" ht="12.75">
      <c r="A784" s="36" t="str">
        <f t="shared" si="29"/>
        <v>GGN - Sector 27|Munchies</v>
      </c>
      <c r="B784" s="6" t="s">
        <v>9</v>
      </c>
      <c r="C784" s="7">
        <v>44531</v>
      </c>
      <c r="D784" s="8" t="s">
        <v>120</v>
      </c>
      <c r="E784" s="8" t="s">
        <v>8</v>
      </c>
      <c r="F784" s="9">
        <v>13</v>
      </c>
      <c r="G784" s="10">
        <v>42</v>
      </c>
      <c r="H784" s="46"/>
      <c r="I784" s="46"/>
      <c r="M784" s="6" t="s">
        <v>9</v>
      </c>
      <c r="N784" s="43" t="str">
        <f>IF(COUNTIF($M$2:M784,$M$2:$M$1501)=1,M784,"")</f>
        <v/>
      </c>
      <c r="O784" s="43" t="str">
        <f t="array" ref="O784">IFERROR(INDEX($M$2:$M$1501,MATCH(0,INDEX(COUNTIFS($O$1:O783,$M$2:$M$1501),0),0)),"")</f>
        <v/>
      </c>
      <c r="T784" s="8" t="s">
        <v>120</v>
      </c>
      <c r="U784" s="51"/>
      <c r="W784" s="43"/>
      <c r="Z784" s="6" t="s">
        <v>9</v>
      </c>
    </row>
    <row r="785" spans="1:26" ht="12.75">
      <c r="A785" s="36" t="str">
        <f t="shared" si="29"/>
        <v>GGN - Sector 27|Packaged Food</v>
      </c>
      <c r="B785" s="6" t="s">
        <v>9</v>
      </c>
      <c r="C785" s="7">
        <v>44531</v>
      </c>
      <c r="D785" s="8" t="s">
        <v>278</v>
      </c>
      <c r="E785" s="8" t="s">
        <v>15</v>
      </c>
      <c r="F785" s="9">
        <v>38</v>
      </c>
      <c r="G785" s="10">
        <v>144</v>
      </c>
      <c r="H785" s="46"/>
      <c r="I785" s="46"/>
      <c r="M785" s="6" t="s">
        <v>9</v>
      </c>
      <c r="N785" s="43" t="str">
        <f>IF(COUNTIF($M$2:M785,$M$2:$M$1501)=1,M785,"")</f>
        <v/>
      </c>
      <c r="O785" s="43" t="str">
        <f t="array" ref="O785">IFERROR(INDEX($M$2:$M$1501,MATCH(0,INDEX(COUNTIFS($O$1:O784,$M$2:$M$1501),0),0)),"")</f>
        <v/>
      </c>
      <c r="T785" s="8" t="s">
        <v>278</v>
      </c>
      <c r="U785" s="51"/>
      <c r="W785" s="43"/>
      <c r="Z785" s="6" t="s">
        <v>9</v>
      </c>
    </row>
    <row r="786" spans="1:26" ht="12.75">
      <c r="A786" s="36" t="str">
        <f t="shared" si="29"/>
        <v>GGN-Sector66|Packaged Food</v>
      </c>
      <c r="B786" s="6" t="s">
        <v>6</v>
      </c>
      <c r="C786" s="7">
        <v>44531</v>
      </c>
      <c r="D786" s="8" t="s">
        <v>464</v>
      </c>
      <c r="E786" s="8" t="s">
        <v>15</v>
      </c>
      <c r="F786" s="9">
        <v>0</v>
      </c>
      <c r="G786" s="10">
        <v>48</v>
      </c>
      <c r="H786" s="46"/>
      <c r="I786" s="46"/>
      <c r="M786" s="6" t="s">
        <v>6</v>
      </c>
      <c r="N786" s="43" t="str">
        <f>IF(COUNTIF($M$2:M786,$M$2:$M$1501)=1,M786,"")</f>
        <v/>
      </c>
      <c r="O786" s="43" t="str">
        <f t="array" ref="O786">IFERROR(INDEX($M$2:$M$1501,MATCH(0,INDEX(COUNTIFS($O$1:O785,$M$2:$M$1501),0),0)),"")</f>
        <v/>
      </c>
      <c r="T786" s="8" t="s">
        <v>464</v>
      </c>
      <c r="U786" s="51"/>
      <c r="W786" s="43"/>
      <c r="Z786" s="6" t="s">
        <v>6</v>
      </c>
    </row>
    <row r="787" spans="1:26" ht="12.75">
      <c r="A787" s="36" t="str">
        <f t="shared" si="29"/>
        <v>GGN - Sector 27|Ice Cream &amp; Desserts</v>
      </c>
      <c r="B787" s="6" t="s">
        <v>9</v>
      </c>
      <c r="C787" s="7">
        <v>44531</v>
      </c>
      <c r="D787" s="8" t="s">
        <v>465</v>
      </c>
      <c r="E787" s="8" t="s">
        <v>59</v>
      </c>
      <c r="F787" s="9">
        <v>0</v>
      </c>
      <c r="G787" s="10">
        <v>150</v>
      </c>
      <c r="H787" s="46"/>
      <c r="I787" s="46"/>
      <c r="M787" s="6" t="s">
        <v>9</v>
      </c>
      <c r="N787" s="43" t="str">
        <f>IF(COUNTIF($M$2:M787,$M$2:$M$1501)=1,M787,"")</f>
        <v/>
      </c>
      <c r="O787" s="43" t="str">
        <f t="array" ref="O787">IFERROR(INDEX($M$2:$M$1501,MATCH(0,INDEX(COUNTIFS($O$1:O786,$M$2:$M$1501),0),0)),"")</f>
        <v/>
      </c>
      <c r="T787" s="8" t="s">
        <v>465</v>
      </c>
      <c r="U787" s="51"/>
      <c r="W787" s="43"/>
      <c r="Z787" s="6" t="s">
        <v>9</v>
      </c>
    </row>
    <row r="788" spans="1:26" ht="12.75">
      <c r="A788" s="36" t="str">
        <f t="shared" si="29"/>
        <v>GGN-Sector66|Chocolates &amp; Candies</v>
      </c>
      <c r="B788" s="6" t="s">
        <v>6</v>
      </c>
      <c r="C788" s="7">
        <v>44531</v>
      </c>
      <c r="D788" s="8" t="s">
        <v>466</v>
      </c>
      <c r="E788" s="8" t="s">
        <v>80</v>
      </c>
      <c r="F788" s="9">
        <v>9</v>
      </c>
      <c r="G788" s="10">
        <v>57</v>
      </c>
      <c r="H788" s="46"/>
      <c r="I788" s="46"/>
      <c r="M788" s="6" t="s">
        <v>6</v>
      </c>
      <c r="N788" s="43" t="str">
        <f>IF(COUNTIF($M$2:M788,$M$2:$M$1501)=1,M788,"")</f>
        <v/>
      </c>
      <c r="O788" s="43" t="str">
        <f t="array" ref="O788">IFERROR(INDEX($M$2:$M$1501,MATCH(0,INDEX(COUNTIFS($O$1:O787,$M$2:$M$1501),0),0)),"")</f>
        <v/>
      </c>
      <c r="T788" s="8" t="s">
        <v>466</v>
      </c>
      <c r="U788" s="51"/>
      <c r="W788" s="43"/>
      <c r="Z788" s="6" t="s">
        <v>6</v>
      </c>
    </row>
    <row r="789" spans="1:26" ht="12.75">
      <c r="A789" s="36" t="str">
        <f t="shared" si="29"/>
        <v>GGN - Sector 27|Munchies</v>
      </c>
      <c r="B789" s="6" t="s">
        <v>9</v>
      </c>
      <c r="C789" s="7">
        <v>44531</v>
      </c>
      <c r="D789" s="8" t="s">
        <v>426</v>
      </c>
      <c r="E789" s="8" t="s">
        <v>8</v>
      </c>
      <c r="F789" s="9">
        <v>4</v>
      </c>
      <c r="G789" s="10">
        <v>50</v>
      </c>
      <c r="H789" s="46"/>
      <c r="I789" s="46"/>
      <c r="M789" s="6" t="s">
        <v>9</v>
      </c>
      <c r="N789" s="43" t="str">
        <f>IF(COUNTIF($M$2:M789,$M$2:$M$1501)=1,M789,"")</f>
        <v/>
      </c>
      <c r="O789" s="43" t="str">
        <f t="array" ref="O789">IFERROR(INDEX($M$2:$M$1501,MATCH(0,INDEX(COUNTIFS($O$1:O788,$M$2:$M$1501),0),0)),"")</f>
        <v/>
      </c>
      <c r="T789" s="8" t="s">
        <v>426</v>
      </c>
      <c r="U789" s="51"/>
      <c r="W789" s="43"/>
      <c r="Z789" s="6" t="s">
        <v>9</v>
      </c>
    </row>
    <row r="790" spans="1:26" ht="12.75">
      <c r="A790" s="36" t="str">
        <f t="shared" si="29"/>
        <v>GGN-Sector66|Ice Cream &amp; Desserts</v>
      </c>
      <c r="B790" s="6" t="s">
        <v>6</v>
      </c>
      <c r="C790" s="7">
        <v>44531</v>
      </c>
      <c r="D790" s="8" t="s">
        <v>467</v>
      </c>
      <c r="E790" s="8" t="s">
        <v>59</v>
      </c>
      <c r="F790" s="9">
        <v>0</v>
      </c>
      <c r="G790" s="10">
        <v>201</v>
      </c>
      <c r="H790" s="46"/>
      <c r="I790" s="46"/>
      <c r="M790" s="6" t="s">
        <v>6</v>
      </c>
      <c r="N790" s="43" t="str">
        <f>IF(COUNTIF($M$2:M790,$M$2:$M$1501)=1,M790,"")</f>
        <v/>
      </c>
      <c r="O790" s="43" t="str">
        <f t="array" ref="O790">IFERROR(INDEX($M$2:$M$1501,MATCH(0,INDEX(COUNTIFS($O$1:O789,$M$2:$M$1501),0),0)),"")</f>
        <v/>
      </c>
      <c r="T790" s="8" t="s">
        <v>467</v>
      </c>
      <c r="U790" s="51"/>
      <c r="W790" s="43"/>
      <c r="Z790" s="6" t="s">
        <v>6</v>
      </c>
    </row>
    <row r="791" spans="1:26" ht="12.75">
      <c r="A791" s="36" t="str">
        <f t="shared" si="29"/>
        <v>GGN-Sector66|Ice Cream &amp; Desserts</v>
      </c>
      <c r="B791" s="6" t="s">
        <v>6</v>
      </c>
      <c r="C791" s="7">
        <v>44531</v>
      </c>
      <c r="D791" s="8" t="s">
        <v>265</v>
      </c>
      <c r="E791" s="8" t="s">
        <v>59</v>
      </c>
      <c r="F791" s="9">
        <v>23</v>
      </c>
      <c r="G791" s="10">
        <v>137</v>
      </c>
      <c r="H791" s="46"/>
      <c r="I791" s="46"/>
      <c r="M791" s="6" t="s">
        <v>6</v>
      </c>
      <c r="N791" s="43" t="str">
        <f>IF(COUNTIF($M$2:M791,$M$2:$M$1501)=1,M791,"")</f>
        <v/>
      </c>
      <c r="O791" s="43" t="str">
        <f t="array" ref="O791">IFERROR(INDEX($M$2:$M$1501,MATCH(0,INDEX(COUNTIFS($O$1:O790,$M$2:$M$1501),0),0)),"")</f>
        <v/>
      </c>
      <c r="T791" s="8" t="s">
        <v>265</v>
      </c>
      <c r="U791" s="51"/>
      <c r="W791" s="43"/>
      <c r="Z791" s="6" t="s">
        <v>6</v>
      </c>
    </row>
    <row r="792" spans="1:26" ht="12.75">
      <c r="A792" s="36" t="str">
        <f t="shared" si="29"/>
        <v>GGN - Sector 27|Fruits &amp; Vegetables</v>
      </c>
      <c r="B792" s="6" t="s">
        <v>9</v>
      </c>
      <c r="C792" s="7">
        <v>44531</v>
      </c>
      <c r="D792" s="8" t="s">
        <v>151</v>
      </c>
      <c r="E792" s="8" t="s">
        <v>11</v>
      </c>
      <c r="F792" s="9">
        <v>25</v>
      </c>
      <c r="G792" s="10">
        <v>85</v>
      </c>
      <c r="H792" s="46"/>
      <c r="I792" s="46"/>
      <c r="M792" s="6" t="s">
        <v>9</v>
      </c>
      <c r="N792" s="43" t="str">
        <f>IF(COUNTIF($M$2:M792,$M$2:$M$1501)=1,M792,"")</f>
        <v/>
      </c>
      <c r="O792" s="43" t="str">
        <f t="array" ref="O792">IFERROR(INDEX($M$2:$M$1501,MATCH(0,INDEX(COUNTIFS($O$1:O791,$M$2:$M$1501),0),0)),"")</f>
        <v/>
      </c>
      <c r="T792" s="8" t="s">
        <v>151</v>
      </c>
      <c r="U792" s="51"/>
      <c r="W792" s="43"/>
      <c r="Z792" s="6" t="s">
        <v>9</v>
      </c>
    </row>
    <row r="793" spans="1:26" ht="12.75">
      <c r="A793" s="36" t="str">
        <f t="shared" si="29"/>
        <v>GGN - Sector 27|Chocolates &amp; Candies</v>
      </c>
      <c r="B793" s="6" t="s">
        <v>9</v>
      </c>
      <c r="C793" s="7">
        <v>44531</v>
      </c>
      <c r="D793" s="8" t="s">
        <v>459</v>
      </c>
      <c r="E793" s="8" t="s">
        <v>80</v>
      </c>
      <c r="F793" s="9">
        <v>0</v>
      </c>
      <c r="G793" s="10">
        <v>214</v>
      </c>
      <c r="H793" s="46"/>
      <c r="I793" s="46"/>
      <c r="M793" s="6" t="s">
        <v>9</v>
      </c>
      <c r="N793" s="43" t="str">
        <f>IF(COUNTIF($M$2:M793,$M$2:$M$1501)=1,M793,"")</f>
        <v/>
      </c>
      <c r="O793" s="43" t="str">
        <f t="array" ref="O793">IFERROR(INDEX($M$2:$M$1501,MATCH(0,INDEX(COUNTIFS($O$1:O792,$M$2:$M$1501),0),0)),"")</f>
        <v/>
      </c>
      <c r="T793" s="8" t="s">
        <v>459</v>
      </c>
      <c r="U793" s="51"/>
      <c r="W793" s="43"/>
      <c r="Z793" s="6" t="s">
        <v>9</v>
      </c>
    </row>
    <row r="794" spans="1:26" ht="12.75">
      <c r="A794" s="36" t="str">
        <f t="shared" si="29"/>
        <v>GGN - Sector 27|Fruits &amp; Vegetables</v>
      </c>
      <c r="B794" s="6" t="s">
        <v>9</v>
      </c>
      <c r="C794" s="7">
        <v>44531</v>
      </c>
      <c r="D794" s="8" t="s">
        <v>394</v>
      </c>
      <c r="E794" s="8" t="s">
        <v>11</v>
      </c>
      <c r="F794" s="9">
        <v>10</v>
      </c>
      <c r="G794" s="10">
        <v>78</v>
      </c>
      <c r="H794" s="46"/>
      <c r="I794" s="46"/>
      <c r="M794" s="6" t="s">
        <v>9</v>
      </c>
      <c r="N794" s="43" t="str">
        <f>IF(COUNTIF($M$2:M794,$M$2:$M$1501)=1,M794,"")</f>
        <v/>
      </c>
      <c r="O794" s="43" t="str">
        <f t="array" ref="O794">IFERROR(INDEX($M$2:$M$1501,MATCH(0,INDEX(COUNTIFS($O$1:O793,$M$2:$M$1501),0),0)),"")</f>
        <v/>
      </c>
      <c r="T794" s="8" t="s">
        <v>394</v>
      </c>
      <c r="U794" s="51"/>
      <c r="W794" s="43"/>
      <c r="Z794" s="6" t="s">
        <v>9</v>
      </c>
    </row>
    <row r="795" spans="1:26" ht="12.75">
      <c r="A795" s="36" t="str">
        <f t="shared" si="29"/>
        <v>GGN-Sector66|Home &amp; Cleaning</v>
      </c>
      <c r="B795" s="6" t="s">
        <v>6</v>
      </c>
      <c r="C795" s="7">
        <v>44531</v>
      </c>
      <c r="D795" s="8" t="s">
        <v>314</v>
      </c>
      <c r="E795" s="8" t="s">
        <v>67</v>
      </c>
      <c r="F795" s="9">
        <v>39</v>
      </c>
      <c r="G795" s="10">
        <v>30</v>
      </c>
      <c r="H795" s="46"/>
      <c r="I795" s="46"/>
      <c r="M795" s="6" t="s">
        <v>6</v>
      </c>
      <c r="N795" s="43" t="str">
        <f>IF(COUNTIF($M$2:M795,$M$2:$M$1501)=1,M795,"")</f>
        <v/>
      </c>
      <c r="O795" s="43" t="str">
        <f t="array" ref="O795">IFERROR(INDEX($M$2:$M$1501,MATCH(0,INDEX(COUNTIFS($O$1:O794,$M$2:$M$1501),0),0)),"")</f>
        <v/>
      </c>
      <c r="T795" s="8" t="s">
        <v>314</v>
      </c>
      <c r="U795" s="51"/>
      <c r="W795" s="43"/>
      <c r="Z795" s="6" t="s">
        <v>6</v>
      </c>
    </row>
    <row r="796" spans="1:26" ht="12.75">
      <c r="A796" s="36" t="str">
        <f t="shared" si="29"/>
        <v>GGN - Sector 27|Fruits &amp; Vegetables</v>
      </c>
      <c r="B796" s="6" t="s">
        <v>9</v>
      </c>
      <c r="C796" s="7">
        <v>44531</v>
      </c>
      <c r="D796" s="8" t="s">
        <v>63</v>
      </c>
      <c r="E796" s="8" t="s">
        <v>11</v>
      </c>
      <c r="F796" s="9">
        <v>267</v>
      </c>
      <c r="G796" s="10">
        <v>20</v>
      </c>
      <c r="H796" s="46"/>
      <c r="I796" s="46"/>
      <c r="M796" s="6" t="s">
        <v>9</v>
      </c>
      <c r="N796" s="43" t="str">
        <f>IF(COUNTIF($M$2:M796,$M$2:$M$1501)=1,M796,"")</f>
        <v/>
      </c>
      <c r="O796" s="43" t="str">
        <f t="array" ref="O796">IFERROR(INDEX($M$2:$M$1501,MATCH(0,INDEX(COUNTIFS($O$1:O795,$M$2:$M$1501),0),0)),"")</f>
        <v/>
      </c>
      <c r="T796" s="8" t="s">
        <v>63</v>
      </c>
      <c r="U796" s="51"/>
      <c r="W796" s="43"/>
      <c r="Z796" s="6" t="s">
        <v>9</v>
      </c>
    </row>
    <row r="797" spans="1:26" ht="12.75">
      <c r="A797" s="36" t="str">
        <f t="shared" si="29"/>
        <v>GGN - Sector 27|Cooking Essentials</v>
      </c>
      <c r="B797" s="6" t="s">
        <v>9</v>
      </c>
      <c r="C797" s="7">
        <v>44531</v>
      </c>
      <c r="D797" s="8" t="s">
        <v>468</v>
      </c>
      <c r="E797" s="8" t="s">
        <v>30</v>
      </c>
      <c r="F797" s="9">
        <v>0</v>
      </c>
      <c r="G797" s="10">
        <v>119</v>
      </c>
      <c r="H797" s="46"/>
      <c r="I797" s="46"/>
      <c r="M797" s="6" t="s">
        <v>9</v>
      </c>
      <c r="N797" s="43" t="str">
        <f>IF(COUNTIF($M$2:M797,$M$2:$M$1501)=1,M797,"")</f>
        <v/>
      </c>
      <c r="O797" s="43" t="str">
        <f t="array" ref="O797">IFERROR(INDEX($M$2:$M$1501,MATCH(0,INDEX(COUNTIFS($O$1:O796,$M$2:$M$1501),0),0)),"")</f>
        <v/>
      </c>
      <c r="T797" s="8" t="s">
        <v>468</v>
      </c>
      <c r="U797" s="51"/>
      <c r="W797" s="43"/>
      <c r="Z797" s="6" t="s">
        <v>9</v>
      </c>
    </row>
    <row r="798" spans="1:26" ht="12.75">
      <c r="A798" s="36" t="str">
        <f t="shared" si="29"/>
        <v>GGN - Sector 27|Cooking Essentials</v>
      </c>
      <c r="B798" s="6" t="s">
        <v>9</v>
      </c>
      <c r="C798" s="7">
        <v>44531</v>
      </c>
      <c r="D798" s="8" t="s">
        <v>469</v>
      </c>
      <c r="E798" s="8" t="s">
        <v>30</v>
      </c>
      <c r="F798" s="9">
        <v>0</v>
      </c>
      <c r="G798" s="10">
        <v>94</v>
      </c>
      <c r="H798" s="46"/>
      <c r="I798" s="46"/>
      <c r="M798" s="6" t="s">
        <v>9</v>
      </c>
      <c r="N798" s="43" t="str">
        <f>IF(COUNTIF($M$2:M798,$M$2:$M$1501)=1,M798,"")</f>
        <v/>
      </c>
      <c r="O798" s="43" t="str">
        <f t="array" ref="O798">IFERROR(INDEX($M$2:$M$1501,MATCH(0,INDEX(COUNTIFS($O$1:O797,$M$2:$M$1501),0),0)),"")</f>
        <v/>
      </c>
      <c r="T798" s="8" t="s">
        <v>469</v>
      </c>
      <c r="U798" s="51"/>
      <c r="W798" s="43"/>
      <c r="Z798" s="6" t="s">
        <v>9</v>
      </c>
    </row>
    <row r="799" spans="1:26" ht="12.75">
      <c r="A799" s="36" t="str">
        <f t="shared" si="29"/>
        <v>GGN - Sector 27|Beverages</v>
      </c>
      <c r="B799" s="6" t="s">
        <v>9</v>
      </c>
      <c r="C799" s="7">
        <v>44531</v>
      </c>
      <c r="D799" s="8" t="s">
        <v>354</v>
      </c>
      <c r="E799" s="8" t="s">
        <v>74</v>
      </c>
      <c r="F799" s="9">
        <v>41</v>
      </c>
      <c r="G799" s="10">
        <v>210</v>
      </c>
      <c r="H799" s="46"/>
      <c r="I799" s="46"/>
      <c r="M799" s="6" t="s">
        <v>9</v>
      </c>
      <c r="N799" s="43" t="str">
        <f>IF(COUNTIF($M$2:M799,$M$2:$M$1501)=1,M799,"")</f>
        <v/>
      </c>
      <c r="O799" s="43" t="str">
        <f t="array" ref="O799">IFERROR(INDEX($M$2:$M$1501,MATCH(0,INDEX(COUNTIFS($O$1:O798,$M$2:$M$1501),0),0)),"")</f>
        <v/>
      </c>
      <c r="T799" s="8" t="s">
        <v>354</v>
      </c>
      <c r="U799" s="51"/>
      <c r="W799" s="43"/>
      <c r="Z799" s="6" t="s">
        <v>9</v>
      </c>
    </row>
    <row r="800" spans="1:26" ht="12.75">
      <c r="A800" s="36" t="str">
        <f t="shared" si="29"/>
        <v>GGN-Sector66|Cooking Essentials</v>
      </c>
      <c r="B800" s="6" t="s">
        <v>6</v>
      </c>
      <c r="C800" s="7">
        <v>44531</v>
      </c>
      <c r="D800" s="8" t="s">
        <v>470</v>
      </c>
      <c r="E800" s="8" t="s">
        <v>30</v>
      </c>
      <c r="F800" s="9">
        <v>8</v>
      </c>
      <c r="G800" s="10">
        <v>109</v>
      </c>
      <c r="H800" s="46"/>
      <c r="I800" s="46"/>
      <c r="M800" s="6" t="s">
        <v>6</v>
      </c>
      <c r="N800" s="43" t="str">
        <f>IF(COUNTIF($M$2:M800,$M$2:$M$1501)=1,M800,"")</f>
        <v/>
      </c>
      <c r="O800" s="43" t="str">
        <f t="array" ref="O800">IFERROR(INDEX($M$2:$M$1501,MATCH(0,INDEX(COUNTIFS($O$1:O799,$M$2:$M$1501),0),0)),"")</f>
        <v/>
      </c>
      <c r="T800" s="8" t="s">
        <v>470</v>
      </c>
      <c r="U800" s="51"/>
      <c r="W800" s="43"/>
      <c r="Z800" s="6" t="s">
        <v>6</v>
      </c>
    </row>
    <row r="801" spans="1:26" ht="12.75">
      <c r="A801" s="36" t="str">
        <f t="shared" si="29"/>
        <v>GGN - Sector 27|Munchies</v>
      </c>
      <c r="B801" s="6" t="s">
        <v>9</v>
      </c>
      <c r="C801" s="7">
        <v>44531</v>
      </c>
      <c r="D801" s="8" t="s">
        <v>434</v>
      </c>
      <c r="E801" s="8" t="s">
        <v>8</v>
      </c>
      <c r="F801" s="9">
        <v>17</v>
      </c>
      <c r="G801" s="10">
        <v>60</v>
      </c>
      <c r="H801" s="46"/>
      <c r="I801" s="46"/>
      <c r="M801" s="6" t="s">
        <v>9</v>
      </c>
      <c r="N801" s="43" t="str">
        <f>IF(COUNTIF($M$2:M801,$M$2:$M$1501)=1,M801,"")</f>
        <v/>
      </c>
      <c r="O801" s="43" t="str">
        <f t="array" ref="O801">IFERROR(INDEX($M$2:$M$1501,MATCH(0,INDEX(COUNTIFS($O$1:O800,$M$2:$M$1501),0),0)),"")</f>
        <v/>
      </c>
      <c r="T801" s="8" t="s">
        <v>434</v>
      </c>
      <c r="U801" s="51"/>
      <c r="W801" s="43"/>
      <c r="Z801" s="6" t="s">
        <v>9</v>
      </c>
    </row>
    <row r="802" spans="1:26" ht="12.75">
      <c r="A802" s="36" t="str">
        <f t="shared" si="29"/>
        <v>DEL - East of Kailash|Munchies</v>
      </c>
      <c r="B802" s="6" t="s">
        <v>471</v>
      </c>
      <c r="C802" s="7">
        <v>44534</v>
      </c>
      <c r="D802" s="8" t="s">
        <v>472</v>
      </c>
      <c r="E802" s="8" t="s">
        <v>8</v>
      </c>
      <c r="F802" s="9">
        <v>60</v>
      </c>
      <c r="G802" s="10">
        <v>37</v>
      </c>
      <c r="H802" s="46"/>
      <c r="I802" s="46"/>
      <c r="M802" s="6" t="s">
        <v>471</v>
      </c>
      <c r="N802" s="43" t="str">
        <f>IF(COUNTIF($M$2:M802,$M$2:$M$1501)=1,M802,"")</f>
        <v>DEL - East of Kailash</v>
      </c>
      <c r="O802" s="43" t="str">
        <f t="array" ref="O802">IFERROR(INDEX($M$2:$M$1501,MATCH(0,INDEX(COUNTIFS($O$1:O801,$M$2:$M$1501),0),0)),"")</f>
        <v/>
      </c>
      <c r="T802" s="8" t="s">
        <v>472</v>
      </c>
      <c r="U802" s="51"/>
      <c r="W802" s="43"/>
      <c r="Z802" s="6" t="s">
        <v>471</v>
      </c>
    </row>
    <row r="803" spans="1:26" ht="12.75">
      <c r="A803" s="36" t="str">
        <f t="shared" si="29"/>
        <v>DEL-Vikaspuri|Munchies</v>
      </c>
      <c r="B803" s="6" t="s">
        <v>473</v>
      </c>
      <c r="C803" s="7">
        <v>44534</v>
      </c>
      <c r="D803" s="8" t="s">
        <v>453</v>
      </c>
      <c r="E803" s="8" t="s">
        <v>8</v>
      </c>
      <c r="F803" s="9">
        <v>0</v>
      </c>
      <c r="G803" s="10">
        <v>20</v>
      </c>
      <c r="H803" s="46"/>
      <c r="I803" s="46"/>
      <c r="M803" s="6" t="s">
        <v>473</v>
      </c>
      <c r="N803" s="43" t="str">
        <f>IF(COUNTIF($M$2:M803,$M$2:$M$1501)=1,M803,"")</f>
        <v>DEL-Vikaspuri</v>
      </c>
      <c r="O803" s="43" t="str">
        <f t="array" ref="O803">IFERROR(INDEX($M$2:$M$1501,MATCH(0,INDEX(COUNTIFS($O$1:O802,$M$2:$M$1501),0),0)),"")</f>
        <v/>
      </c>
      <c r="T803" s="8" t="s">
        <v>453</v>
      </c>
      <c r="U803" s="51"/>
      <c r="W803" s="43"/>
      <c r="Z803" s="6" t="s">
        <v>473</v>
      </c>
    </row>
    <row r="804" spans="1:26" ht="12.75">
      <c r="A804" s="36" t="str">
        <f t="shared" si="29"/>
        <v>DEL - Kalkaji|Personal Care</v>
      </c>
      <c r="B804" s="6" t="s">
        <v>474</v>
      </c>
      <c r="C804" s="7">
        <v>44534</v>
      </c>
      <c r="D804" s="8" t="s">
        <v>475</v>
      </c>
      <c r="E804" s="8" t="s">
        <v>34</v>
      </c>
      <c r="F804" s="9">
        <v>30</v>
      </c>
      <c r="G804" s="10">
        <v>147</v>
      </c>
      <c r="H804" s="46"/>
      <c r="I804" s="46"/>
      <c r="M804" s="6" t="s">
        <v>474</v>
      </c>
      <c r="N804" s="43" t="str">
        <f>IF(COUNTIF($M$2:M804,$M$2:$M$1501)=1,M804,"")</f>
        <v>DEL - Kalkaji</v>
      </c>
      <c r="O804" s="43" t="str">
        <f t="array" ref="O804">IFERROR(INDEX($M$2:$M$1501,MATCH(0,INDEX(COUNTIFS($O$1:O803,$M$2:$M$1501),0),0)),"")</f>
        <v/>
      </c>
      <c r="T804" s="8" t="s">
        <v>475</v>
      </c>
      <c r="U804" s="51"/>
      <c r="W804" s="43"/>
      <c r="Z804" s="6" t="s">
        <v>474</v>
      </c>
    </row>
    <row r="805" spans="1:26" ht="12.75">
      <c r="A805" s="36" t="str">
        <f t="shared" si="29"/>
        <v>DEL - Kalkaji|Home &amp; Cleaning</v>
      </c>
      <c r="B805" s="6" t="s">
        <v>474</v>
      </c>
      <c r="C805" s="7">
        <v>44534</v>
      </c>
      <c r="D805" s="8" t="s">
        <v>476</v>
      </c>
      <c r="E805" s="8" t="s">
        <v>67</v>
      </c>
      <c r="F805" s="9">
        <v>15</v>
      </c>
      <c r="G805" s="10">
        <v>117</v>
      </c>
      <c r="H805" s="46"/>
      <c r="I805" s="46"/>
      <c r="M805" s="6" t="s">
        <v>474</v>
      </c>
      <c r="N805" s="43" t="str">
        <f>IF(COUNTIF($M$2:M805,$M$2:$M$1501)=1,M805,"")</f>
        <v/>
      </c>
      <c r="O805" s="43" t="str">
        <f t="array" ref="O805">IFERROR(INDEX($M$2:$M$1501,MATCH(0,INDEX(COUNTIFS($O$1:O804,$M$2:$M$1501),0),0)),"")</f>
        <v/>
      </c>
      <c r="T805" s="8" t="s">
        <v>476</v>
      </c>
      <c r="U805" s="51"/>
      <c r="W805" s="43"/>
      <c r="Z805" s="6" t="s">
        <v>474</v>
      </c>
    </row>
    <row r="806" spans="1:26" ht="12.75">
      <c r="A806" s="36" t="str">
        <f t="shared" si="29"/>
        <v>DEL - Kalkaji|Munchies</v>
      </c>
      <c r="B806" s="6" t="s">
        <v>474</v>
      </c>
      <c r="C806" s="7">
        <v>44534</v>
      </c>
      <c r="D806" s="8" t="s">
        <v>89</v>
      </c>
      <c r="E806" s="8" t="s">
        <v>8</v>
      </c>
      <c r="F806" s="9">
        <v>0</v>
      </c>
      <c r="G806" s="10">
        <v>20</v>
      </c>
      <c r="H806" s="46"/>
      <c r="I806" s="46"/>
      <c r="M806" s="6" t="s">
        <v>474</v>
      </c>
      <c r="N806" s="43" t="str">
        <f>IF(COUNTIF($M$2:M806,$M$2:$M$1501)=1,M806,"")</f>
        <v/>
      </c>
      <c r="O806" s="43" t="str">
        <f t="array" ref="O806">IFERROR(INDEX($M$2:$M$1501,MATCH(0,INDEX(COUNTIFS($O$1:O805,$M$2:$M$1501),0),0)),"")</f>
        <v/>
      </c>
      <c r="T806" s="8" t="s">
        <v>89</v>
      </c>
      <c r="U806" s="51"/>
      <c r="W806" s="43"/>
      <c r="Z806" s="6" t="s">
        <v>474</v>
      </c>
    </row>
    <row r="807" spans="1:26" ht="12.75">
      <c r="A807" s="36" t="str">
        <f t="shared" si="29"/>
        <v>DEL-Vikaspuri|Cooking Essentials</v>
      </c>
      <c r="B807" s="6" t="s">
        <v>473</v>
      </c>
      <c r="C807" s="7">
        <v>44534</v>
      </c>
      <c r="D807" s="8" t="s">
        <v>180</v>
      </c>
      <c r="E807" s="8" t="s">
        <v>30</v>
      </c>
      <c r="F807" s="9">
        <v>16</v>
      </c>
      <c r="G807" s="10">
        <v>215</v>
      </c>
      <c r="H807" s="46"/>
      <c r="I807" s="46"/>
      <c r="M807" s="6" t="s">
        <v>473</v>
      </c>
      <c r="N807" s="43" t="str">
        <f>IF(COUNTIF($M$2:M807,$M$2:$M$1501)=1,M807,"")</f>
        <v/>
      </c>
      <c r="O807" s="43" t="str">
        <f t="array" ref="O807">IFERROR(INDEX($M$2:$M$1501,MATCH(0,INDEX(COUNTIFS($O$1:O806,$M$2:$M$1501),0),0)),"")</f>
        <v/>
      </c>
      <c r="T807" s="8" t="s">
        <v>180</v>
      </c>
      <c r="U807" s="51"/>
      <c r="W807" s="43"/>
      <c r="Z807" s="6" t="s">
        <v>473</v>
      </c>
    </row>
    <row r="808" spans="1:26" ht="12.75">
      <c r="A808" s="36" t="str">
        <f t="shared" si="29"/>
        <v>DEL-Paschim Vihar|Fruits &amp; Vegetables</v>
      </c>
      <c r="B808" s="6" t="s">
        <v>477</v>
      </c>
      <c r="C808" s="7">
        <v>44534</v>
      </c>
      <c r="D808" s="8" t="s">
        <v>91</v>
      </c>
      <c r="E808" s="8" t="s">
        <v>11</v>
      </c>
      <c r="F808" s="9">
        <v>12</v>
      </c>
      <c r="G808" s="10">
        <v>445</v>
      </c>
      <c r="H808" s="46"/>
      <c r="I808" s="46"/>
      <c r="M808" s="6" t="s">
        <v>477</v>
      </c>
      <c r="N808" s="43" t="str">
        <f>IF(COUNTIF($M$2:M808,$M$2:$M$1501)=1,M808,"")</f>
        <v>DEL-Paschim Vihar</v>
      </c>
      <c r="O808" s="43" t="str">
        <f t="array" ref="O808">IFERROR(INDEX($M$2:$M$1501,MATCH(0,INDEX(COUNTIFS($O$1:O807,$M$2:$M$1501),0),0)),"")</f>
        <v/>
      </c>
      <c r="T808" s="8" t="s">
        <v>91</v>
      </c>
      <c r="U808" s="51"/>
      <c r="W808" s="43"/>
      <c r="Z808" s="6" t="s">
        <v>477</v>
      </c>
    </row>
    <row r="809" spans="1:26" ht="12.75">
      <c r="A809" s="36" t="str">
        <f t="shared" si="29"/>
        <v>DEL-Vikaspuri|Home &amp; Cleaning</v>
      </c>
      <c r="B809" s="6" t="s">
        <v>473</v>
      </c>
      <c r="C809" s="7">
        <v>44534</v>
      </c>
      <c r="D809" s="8" t="s">
        <v>478</v>
      </c>
      <c r="E809" s="8" t="s">
        <v>67</v>
      </c>
      <c r="F809" s="9">
        <v>0</v>
      </c>
      <c r="G809" s="10">
        <v>150</v>
      </c>
      <c r="H809" s="46"/>
      <c r="I809" s="46"/>
      <c r="M809" s="6" t="s">
        <v>473</v>
      </c>
      <c r="N809" s="43" t="str">
        <f>IF(COUNTIF($M$2:M809,$M$2:$M$1501)=1,M809,"")</f>
        <v/>
      </c>
      <c r="O809" s="43" t="str">
        <f t="array" ref="O809">IFERROR(INDEX($M$2:$M$1501,MATCH(0,INDEX(COUNTIFS($O$1:O808,$M$2:$M$1501),0),0)),"")</f>
        <v/>
      </c>
      <c r="T809" s="8" t="s">
        <v>478</v>
      </c>
      <c r="U809" s="51"/>
      <c r="W809" s="43"/>
      <c r="Z809" s="6" t="s">
        <v>473</v>
      </c>
    </row>
    <row r="810" spans="1:26" ht="12.75">
      <c r="A810" s="36" t="str">
        <f t="shared" si="29"/>
        <v>DEL - Sector 10 Dwarka|Packaged Food</v>
      </c>
      <c r="B810" s="6" t="s">
        <v>479</v>
      </c>
      <c r="C810" s="7">
        <v>44534</v>
      </c>
      <c r="D810" s="8" t="s">
        <v>480</v>
      </c>
      <c r="E810" s="8" t="s">
        <v>15</v>
      </c>
      <c r="F810" s="9">
        <v>0</v>
      </c>
      <c r="G810" s="10">
        <v>594</v>
      </c>
      <c r="H810" s="46"/>
      <c r="I810" s="46"/>
      <c r="M810" s="6" t="s">
        <v>479</v>
      </c>
      <c r="N810" s="43" t="str">
        <f>IF(COUNTIF($M$2:M810,$M$2:$M$1501)=1,M810,"")</f>
        <v>DEL - Sector 10 Dwarka</v>
      </c>
      <c r="O810" s="43" t="str">
        <f t="array" ref="O810">IFERROR(INDEX($M$2:$M$1501,MATCH(0,INDEX(COUNTIFS($O$1:O809,$M$2:$M$1501),0),0)),"")</f>
        <v/>
      </c>
      <c r="T810" s="8" t="s">
        <v>480</v>
      </c>
      <c r="U810" s="51"/>
      <c r="W810" s="43"/>
      <c r="Z810" s="6" t="s">
        <v>479</v>
      </c>
    </row>
    <row r="811" spans="1:26" ht="12.75">
      <c r="A811" s="36" t="str">
        <f t="shared" si="29"/>
        <v>DEL-Vikaspuri|Fruits &amp; Vegetables</v>
      </c>
      <c r="B811" s="6" t="s">
        <v>473</v>
      </c>
      <c r="C811" s="7">
        <v>44534</v>
      </c>
      <c r="D811" s="8" t="s">
        <v>55</v>
      </c>
      <c r="E811" s="8" t="s">
        <v>11</v>
      </c>
      <c r="F811" s="9">
        <v>28</v>
      </c>
      <c r="G811" s="10">
        <v>60</v>
      </c>
      <c r="H811" s="46"/>
      <c r="I811" s="46"/>
      <c r="M811" s="6" t="s">
        <v>473</v>
      </c>
      <c r="N811" s="43" t="str">
        <f>IF(COUNTIF($M$2:M811,$M$2:$M$1501)=1,M811,"")</f>
        <v/>
      </c>
      <c r="O811" s="43" t="str">
        <f t="array" ref="O811">IFERROR(INDEX($M$2:$M$1501,MATCH(0,INDEX(COUNTIFS($O$1:O810,$M$2:$M$1501),0),0)),"")</f>
        <v/>
      </c>
      <c r="T811" s="8" t="s">
        <v>55</v>
      </c>
      <c r="U811" s="51"/>
      <c r="W811" s="43"/>
      <c r="Z811" s="6" t="s">
        <v>473</v>
      </c>
    </row>
    <row r="812" spans="1:26" ht="12.75">
      <c r="A812" s="36" t="str">
        <f t="shared" si="29"/>
        <v>DEL - Kalkaji|Paan Corner</v>
      </c>
      <c r="B812" s="6" t="s">
        <v>474</v>
      </c>
      <c r="C812" s="7">
        <v>44534</v>
      </c>
      <c r="D812" s="8" t="s">
        <v>94</v>
      </c>
      <c r="E812" s="8" t="s">
        <v>65</v>
      </c>
      <c r="F812" s="9">
        <v>15</v>
      </c>
      <c r="G812" s="10">
        <v>165</v>
      </c>
      <c r="H812" s="46"/>
      <c r="I812" s="46"/>
      <c r="M812" s="6" t="s">
        <v>474</v>
      </c>
      <c r="N812" s="43" t="str">
        <f>IF(COUNTIF($M$2:M812,$M$2:$M$1501)=1,M812,"")</f>
        <v/>
      </c>
      <c r="O812" s="43" t="str">
        <f t="array" ref="O812">IFERROR(INDEX($M$2:$M$1501,MATCH(0,INDEX(COUNTIFS($O$1:O811,$M$2:$M$1501),0),0)),"")</f>
        <v/>
      </c>
      <c r="T812" s="8" t="s">
        <v>94</v>
      </c>
      <c r="U812" s="51"/>
      <c r="W812" s="43"/>
      <c r="Z812" s="6" t="s">
        <v>474</v>
      </c>
    </row>
    <row r="813" spans="1:26" ht="12.75">
      <c r="A813" s="36" t="str">
        <f t="shared" si="29"/>
        <v>DEL-Vikaspuri|Cooking Essentials</v>
      </c>
      <c r="B813" s="6" t="s">
        <v>473</v>
      </c>
      <c r="C813" s="7">
        <v>44534</v>
      </c>
      <c r="D813" s="8" t="s">
        <v>481</v>
      </c>
      <c r="E813" s="8" t="s">
        <v>30</v>
      </c>
      <c r="F813" s="9">
        <v>33</v>
      </c>
      <c r="G813" s="10">
        <v>182</v>
      </c>
      <c r="H813" s="46"/>
      <c r="I813" s="46"/>
      <c r="M813" s="6" t="s">
        <v>473</v>
      </c>
      <c r="N813" s="43" t="str">
        <f>IF(COUNTIF($M$2:M813,$M$2:$M$1501)=1,M813,"")</f>
        <v/>
      </c>
      <c r="O813" s="43" t="str">
        <f t="array" ref="O813">IFERROR(INDEX($M$2:$M$1501,MATCH(0,INDEX(COUNTIFS($O$1:O812,$M$2:$M$1501),0),0)),"")</f>
        <v/>
      </c>
      <c r="T813" s="8" t="s">
        <v>481</v>
      </c>
      <c r="U813" s="51"/>
      <c r="Z813" s="6" t="s">
        <v>473</v>
      </c>
    </row>
    <row r="814" spans="1:26" ht="12.75">
      <c r="A814" s="36" t="str">
        <f t="shared" si="29"/>
        <v>DEL - Kalkaji|Fruits &amp; Vegetables</v>
      </c>
      <c r="B814" s="6" t="s">
        <v>474</v>
      </c>
      <c r="C814" s="7">
        <v>44534</v>
      </c>
      <c r="D814" s="8" t="s">
        <v>405</v>
      </c>
      <c r="E814" s="8" t="s">
        <v>11</v>
      </c>
      <c r="F814" s="9">
        <v>29</v>
      </c>
      <c r="G814" s="10">
        <v>29</v>
      </c>
      <c r="H814" s="46"/>
      <c r="I814" s="46"/>
      <c r="M814" s="6" t="s">
        <v>474</v>
      </c>
      <c r="N814" s="43" t="str">
        <f>IF(COUNTIF($M$2:M814,$M$2:$M$1501)=1,M814,"")</f>
        <v/>
      </c>
      <c r="O814" s="43" t="str">
        <f t="array" ref="O814">IFERROR(INDEX($M$2:$M$1501,MATCH(0,INDEX(COUNTIFS($O$1:O813,$M$2:$M$1501),0),0)),"")</f>
        <v/>
      </c>
      <c r="T814" s="8" t="s">
        <v>405</v>
      </c>
      <c r="U814" s="51"/>
      <c r="Z814" s="6" t="s">
        <v>474</v>
      </c>
    </row>
    <row r="815" spans="1:26" ht="12.75">
      <c r="A815" s="36" t="str">
        <f t="shared" si="29"/>
        <v>DEL-Vikaspuri|Fruits &amp; Vegetables</v>
      </c>
      <c r="B815" s="6" t="s">
        <v>473</v>
      </c>
      <c r="C815" s="7">
        <v>44534</v>
      </c>
      <c r="D815" s="8" t="s">
        <v>392</v>
      </c>
      <c r="E815" s="8" t="s">
        <v>11</v>
      </c>
      <c r="F815" s="9">
        <v>28</v>
      </c>
      <c r="G815" s="10">
        <v>21</v>
      </c>
      <c r="H815" s="46"/>
      <c r="I815" s="46"/>
      <c r="M815" s="6" t="s">
        <v>473</v>
      </c>
      <c r="N815" s="43" t="str">
        <f>IF(COUNTIF($M$2:M815,$M$2:$M$1501)=1,M815,"")</f>
        <v/>
      </c>
      <c r="O815" s="43" t="str">
        <f t="array" ref="O815">IFERROR(INDEX($M$2:$M$1501,MATCH(0,INDEX(COUNTIFS($O$1:O814,$M$2:$M$1501),0),0)),"")</f>
        <v/>
      </c>
      <c r="T815" s="8" t="s">
        <v>392</v>
      </c>
      <c r="U815" s="51"/>
      <c r="Z815" s="6" t="s">
        <v>473</v>
      </c>
    </row>
    <row r="816" spans="1:26" ht="12.75">
      <c r="A816" s="36" t="str">
        <f t="shared" si="29"/>
        <v>DEL-Paschim Vihar|Munchies</v>
      </c>
      <c r="B816" s="6" t="s">
        <v>477</v>
      </c>
      <c r="C816" s="7">
        <v>44534</v>
      </c>
      <c r="D816" s="8" t="s">
        <v>482</v>
      </c>
      <c r="E816" s="8" t="s">
        <v>8</v>
      </c>
      <c r="F816" s="9">
        <v>36</v>
      </c>
      <c r="G816" s="10">
        <v>35</v>
      </c>
      <c r="H816" s="46"/>
      <c r="I816" s="46"/>
      <c r="M816" s="6" t="s">
        <v>477</v>
      </c>
      <c r="N816" s="43" t="str">
        <f>IF(COUNTIF($M$2:M816,$M$2:$M$1501)=1,M816,"")</f>
        <v/>
      </c>
      <c r="O816" s="43" t="str">
        <f t="array" ref="O816">IFERROR(INDEX($M$2:$M$1501,MATCH(0,INDEX(COUNTIFS($O$1:O815,$M$2:$M$1501),0),0)),"")</f>
        <v/>
      </c>
      <c r="T816" s="8" t="s">
        <v>482</v>
      </c>
      <c r="U816" s="51"/>
      <c r="Z816" s="6" t="s">
        <v>477</v>
      </c>
    </row>
    <row r="817" spans="1:26" ht="12.75">
      <c r="A817" s="36" t="str">
        <f t="shared" si="29"/>
        <v>DEL-Malviya Nagar|Dairy, Bread &amp; Batter</v>
      </c>
      <c r="B817" s="6" t="s">
        <v>483</v>
      </c>
      <c r="C817" s="7">
        <v>44534</v>
      </c>
      <c r="D817" s="8" t="s">
        <v>127</v>
      </c>
      <c r="E817" s="8" t="s">
        <v>41</v>
      </c>
      <c r="F817" s="9">
        <v>0</v>
      </c>
      <c r="G817" s="10">
        <v>66</v>
      </c>
      <c r="H817" s="46"/>
      <c r="I817" s="46"/>
      <c r="M817" s="6" t="s">
        <v>483</v>
      </c>
      <c r="N817" s="43" t="str">
        <f>IF(COUNTIF($M$2:M817,$M$2:$M$1501)=1,M817,"")</f>
        <v>DEL-Malviya Nagar</v>
      </c>
      <c r="O817" s="43" t="str">
        <f t="array" ref="O817">IFERROR(INDEX($M$2:$M$1501,MATCH(0,INDEX(COUNTIFS($O$1:O816,$M$2:$M$1501),0),0)),"")</f>
        <v/>
      </c>
      <c r="T817" s="8" t="s">
        <v>127</v>
      </c>
      <c r="U817" s="51"/>
      <c r="Z817" s="6" t="s">
        <v>483</v>
      </c>
    </row>
    <row r="818" spans="1:26" ht="12.75">
      <c r="A818" s="36" t="str">
        <f t="shared" si="29"/>
        <v>DEL - Kalkaji|Munchies</v>
      </c>
      <c r="B818" s="6" t="s">
        <v>474</v>
      </c>
      <c r="C818" s="7">
        <v>44534</v>
      </c>
      <c r="D818" s="8" t="s">
        <v>350</v>
      </c>
      <c r="E818" s="8" t="s">
        <v>8</v>
      </c>
      <c r="F818" s="9">
        <v>4</v>
      </c>
      <c r="G818" s="10">
        <v>32</v>
      </c>
      <c r="H818" s="46"/>
      <c r="I818" s="46"/>
      <c r="M818" s="6" t="s">
        <v>474</v>
      </c>
      <c r="N818" s="43" t="str">
        <f>IF(COUNTIF($M$2:M818,$M$2:$M$1501)=1,M818,"")</f>
        <v/>
      </c>
      <c r="O818" s="43" t="str">
        <f t="array" ref="O818">IFERROR(INDEX($M$2:$M$1501,MATCH(0,INDEX(COUNTIFS($O$1:O817,$M$2:$M$1501),0),0)),"")</f>
        <v/>
      </c>
      <c r="T818" s="8" t="s">
        <v>350</v>
      </c>
      <c r="U818" s="51"/>
      <c r="Z818" s="6" t="s">
        <v>474</v>
      </c>
    </row>
    <row r="819" spans="1:26" ht="12.75">
      <c r="A819" s="36" t="str">
        <f t="shared" si="29"/>
        <v>DEL-Paschim Vihar|Munchies</v>
      </c>
      <c r="B819" s="6" t="s">
        <v>477</v>
      </c>
      <c r="C819" s="7">
        <v>44534</v>
      </c>
      <c r="D819" s="8" t="s">
        <v>389</v>
      </c>
      <c r="E819" s="8" t="s">
        <v>8</v>
      </c>
      <c r="F819" s="9">
        <v>0</v>
      </c>
      <c r="G819" s="10">
        <v>5</v>
      </c>
      <c r="H819" s="46"/>
      <c r="I819" s="46"/>
      <c r="M819" s="6" t="s">
        <v>477</v>
      </c>
      <c r="N819" s="43" t="str">
        <f>IF(COUNTIF($M$2:M819,$M$2:$M$1501)=1,M819,"")</f>
        <v/>
      </c>
      <c r="O819" s="43" t="str">
        <f t="array" ref="O819">IFERROR(INDEX($M$2:$M$1501,MATCH(0,INDEX(COUNTIFS($O$1:O818,$M$2:$M$1501),0),0)),"")</f>
        <v/>
      </c>
      <c r="T819" s="8" t="s">
        <v>389</v>
      </c>
      <c r="U819" s="51"/>
      <c r="Z819" s="6" t="s">
        <v>477</v>
      </c>
    </row>
    <row r="820" spans="1:26" ht="12.75">
      <c r="A820" s="36" t="str">
        <f t="shared" si="29"/>
        <v>DEL-Paschim Vihar|Fruits &amp; Vegetables</v>
      </c>
      <c r="B820" s="6" t="s">
        <v>477</v>
      </c>
      <c r="C820" s="7">
        <v>44534</v>
      </c>
      <c r="D820" s="8" t="s">
        <v>402</v>
      </c>
      <c r="E820" s="8" t="s">
        <v>11</v>
      </c>
      <c r="F820" s="9">
        <v>3</v>
      </c>
      <c r="G820" s="10">
        <v>15</v>
      </c>
      <c r="H820" s="46"/>
      <c r="I820" s="46"/>
      <c r="M820" s="6" t="s">
        <v>477</v>
      </c>
      <c r="N820" s="43" t="str">
        <f>IF(COUNTIF($M$2:M820,$M$2:$M$1501)=1,M820,"")</f>
        <v/>
      </c>
      <c r="O820" s="43" t="str">
        <f t="array" ref="O820">IFERROR(INDEX($M$2:$M$1501,MATCH(0,INDEX(COUNTIFS($O$1:O819,$M$2:$M$1501),0),0)),"")</f>
        <v/>
      </c>
      <c r="T820" s="8" t="s">
        <v>402</v>
      </c>
      <c r="U820" s="51"/>
      <c r="Z820" s="6" t="s">
        <v>477</v>
      </c>
    </row>
    <row r="821" spans="1:26" ht="12.75">
      <c r="A821" s="36" t="str">
        <f t="shared" si="29"/>
        <v>DEL-Paschim Vihar|Beverages</v>
      </c>
      <c r="B821" s="6" t="s">
        <v>477</v>
      </c>
      <c r="C821" s="7">
        <v>44534</v>
      </c>
      <c r="D821" s="8" t="s">
        <v>431</v>
      </c>
      <c r="E821" s="8" t="s">
        <v>74</v>
      </c>
      <c r="F821" s="9">
        <v>15</v>
      </c>
      <c r="G821" s="10">
        <v>20</v>
      </c>
      <c r="H821" s="46"/>
      <c r="I821" s="46"/>
      <c r="M821" s="6" t="s">
        <v>477</v>
      </c>
      <c r="N821" s="43" t="str">
        <f>IF(COUNTIF($M$2:M821,$M$2:$M$1501)=1,M821,"")</f>
        <v/>
      </c>
      <c r="O821" s="43" t="str">
        <f t="array" ref="O821">IFERROR(INDEX($M$2:$M$1501,MATCH(0,INDEX(COUNTIFS($O$1:O820,$M$2:$M$1501),0),0)),"")</f>
        <v/>
      </c>
      <c r="T821" s="8" t="s">
        <v>431</v>
      </c>
      <c r="U821" s="51"/>
      <c r="Z821" s="6" t="s">
        <v>477</v>
      </c>
    </row>
    <row r="822" spans="1:26" ht="12.75">
      <c r="A822" s="36" t="str">
        <f t="shared" si="29"/>
        <v>DEL-Paschim Vihar|Health &amp; Hygiene</v>
      </c>
      <c r="B822" s="6" t="s">
        <v>477</v>
      </c>
      <c r="C822" s="7">
        <v>44534</v>
      </c>
      <c r="D822" s="8" t="s">
        <v>388</v>
      </c>
      <c r="E822" s="8" t="s">
        <v>132</v>
      </c>
      <c r="F822" s="9">
        <v>0</v>
      </c>
      <c r="G822" s="10">
        <v>39</v>
      </c>
      <c r="H822" s="46"/>
      <c r="I822" s="46"/>
      <c r="M822" s="6" t="s">
        <v>477</v>
      </c>
      <c r="N822" s="43" t="str">
        <f>IF(COUNTIF($M$2:M822,$M$2:$M$1501)=1,M822,"")</f>
        <v/>
      </c>
      <c r="O822" s="43" t="str">
        <f t="array" ref="O822">IFERROR(INDEX($M$2:$M$1501,MATCH(0,INDEX(COUNTIFS($O$1:O821,$M$2:$M$1501),0),0)),"")</f>
        <v/>
      </c>
      <c r="T822" s="8" t="s">
        <v>388</v>
      </c>
      <c r="U822" s="51"/>
      <c r="Z822" s="6" t="s">
        <v>477</v>
      </c>
    </row>
    <row r="823" spans="1:26" ht="12.75">
      <c r="A823" s="36" t="str">
        <f t="shared" si="29"/>
        <v>DEL - Kalkaji|Fruits &amp; Vegetables</v>
      </c>
      <c r="B823" s="6" t="s">
        <v>474</v>
      </c>
      <c r="C823" s="7">
        <v>44534</v>
      </c>
      <c r="D823" s="8" t="s">
        <v>43</v>
      </c>
      <c r="E823" s="8" t="s">
        <v>11</v>
      </c>
      <c r="F823" s="9">
        <v>18</v>
      </c>
      <c r="G823" s="10">
        <v>8</v>
      </c>
      <c r="H823" s="46"/>
      <c r="I823" s="46"/>
      <c r="M823" s="6" t="s">
        <v>474</v>
      </c>
      <c r="N823" s="43" t="str">
        <f>IF(COUNTIF($M$2:M823,$M$2:$M$1501)=1,M823,"")</f>
        <v/>
      </c>
      <c r="O823" s="43" t="str">
        <f t="array" ref="O823">IFERROR(INDEX($M$2:$M$1501,MATCH(0,INDEX(COUNTIFS($O$1:O822,$M$2:$M$1501),0),0)),"")</f>
        <v/>
      </c>
      <c r="T823" s="8" t="s">
        <v>43</v>
      </c>
      <c r="U823" s="51"/>
      <c r="Z823" s="6" t="s">
        <v>474</v>
      </c>
    </row>
    <row r="824" spans="1:26" ht="12.75">
      <c r="A824" s="36" t="str">
        <f t="shared" si="29"/>
        <v>DEL - Sector 10 Dwarka|Personal Care</v>
      </c>
      <c r="B824" s="6" t="s">
        <v>479</v>
      </c>
      <c r="C824" s="7">
        <v>44534</v>
      </c>
      <c r="D824" s="8" t="s">
        <v>484</v>
      </c>
      <c r="E824" s="8" t="s">
        <v>34</v>
      </c>
      <c r="F824" s="9">
        <v>4</v>
      </c>
      <c r="G824" s="10">
        <v>152</v>
      </c>
      <c r="H824" s="46"/>
      <c r="I824" s="46"/>
      <c r="M824" s="6" t="s">
        <v>479</v>
      </c>
      <c r="N824" s="43" t="str">
        <f>IF(COUNTIF($M$2:M824,$M$2:$M$1501)=1,M824,"")</f>
        <v/>
      </c>
      <c r="O824" s="43" t="str">
        <f t="array" ref="O824">IFERROR(INDEX($M$2:$M$1501,MATCH(0,INDEX(COUNTIFS($O$1:O823,$M$2:$M$1501),0),0)),"")</f>
        <v/>
      </c>
      <c r="T824" s="8" t="s">
        <v>484</v>
      </c>
      <c r="U824" s="51"/>
      <c r="Z824" s="6" t="s">
        <v>479</v>
      </c>
    </row>
    <row r="825" spans="1:26" ht="12.75">
      <c r="A825" s="36" t="str">
        <f t="shared" si="29"/>
        <v>DEL-Paschim Vihar|Chocolates &amp; Candies</v>
      </c>
      <c r="B825" s="6" t="s">
        <v>477</v>
      </c>
      <c r="C825" s="7">
        <v>44534</v>
      </c>
      <c r="D825" s="8" t="s">
        <v>79</v>
      </c>
      <c r="E825" s="8" t="s">
        <v>80</v>
      </c>
      <c r="F825" s="9">
        <v>192</v>
      </c>
      <c r="G825" s="10">
        <v>10</v>
      </c>
      <c r="H825" s="46"/>
      <c r="I825" s="46"/>
      <c r="M825" s="6" t="s">
        <v>477</v>
      </c>
      <c r="N825" s="43" t="str">
        <f>IF(COUNTIF($M$2:M825,$M$2:$M$1501)=1,M825,"")</f>
        <v/>
      </c>
      <c r="O825" s="43" t="str">
        <f t="array" ref="O825">IFERROR(INDEX($M$2:$M$1501,MATCH(0,INDEX(COUNTIFS($O$1:O824,$M$2:$M$1501),0),0)),"")</f>
        <v/>
      </c>
      <c r="T825" s="8" t="s">
        <v>79</v>
      </c>
      <c r="U825" s="51"/>
      <c r="Z825" s="6" t="s">
        <v>477</v>
      </c>
    </row>
    <row r="826" spans="1:26" ht="12.75">
      <c r="A826" s="36" t="str">
        <f t="shared" si="29"/>
        <v>DEL - Sector 10 Dwarka|Fruits &amp; Vegetables</v>
      </c>
      <c r="B826" s="6" t="s">
        <v>479</v>
      </c>
      <c r="C826" s="7">
        <v>44534</v>
      </c>
      <c r="D826" s="8" t="s">
        <v>485</v>
      </c>
      <c r="E826" s="8" t="s">
        <v>11</v>
      </c>
      <c r="F826" s="9">
        <v>0</v>
      </c>
      <c r="G826" s="10">
        <v>38</v>
      </c>
      <c r="H826" s="46"/>
      <c r="I826" s="46"/>
      <c r="M826" s="6" t="s">
        <v>479</v>
      </c>
      <c r="N826" s="43" t="str">
        <f>IF(COUNTIF($M$2:M826,$M$2:$M$1501)=1,M826,"")</f>
        <v/>
      </c>
      <c r="O826" s="43" t="str">
        <f t="array" ref="O826">IFERROR(INDEX($M$2:$M$1501,MATCH(0,INDEX(COUNTIFS($O$1:O825,$M$2:$M$1501),0),0)),"")</f>
        <v/>
      </c>
      <c r="T826" s="8" t="s">
        <v>485</v>
      </c>
      <c r="U826" s="51"/>
      <c r="Z826" s="6" t="s">
        <v>479</v>
      </c>
    </row>
    <row r="827" spans="1:26" ht="12.75">
      <c r="A827" s="36" t="str">
        <f t="shared" si="29"/>
        <v>DEL - Kalkaji|Munchies</v>
      </c>
      <c r="B827" s="6" t="s">
        <v>474</v>
      </c>
      <c r="C827" s="7">
        <v>44534</v>
      </c>
      <c r="D827" s="8" t="s">
        <v>36</v>
      </c>
      <c r="E827" s="8" t="s">
        <v>8</v>
      </c>
      <c r="F827" s="9">
        <v>0</v>
      </c>
      <c r="G827" s="10">
        <v>14</v>
      </c>
      <c r="H827" s="46"/>
      <c r="I827" s="46"/>
      <c r="M827" s="6" t="s">
        <v>474</v>
      </c>
      <c r="N827" s="43" t="str">
        <f>IF(COUNTIF($M$2:M827,$M$2:$M$1501)=1,M827,"")</f>
        <v/>
      </c>
      <c r="O827" s="43" t="str">
        <f t="array" ref="O827">IFERROR(INDEX($M$2:$M$1501,MATCH(0,INDEX(COUNTIFS($O$1:O826,$M$2:$M$1501),0),0)),"")</f>
        <v/>
      </c>
      <c r="T827" s="8" t="s">
        <v>36</v>
      </c>
      <c r="U827" s="51"/>
      <c r="Z827" s="6" t="s">
        <v>474</v>
      </c>
    </row>
    <row r="828" spans="1:26" ht="12.75">
      <c r="A828" s="36" t="str">
        <f t="shared" si="29"/>
        <v>DEL - Sector 10 Dwarka|Fruits &amp; Vegetables</v>
      </c>
      <c r="B828" s="6" t="s">
        <v>479</v>
      </c>
      <c r="C828" s="7">
        <v>44534</v>
      </c>
      <c r="D828" s="8" t="s">
        <v>61</v>
      </c>
      <c r="E828" s="8" t="s">
        <v>11</v>
      </c>
      <c r="F828" s="9">
        <v>0</v>
      </c>
      <c r="G828" s="10">
        <v>40</v>
      </c>
      <c r="H828" s="46"/>
      <c r="I828" s="46"/>
      <c r="M828" s="6" t="s">
        <v>479</v>
      </c>
      <c r="N828" s="43" t="str">
        <f>IF(COUNTIF($M$2:M828,$M$2:$M$1501)=1,M828,"")</f>
        <v/>
      </c>
      <c r="O828" s="43" t="str">
        <f t="array" ref="O828">IFERROR(INDEX($M$2:$M$1501,MATCH(0,INDEX(COUNTIFS($O$1:O827,$M$2:$M$1501),0),0)),"")</f>
        <v/>
      </c>
      <c r="T828" s="8" t="s">
        <v>61</v>
      </c>
      <c r="U828" s="51"/>
      <c r="Z828" s="6" t="s">
        <v>479</v>
      </c>
    </row>
    <row r="829" spans="1:26" ht="12.75">
      <c r="A829" s="36" t="str">
        <f t="shared" si="29"/>
        <v>DEL - Kalkaji|Munchies</v>
      </c>
      <c r="B829" s="6" t="s">
        <v>474</v>
      </c>
      <c r="C829" s="7">
        <v>44534</v>
      </c>
      <c r="D829" s="8" t="s">
        <v>230</v>
      </c>
      <c r="E829" s="8" t="s">
        <v>8</v>
      </c>
      <c r="F829" s="9">
        <v>2</v>
      </c>
      <c r="G829" s="10">
        <v>13</v>
      </c>
      <c r="H829" s="46"/>
      <c r="I829" s="46"/>
      <c r="M829" s="6" t="s">
        <v>474</v>
      </c>
      <c r="N829" s="43" t="str">
        <f>IF(COUNTIF($M$2:M829,$M$2:$M$1501)=1,M829,"")</f>
        <v/>
      </c>
      <c r="O829" s="43" t="str">
        <f t="array" ref="O829">IFERROR(INDEX($M$2:$M$1501,MATCH(0,INDEX(COUNTIFS($O$1:O828,$M$2:$M$1501),0),0)),"")</f>
        <v/>
      </c>
      <c r="T829" s="8" t="s">
        <v>230</v>
      </c>
      <c r="U829" s="51"/>
      <c r="Z829" s="6" t="s">
        <v>474</v>
      </c>
    </row>
    <row r="830" spans="1:26" ht="12.75">
      <c r="A830" s="36" t="str">
        <f t="shared" si="29"/>
        <v>DEL-Vikaspuri|Beverages</v>
      </c>
      <c r="B830" s="6" t="s">
        <v>473</v>
      </c>
      <c r="C830" s="7">
        <v>44534</v>
      </c>
      <c r="D830" s="8" t="s">
        <v>486</v>
      </c>
      <c r="E830" s="8" t="s">
        <v>74</v>
      </c>
      <c r="F830" s="9">
        <v>3</v>
      </c>
      <c r="G830" s="10">
        <v>178</v>
      </c>
      <c r="H830" s="46"/>
      <c r="I830" s="46"/>
      <c r="M830" s="6" t="s">
        <v>473</v>
      </c>
      <c r="N830" s="43" t="str">
        <f>IF(COUNTIF($M$2:M830,$M$2:$M$1501)=1,M830,"")</f>
        <v/>
      </c>
      <c r="O830" s="43" t="str">
        <f t="array" ref="O830">IFERROR(INDEX($M$2:$M$1501,MATCH(0,INDEX(COUNTIFS($O$1:O829,$M$2:$M$1501),0),0)),"")</f>
        <v/>
      </c>
      <c r="T830" s="8" t="s">
        <v>486</v>
      </c>
      <c r="U830" s="51"/>
      <c r="Z830" s="6" t="s">
        <v>473</v>
      </c>
    </row>
    <row r="831" spans="1:26" ht="12.75">
      <c r="A831" s="36" t="str">
        <f t="shared" si="29"/>
        <v>DEL - Kalkaji|Beverages</v>
      </c>
      <c r="B831" s="6" t="s">
        <v>474</v>
      </c>
      <c r="C831" s="7">
        <v>44534</v>
      </c>
      <c r="D831" s="8" t="s">
        <v>169</v>
      </c>
      <c r="E831" s="8" t="s">
        <v>74</v>
      </c>
      <c r="F831" s="9">
        <v>0</v>
      </c>
      <c r="G831" s="10">
        <v>32</v>
      </c>
      <c r="H831" s="46"/>
      <c r="I831" s="46"/>
      <c r="M831" s="6" t="s">
        <v>474</v>
      </c>
      <c r="N831" s="43" t="str">
        <f>IF(COUNTIF($M$2:M831,$M$2:$M$1501)=1,M831,"")</f>
        <v/>
      </c>
      <c r="O831" s="43" t="str">
        <f t="array" ref="O831">IFERROR(INDEX($M$2:$M$1501,MATCH(0,INDEX(COUNTIFS($O$1:O830,$M$2:$M$1501),0),0)),"")</f>
        <v/>
      </c>
      <c r="T831" s="8" t="s">
        <v>169</v>
      </c>
      <c r="U831" s="51"/>
      <c r="Z831" s="6" t="s">
        <v>474</v>
      </c>
    </row>
    <row r="832" spans="1:26" ht="12.75">
      <c r="A832" s="36" t="str">
        <f t="shared" si="29"/>
        <v>DEL - Kalkaji|Fruits &amp; Vegetables</v>
      </c>
      <c r="B832" s="6" t="s">
        <v>474</v>
      </c>
      <c r="C832" s="7">
        <v>44534</v>
      </c>
      <c r="D832" s="8" t="s">
        <v>246</v>
      </c>
      <c r="E832" s="8" t="s">
        <v>11</v>
      </c>
      <c r="F832" s="9">
        <v>16</v>
      </c>
      <c r="G832" s="10">
        <v>27</v>
      </c>
      <c r="H832" s="46"/>
      <c r="I832" s="46"/>
      <c r="M832" s="6" t="s">
        <v>474</v>
      </c>
      <c r="N832" s="43" t="str">
        <f>IF(COUNTIF($M$2:M832,$M$2:$M$1501)=1,M832,"")</f>
        <v/>
      </c>
      <c r="O832" s="43" t="str">
        <f t="array" ref="O832">IFERROR(INDEX($M$2:$M$1501,MATCH(0,INDEX(COUNTIFS($O$1:O831,$M$2:$M$1501),0),0)),"")</f>
        <v/>
      </c>
      <c r="T832" s="8" t="s">
        <v>246</v>
      </c>
      <c r="U832" s="51"/>
      <c r="Z832" s="6" t="s">
        <v>474</v>
      </c>
    </row>
    <row r="833" spans="1:26" ht="12.75">
      <c r="A833" s="36" t="str">
        <f t="shared" si="29"/>
        <v>DEL-Vikaspuri|Paan Corner</v>
      </c>
      <c r="B833" s="6" t="s">
        <v>473</v>
      </c>
      <c r="C833" s="7">
        <v>44534</v>
      </c>
      <c r="D833" s="8" t="s">
        <v>185</v>
      </c>
      <c r="E833" s="8" t="s">
        <v>65</v>
      </c>
      <c r="F833" s="9">
        <v>20</v>
      </c>
      <c r="G833" s="10">
        <v>330</v>
      </c>
      <c r="H833" s="46"/>
      <c r="I833" s="46"/>
      <c r="M833" s="6" t="s">
        <v>473</v>
      </c>
      <c r="N833" s="43" t="str">
        <f>IF(COUNTIF($M$2:M833,$M$2:$M$1501)=1,M833,"")</f>
        <v/>
      </c>
      <c r="O833" s="43" t="str">
        <f t="array" ref="O833">IFERROR(INDEX($M$2:$M$1501,MATCH(0,INDEX(COUNTIFS($O$1:O832,$M$2:$M$1501),0),0)),"")</f>
        <v/>
      </c>
      <c r="T833" s="8" t="s">
        <v>185</v>
      </c>
      <c r="U833" s="51"/>
      <c r="Z833" s="6" t="s">
        <v>473</v>
      </c>
    </row>
    <row r="834" spans="1:26" ht="12.75">
      <c r="A834" s="36" t="str">
        <f t="shared" si="29"/>
        <v>DEL-Paschim Vihar|Beverages</v>
      </c>
      <c r="B834" s="6" t="s">
        <v>477</v>
      </c>
      <c r="C834" s="7">
        <v>44534</v>
      </c>
      <c r="D834" s="8" t="s">
        <v>487</v>
      </c>
      <c r="E834" s="8" t="s">
        <v>74</v>
      </c>
      <c r="F834" s="9">
        <v>0</v>
      </c>
      <c r="G834" s="10">
        <v>45</v>
      </c>
      <c r="H834" s="46"/>
      <c r="I834" s="46"/>
      <c r="M834" s="6" t="s">
        <v>477</v>
      </c>
      <c r="N834" s="43" t="str">
        <f>IF(COUNTIF($M$2:M834,$M$2:$M$1501)=1,M834,"")</f>
        <v/>
      </c>
      <c r="O834" s="43" t="str">
        <f t="array" ref="O834">IFERROR(INDEX($M$2:$M$1501,MATCH(0,INDEX(COUNTIFS($O$1:O833,$M$2:$M$1501),0),0)),"")</f>
        <v/>
      </c>
      <c r="T834" s="8" t="s">
        <v>487</v>
      </c>
      <c r="U834" s="51"/>
      <c r="Z834" s="6" t="s">
        <v>477</v>
      </c>
    </row>
    <row r="835" spans="1:26" ht="12.75">
      <c r="A835" s="36" t="str">
        <f t="shared" ref="A835:A898" si="30">B835&amp;"|"&amp;E835</f>
        <v>DEL - East of Kailash|Health &amp; Hygiene</v>
      </c>
      <c r="B835" s="6" t="s">
        <v>471</v>
      </c>
      <c r="C835" s="7">
        <v>44534</v>
      </c>
      <c r="D835" s="8" t="s">
        <v>488</v>
      </c>
      <c r="E835" s="8" t="s">
        <v>132</v>
      </c>
      <c r="F835" s="9">
        <v>60</v>
      </c>
      <c r="G835" s="10">
        <v>195</v>
      </c>
      <c r="H835" s="46"/>
      <c r="I835" s="46"/>
      <c r="M835" s="6" t="s">
        <v>471</v>
      </c>
      <c r="N835" s="43" t="str">
        <f>IF(COUNTIF($M$2:M835,$M$2:$M$1501)=1,M835,"")</f>
        <v/>
      </c>
      <c r="O835" s="43" t="str">
        <f t="array" ref="O835">IFERROR(INDEX($M$2:$M$1501,MATCH(0,INDEX(COUNTIFS($O$1:O834,$M$2:$M$1501),0),0)),"")</f>
        <v/>
      </c>
      <c r="T835" s="8" t="s">
        <v>488</v>
      </c>
      <c r="U835" s="51"/>
      <c r="Z835" s="6" t="s">
        <v>471</v>
      </c>
    </row>
    <row r="836" spans="1:26" ht="12.75">
      <c r="A836" s="36" t="str">
        <f t="shared" si="30"/>
        <v>DEL - Sector 10 Dwarka|Dairy, Bread &amp; Batter</v>
      </c>
      <c r="B836" s="6" t="s">
        <v>479</v>
      </c>
      <c r="C836" s="7">
        <v>44534</v>
      </c>
      <c r="D836" s="8" t="s">
        <v>489</v>
      </c>
      <c r="E836" s="8" t="s">
        <v>41</v>
      </c>
      <c r="F836" s="9">
        <v>0</v>
      </c>
      <c r="G836" s="10">
        <v>52</v>
      </c>
      <c r="H836" s="46"/>
      <c r="I836" s="46"/>
      <c r="M836" s="6" t="s">
        <v>479</v>
      </c>
      <c r="N836" s="43" t="str">
        <f>IF(COUNTIF($M$2:M836,$M$2:$M$1501)=1,M836,"")</f>
        <v/>
      </c>
      <c r="O836" s="43" t="str">
        <f t="array" ref="O836">IFERROR(INDEX($M$2:$M$1501,MATCH(0,INDEX(COUNTIFS($O$1:O835,$M$2:$M$1501),0),0)),"")</f>
        <v/>
      </c>
      <c r="T836" s="8" t="s">
        <v>489</v>
      </c>
      <c r="U836" s="51"/>
      <c r="Z836" s="6" t="s">
        <v>479</v>
      </c>
    </row>
    <row r="837" spans="1:26" ht="12.75">
      <c r="A837" s="36" t="str">
        <f t="shared" si="30"/>
        <v>DEL - East of Kailash|Fruits &amp; Vegetables</v>
      </c>
      <c r="B837" s="6" t="s">
        <v>471</v>
      </c>
      <c r="C837" s="7">
        <v>44534</v>
      </c>
      <c r="D837" s="8" t="s">
        <v>55</v>
      </c>
      <c r="E837" s="8" t="s">
        <v>11</v>
      </c>
      <c r="F837" s="9">
        <v>52</v>
      </c>
      <c r="G837" s="10">
        <v>45</v>
      </c>
      <c r="H837" s="46"/>
      <c r="I837" s="46"/>
      <c r="M837" s="6" t="s">
        <v>471</v>
      </c>
      <c r="N837" s="43" t="str">
        <f>IF(COUNTIF($M$2:M837,$M$2:$M$1501)=1,M837,"")</f>
        <v/>
      </c>
      <c r="O837" s="43" t="str">
        <f t="array" ref="O837">IFERROR(INDEX($M$2:$M$1501,MATCH(0,INDEX(COUNTIFS($O$1:O836,$M$2:$M$1501),0),0)),"")</f>
        <v/>
      </c>
      <c r="T837" s="8" t="s">
        <v>55</v>
      </c>
      <c r="U837" s="51"/>
      <c r="Z837" s="6" t="s">
        <v>471</v>
      </c>
    </row>
    <row r="838" spans="1:26" ht="12.75">
      <c r="A838" s="36" t="str">
        <f t="shared" si="30"/>
        <v>DEL - Kalkaji|Munchies</v>
      </c>
      <c r="B838" s="6" t="s">
        <v>474</v>
      </c>
      <c r="C838" s="7">
        <v>44534</v>
      </c>
      <c r="D838" s="8" t="s">
        <v>472</v>
      </c>
      <c r="E838" s="8" t="s">
        <v>8</v>
      </c>
      <c r="F838" s="9">
        <v>16</v>
      </c>
      <c r="G838" s="10">
        <v>35</v>
      </c>
      <c r="H838" s="46"/>
      <c r="I838" s="46"/>
      <c r="M838" s="6" t="s">
        <v>474</v>
      </c>
      <c r="N838" s="43" t="str">
        <f>IF(COUNTIF($M$2:M838,$M$2:$M$1501)=1,M838,"")</f>
        <v/>
      </c>
      <c r="O838" s="43" t="str">
        <f t="array" ref="O838">IFERROR(INDEX($M$2:$M$1501,MATCH(0,INDEX(COUNTIFS($O$1:O837,$M$2:$M$1501),0),0)),"")</f>
        <v/>
      </c>
      <c r="T838" s="8" t="s">
        <v>472</v>
      </c>
      <c r="U838" s="51"/>
      <c r="Z838" s="6" t="s">
        <v>474</v>
      </c>
    </row>
    <row r="839" spans="1:26" ht="12.75">
      <c r="A839" s="36" t="str">
        <f t="shared" si="30"/>
        <v>DEL - Kalkaji|Chocolates &amp; Candies</v>
      </c>
      <c r="B839" s="6" t="s">
        <v>474</v>
      </c>
      <c r="C839" s="7">
        <v>44534</v>
      </c>
      <c r="D839" s="8" t="s">
        <v>490</v>
      </c>
      <c r="E839" s="8" t="s">
        <v>80</v>
      </c>
      <c r="F839" s="9">
        <v>171</v>
      </c>
      <c r="G839" s="10">
        <v>2</v>
      </c>
      <c r="H839" s="46"/>
      <c r="I839" s="46"/>
      <c r="M839" s="6" t="s">
        <v>474</v>
      </c>
      <c r="N839" s="43" t="str">
        <f>IF(COUNTIF($M$2:M839,$M$2:$M$1501)=1,M839,"")</f>
        <v/>
      </c>
      <c r="O839" s="43" t="str">
        <f t="array" ref="O839">IFERROR(INDEX($M$2:$M$1501,MATCH(0,INDEX(COUNTIFS($O$1:O838,$M$2:$M$1501),0),0)),"")</f>
        <v/>
      </c>
      <c r="T839" s="8" t="s">
        <v>490</v>
      </c>
      <c r="U839" s="51"/>
      <c r="Z839" s="6" t="s">
        <v>474</v>
      </c>
    </row>
    <row r="840" spans="1:26" ht="12.75">
      <c r="A840" s="36" t="str">
        <f t="shared" si="30"/>
        <v>DEL - Kalkaji|Dairy, Bread &amp; Batter</v>
      </c>
      <c r="B840" s="6" t="s">
        <v>474</v>
      </c>
      <c r="C840" s="7">
        <v>44534</v>
      </c>
      <c r="D840" s="8" t="s">
        <v>491</v>
      </c>
      <c r="E840" s="8" t="s">
        <v>41</v>
      </c>
      <c r="F840" s="9">
        <v>4</v>
      </c>
      <c r="G840" s="10">
        <v>94</v>
      </c>
      <c r="H840" s="46"/>
      <c r="I840" s="46"/>
      <c r="M840" s="6" t="s">
        <v>474</v>
      </c>
      <c r="N840" s="43" t="str">
        <f>IF(COUNTIF($M$2:M840,$M$2:$M$1501)=1,M840,"")</f>
        <v/>
      </c>
      <c r="O840" s="43" t="str">
        <f t="array" ref="O840">IFERROR(INDEX($M$2:$M$1501,MATCH(0,INDEX(COUNTIFS($O$1:O839,$M$2:$M$1501),0),0)),"")</f>
        <v/>
      </c>
      <c r="T840" s="8" t="s">
        <v>491</v>
      </c>
      <c r="U840" s="51"/>
      <c r="Z840" s="6" t="s">
        <v>474</v>
      </c>
    </row>
    <row r="841" spans="1:26" ht="12.75">
      <c r="A841" s="36" t="str">
        <f t="shared" si="30"/>
        <v>DEL - Kalkaji|Ice Cream &amp; Desserts</v>
      </c>
      <c r="B841" s="6" t="s">
        <v>474</v>
      </c>
      <c r="C841" s="13">
        <v>44535</v>
      </c>
      <c r="D841" s="8" t="s">
        <v>492</v>
      </c>
      <c r="E841" s="8" t="s">
        <v>59</v>
      </c>
      <c r="F841" s="9">
        <v>0</v>
      </c>
      <c r="G841" s="10">
        <v>33</v>
      </c>
      <c r="H841" s="46"/>
      <c r="I841" s="46"/>
      <c r="M841" s="6" t="s">
        <v>474</v>
      </c>
      <c r="N841" s="43" t="str">
        <f>IF(COUNTIF($M$2:M841,$M$2:$M$1501)=1,M841,"")</f>
        <v/>
      </c>
      <c r="O841" s="43" t="str">
        <f t="array" ref="O841">IFERROR(INDEX($M$2:$M$1501,MATCH(0,INDEX(COUNTIFS($O$1:O840,$M$2:$M$1501),0),0)),"")</f>
        <v/>
      </c>
      <c r="T841" s="8" t="s">
        <v>492</v>
      </c>
      <c r="U841" s="51"/>
      <c r="Z841" s="6" t="s">
        <v>474</v>
      </c>
    </row>
    <row r="842" spans="1:26" ht="12.75">
      <c r="A842" s="36" t="str">
        <f t="shared" si="30"/>
        <v>DEL-Paschim Vihar|Beverages</v>
      </c>
      <c r="B842" s="6" t="s">
        <v>477</v>
      </c>
      <c r="C842" s="13">
        <v>44535</v>
      </c>
      <c r="D842" s="8" t="s">
        <v>493</v>
      </c>
      <c r="E842" s="8" t="s">
        <v>74</v>
      </c>
      <c r="F842" s="9">
        <v>2</v>
      </c>
      <c r="G842" s="10">
        <v>91</v>
      </c>
      <c r="H842" s="46"/>
      <c r="I842" s="46"/>
      <c r="M842" s="6" t="s">
        <v>477</v>
      </c>
      <c r="N842" s="43" t="str">
        <f>IF(COUNTIF($M$2:M842,$M$2:$M$1501)=1,M842,"")</f>
        <v/>
      </c>
      <c r="O842" s="43" t="str">
        <f t="array" ref="O842">IFERROR(INDEX($M$2:$M$1501,MATCH(0,INDEX(COUNTIFS($O$1:O841,$M$2:$M$1501),0),0)),"")</f>
        <v/>
      </c>
      <c r="T842" s="8" t="s">
        <v>493</v>
      </c>
      <c r="U842" s="51"/>
      <c r="Z842" s="6" t="s">
        <v>477</v>
      </c>
    </row>
    <row r="843" spans="1:26" ht="12.75">
      <c r="A843" s="36" t="str">
        <f t="shared" si="30"/>
        <v>DEL - Sector 10 Dwarka|Dairy, Bread &amp; Batter</v>
      </c>
      <c r="B843" s="6" t="s">
        <v>479</v>
      </c>
      <c r="C843" s="13">
        <v>44535</v>
      </c>
      <c r="D843" s="8" t="s">
        <v>40</v>
      </c>
      <c r="E843" s="8" t="s">
        <v>41</v>
      </c>
      <c r="F843" s="9">
        <v>8</v>
      </c>
      <c r="G843" s="10">
        <v>46</v>
      </c>
      <c r="H843" s="46"/>
      <c r="I843" s="46"/>
      <c r="M843" s="6" t="s">
        <v>479</v>
      </c>
      <c r="N843" s="43" t="str">
        <f>IF(COUNTIF($M$2:M843,$M$2:$M$1501)=1,M843,"")</f>
        <v/>
      </c>
      <c r="O843" s="43" t="str">
        <f t="array" ref="O843">IFERROR(INDEX($M$2:$M$1501,MATCH(0,INDEX(COUNTIFS($O$1:O842,$M$2:$M$1501),0),0)),"")</f>
        <v/>
      </c>
      <c r="T843" s="8" t="s">
        <v>40</v>
      </c>
      <c r="U843" s="51"/>
      <c r="Z843" s="6" t="s">
        <v>479</v>
      </c>
    </row>
    <row r="844" spans="1:26" ht="12.75">
      <c r="A844" s="36" t="str">
        <f t="shared" si="30"/>
        <v>DEL - Kalkaji|Fruits &amp; Vegetables</v>
      </c>
      <c r="B844" s="6" t="s">
        <v>474</v>
      </c>
      <c r="C844" s="13">
        <v>44535</v>
      </c>
      <c r="D844" s="8" t="s">
        <v>378</v>
      </c>
      <c r="E844" s="8" t="s">
        <v>11</v>
      </c>
      <c r="F844" s="9">
        <v>11</v>
      </c>
      <c r="G844" s="10">
        <v>34</v>
      </c>
      <c r="H844" s="46"/>
      <c r="I844" s="46"/>
      <c r="M844" s="6" t="s">
        <v>474</v>
      </c>
      <c r="N844" s="43" t="str">
        <f>IF(COUNTIF($M$2:M844,$M$2:$M$1501)=1,M844,"")</f>
        <v/>
      </c>
      <c r="O844" s="43" t="str">
        <f t="array" ref="O844">IFERROR(INDEX($M$2:$M$1501,MATCH(0,INDEX(COUNTIFS($O$1:O843,$M$2:$M$1501),0),0)),"")</f>
        <v/>
      </c>
      <c r="T844" s="8" t="s">
        <v>378</v>
      </c>
      <c r="U844" s="51"/>
      <c r="Z844" s="6" t="s">
        <v>474</v>
      </c>
    </row>
    <row r="845" spans="1:26" ht="12.75">
      <c r="A845" s="36" t="str">
        <f t="shared" si="30"/>
        <v>DEL - East of Kailash|Dairy, Bread &amp; Batter</v>
      </c>
      <c r="B845" s="6" t="s">
        <v>471</v>
      </c>
      <c r="C845" s="13">
        <v>44535</v>
      </c>
      <c r="D845" s="8" t="s">
        <v>494</v>
      </c>
      <c r="E845" s="8" t="s">
        <v>41</v>
      </c>
      <c r="F845" s="9">
        <v>5</v>
      </c>
      <c r="G845" s="10">
        <v>83</v>
      </c>
      <c r="H845" s="46"/>
      <c r="I845" s="46"/>
      <c r="M845" s="6" t="s">
        <v>471</v>
      </c>
      <c r="N845" s="43" t="str">
        <f>IF(COUNTIF($M$2:M845,$M$2:$M$1501)=1,M845,"")</f>
        <v/>
      </c>
      <c r="O845" s="43" t="str">
        <f t="array" ref="O845">IFERROR(INDEX($M$2:$M$1501,MATCH(0,INDEX(COUNTIFS($O$1:O844,$M$2:$M$1501),0),0)),"")</f>
        <v/>
      </c>
      <c r="T845" s="8" t="s">
        <v>494</v>
      </c>
      <c r="U845" s="51"/>
      <c r="Z845" s="6" t="s">
        <v>471</v>
      </c>
    </row>
    <row r="846" spans="1:26" ht="12.75">
      <c r="A846" s="36" t="str">
        <f t="shared" si="30"/>
        <v>DEL - Sector 10 Dwarka|Beverages</v>
      </c>
      <c r="B846" s="6" t="s">
        <v>479</v>
      </c>
      <c r="C846" s="13">
        <v>44535</v>
      </c>
      <c r="D846" s="8" t="s">
        <v>495</v>
      </c>
      <c r="E846" s="8" t="s">
        <v>74</v>
      </c>
      <c r="F846" s="9">
        <v>13</v>
      </c>
      <c r="G846" s="10">
        <v>105</v>
      </c>
      <c r="H846" s="46"/>
      <c r="I846" s="46"/>
      <c r="M846" s="6" t="s">
        <v>479</v>
      </c>
      <c r="N846" s="43" t="str">
        <f>IF(COUNTIF($M$2:M846,$M$2:$M$1501)=1,M846,"")</f>
        <v/>
      </c>
      <c r="O846" s="43" t="str">
        <f t="array" ref="O846">IFERROR(INDEX($M$2:$M$1501,MATCH(0,INDEX(COUNTIFS($O$1:O845,$M$2:$M$1501),0),0)),"")</f>
        <v/>
      </c>
      <c r="T846" s="8" t="s">
        <v>495</v>
      </c>
      <c r="U846" s="51"/>
      <c r="Z846" s="6" t="s">
        <v>479</v>
      </c>
    </row>
    <row r="847" spans="1:26" ht="12.75">
      <c r="A847" s="36" t="str">
        <f t="shared" si="30"/>
        <v>DEL - East of Kailash|Dairy, Bread &amp; Batter</v>
      </c>
      <c r="B847" s="6" t="s">
        <v>471</v>
      </c>
      <c r="C847" s="13">
        <v>44535</v>
      </c>
      <c r="D847" s="8" t="s">
        <v>489</v>
      </c>
      <c r="E847" s="8" t="s">
        <v>41</v>
      </c>
      <c r="F847" s="9">
        <v>2</v>
      </c>
      <c r="G847" s="10">
        <v>52</v>
      </c>
      <c r="H847" s="46"/>
      <c r="I847" s="46"/>
      <c r="M847" s="6" t="s">
        <v>471</v>
      </c>
      <c r="N847" s="43" t="str">
        <f>IF(COUNTIF($M$2:M847,$M$2:$M$1501)=1,M847,"")</f>
        <v/>
      </c>
      <c r="O847" s="43" t="str">
        <f t="array" ref="O847">IFERROR(INDEX($M$2:$M$1501,MATCH(0,INDEX(COUNTIFS($O$1:O846,$M$2:$M$1501),0),0)),"")</f>
        <v/>
      </c>
      <c r="T847" s="8" t="s">
        <v>489</v>
      </c>
      <c r="U847" s="51"/>
      <c r="Z847" s="6" t="s">
        <v>471</v>
      </c>
    </row>
    <row r="848" spans="1:26" ht="12.75">
      <c r="A848" s="36" t="str">
        <f t="shared" si="30"/>
        <v>DEL - East of Kailash|Packaged Food</v>
      </c>
      <c r="B848" s="6" t="s">
        <v>471</v>
      </c>
      <c r="C848" s="13">
        <v>44535</v>
      </c>
      <c r="D848" s="8" t="s">
        <v>496</v>
      </c>
      <c r="E848" s="8" t="s">
        <v>15</v>
      </c>
      <c r="F848" s="9">
        <v>193</v>
      </c>
      <c r="G848" s="10">
        <v>14</v>
      </c>
      <c r="H848" s="46"/>
      <c r="I848" s="46"/>
      <c r="M848" s="6" t="s">
        <v>471</v>
      </c>
      <c r="N848" s="43" t="str">
        <f>IF(COUNTIF($M$2:M848,$M$2:$M$1501)=1,M848,"")</f>
        <v/>
      </c>
      <c r="O848" s="43" t="str">
        <f t="array" ref="O848">IFERROR(INDEX($M$2:$M$1501,MATCH(0,INDEX(COUNTIFS($O$1:O847,$M$2:$M$1501),0),0)),"")</f>
        <v/>
      </c>
      <c r="T848" s="8" t="s">
        <v>496</v>
      </c>
      <c r="U848" s="51"/>
      <c r="Z848" s="6" t="s">
        <v>471</v>
      </c>
    </row>
    <row r="849" spans="1:26" ht="12.75">
      <c r="A849" s="36" t="str">
        <f t="shared" si="30"/>
        <v>DEL-Vikaspuri|Dairy, Bread &amp; Batter</v>
      </c>
      <c r="B849" s="6" t="s">
        <v>473</v>
      </c>
      <c r="C849" s="13">
        <v>44535</v>
      </c>
      <c r="D849" s="8" t="s">
        <v>497</v>
      </c>
      <c r="E849" s="8" t="s">
        <v>41</v>
      </c>
      <c r="F849" s="9">
        <v>0</v>
      </c>
      <c r="G849" s="10">
        <v>199</v>
      </c>
      <c r="H849" s="46"/>
      <c r="I849" s="46"/>
      <c r="M849" s="6" t="s">
        <v>473</v>
      </c>
      <c r="N849" s="43" t="str">
        <f>IF(COUNTIF($M$2:M849,$M$2:$M$1501)=1,M849,"")</f>
        <v/>
      </c>
      <c r="O849" s="43" t="str">
        <f t="array" ref="O849">IFERROR(INDEX($M$2:$M$1501,MATCH(0,INDEX(COUNTIFS($O$1:O848,$M$2:$M$1501),0),0)),"")</f>
        <v/>
      </c>
      <c r="T849" s="8" t="s">
        <v>497</v>
      </c>
      <c r="U849" s="51"/>
      <c r="Z849" s="6" t="s">
        <v>473</v>
      </c>
    </row>
    <row r="850" spans="1:26" ht="12.75">
      <c r="A850" s="36" t="str">
        <f t="shared" si="30"/>
        <v>DEL - Sector 10 Dwarka|Fruits &amp; Vegetables</v>
      </c>
      <c r="B850" s="6" t="s">
        <v>479</v>
      </c>
      <c r="C850" s="13">
        <v>44535</v>
      </c>
      <c r="D850" s="8" t="s">
        <v>43</v>
      </c>
      <c r="E850" s="8" t="s">
        <v>11</v>
      </c>
      <c r="F850" s="9">
        <v>0</v>
      </c>
      <c r="G850" s="10">
        <v>22</v>
      </c>
      <c r="H850" s="46"/>
      <c r="I850" s="46"/>
      <c r="M850" s="6" t="s">
        <v>479</v>
      </c>
      <c r="N850" s="43" t="str">
        <f>IF(COUNTIF($M$2:M850,$M$2:$M$1501)=1,M850,"")</f>
        <v/>
      </c>
      <c r="O850" s="43" t="str">
        <f t="array" ref="O850">IFERROR(INDEX($M$2:$M$1501,MATCH(0,INDEX(COUNTIFS($O$1:O849,$M$2:$M$1501),0),0)),"")</f>
        <v/>
      </c>
      <c r="T850" s="8" t="s">
        <v>43</v>
      </c>
      <c r="U850" s="51"/>
      <c r="Z850" s="6" t="s">
        <v>479</v>
      </c>
    </row>
    <row r="851" spans="1:26" ht="12.75">
      <c r="A851" s="36" t="str">
        <f t="shared" si="30"/>
        <v>DEL-Malviya Nagar|Home &amp; Cleaning</v>
      </c>
      <c r="B851" s="6" t="s">
        <v>483</v>
      </c>
      <c r="C851" s="13">
        <v>44535</v>
      </c>
      <c r="D851" s="8" t="s">
        <v>83</v>
      </c>
      <c r="E851" s="8" t="s">
        <v>67</v>
      </c>
      <c r="F851" s="9">
        <v>1</v>
      </c>
      <c r="G851" s="10">
        <v>65</v>
      </c>
      <c r="H851" s="46"/>
      <c r="I851" s="46"/>
      <c r="M851" s="6" t="s">
        <v>483</v>
      </c>
      <c r="N851" s="43" t="str">
        <f>IF(COUNTIF($M$2:M851,$M$2:$M$1501)=1,M851,"")</f>
        <v/>
      </c>
      <c r="O851" s="43" t="str">
        <f t="array" ref="O851">IFERROR(INDEX($M$2:$M$1501,MATCH(0,INDEX(COUNTIFS($O$1:O850,$M$2:$M$1501),0),0)),"")</f>
        <v/>
      </c>
      <c r="T851" s="8" t="s">
        <v>83</v>
      </c>
      <c r="U851" s="51"/>
      <c r="Z851" s="6" t="s">
        <v>483</v>
      </c>
    </row>
    <row r="852" spans="1:26" ht="12.75">
      <c r="A852" s="36" t="str">
        <f t="shared" si="30"/>
        <v>DEL - Sector 10 Dwarka|Beverages</v>
      </c>
      <c r="B852" s="6" t="s">
        <v>479</v>
      </c>
      <c r="C852" s="13">
        <v>44535</v>
      </c>
      <c r="D852" s="8" t="s">
        <v>158</v>
      </c>
      <c r="E852" s="8" t="s">
        <v>74</v>
      </c>
      <c r="F852" s="9">
        <v>19</v>
      </c>
      <c r="G852" s="10">
        <v>467</v>
      </c>
      <c r="H852" s="46"/>
      <c r="I852" s="46"/>
      <c r="M852" s="6" t="s">
        <v>479</v>
      </c>
      <c r="N852" s="43" t="str">
        <f>IF(COUNTIF($M$2:M852,$M$2:$M$1501)=1,M852,"")</f>
        <v/>
      </c>
      <c r="O852" s="43" t="str">
        <f t="array" ref="O852">IFERROR(INDEX($M$2:$M$1501,MATCH(0,INDEX(COUNTIFS($O$1:O851,$M$2:$M$1501),0),0)),"")</f>
        <v/>
      </c>
      <c r="T852" s="8" t="s">
        <v>158</v>
      </c>
      <c r="U852" s="51"/>
      <c r="Z852" s="6" t="s">
        <v>479</v>
      </c>
    </row>
    <row r="853" spans="1:26" ht="12.75">
      <c r="A853" s="36" t="str">
        <f t="shared" si="30"/>
        <v>DEL-Malviya Nagar|Chocolates &amp; Candies</v>
      </c>
      <c r="B853" s="6" t="s">
        <v>483</v>
      </c>
      <c r="C853" s="13">
        <v>44535</v>
      </c>
      <c r="D853" s="8" t="s">
        <v>368</v>
      </c>
      <c r="E853" s="8" t="s">
        <v>80</v>
      </c>
      <c r="F853" s="9">
        <v>0</v>
      </c>
      <c r="G853" s="10">
        <v>42</v>
      </c>
      <c r="H853" s="46"/>
      <c r="I853" s="46"/>
      <c r="M853" s="6" t="s">
        <v>483</v>
      </c>
      <c r="N853" s="43" t="str">
        <f>IF(COUNTIF($M$2:M853,$M$2:$M$1501)=1,M853,"")</f>
        <v/>
      </c>
      <c r="O853" s="43" t="str">
        <f t="array" ref="O853">IFERROR(INDEX($M$2:$M$1501,MATCH(0,INDEX(COUNTIFS($O$1:O852,$M$2:$M$1501),0),0)),"")</f>
        <v/>
      </c>
      <c r="T853" s="8" t="s">
        <v>368</v>
      </c>
      <c r="U853" s="51"/>
      <c r="Z853" s="6" t="s">
        <v>483</v>
      </c>
    </row>
    <row r="854" spans="1:26" ht="12.75">
      <c r="A854" s="36" t="str">
        <f t="shared" si="30"/>
        <v>DEL-Malviya Nagar|Packaged Food</v>
      </c>
      <c r="B854" s="6" t="s">
        <v>483</v>
      </c>
      <c r="C854" s="13">
        <v>44535</v>
      </c>
      <c r="D854" s="8" t="s">
        <v>498</v>
      </c>
      <c r="E854" s="8" t="s">
        <v>15</v>
      </c>
      <c r="F854" s="9">
        <v>14</v>
      </c>
      <c r="G854" s="10">
        <v>56</v>
      </c>
      <c r="H854" s="46"/>
      <c r="I854" s="46"/>
      <c r="M854" s="6" t="s">
        <v>483</v>
      </c>
      <c r="N854" s="43" t="str">
        <f>IF(COUNTIF($M$2:M854,$M$2:$M$1501)=1,M854,"")</f>
        <v/>
      </c>
      <c r="O854" s="43" t="str">
        <f t="array" ref="O854">IFERROR(INDEX($M$2:$M$1501,MATCH(0,INDEX(COUNTIFS($O$1:O853,$M$2:$M$1501),0),0)),"")</f>
        <v/>
      </c>
      <c r="T854" s="8" t="s">
        <v>498</v>
      </c>
      <c r="U854" s="51"/>
      <c r="Z854" s="6" t="s">
        <v>483</v>
      </c>
    </row>
    <row r="855" spans="1:26" ht="12.75">
      <c r="A855" s="36" t="str">
        <f t="shared" si="30"/>
        <v>DEL - Sector 10 Dwarka|Health &amp; Hygiene</v>
      </c>
      <c r="B855" s="6" t="s">
        <v>479</v>
      </c>
      <c r="C855" s="13">
        <v>44535</v>
      </c>
      <c r="D855" s="8" t="s">
        <v>499</v>
      </c>
      <c r="E855" s="8" t="s">
        <v>132</v>
      </c>
      <c r="F855" s="9">
        <v>1</v>
      </c>
      <c r="G855" s="10">
        <v>15</v>
      </c>
      <c r="H855" s="46"/>
      <c r="I855" s="46"/>
      <c r="M855" s="6" t="s">
        <v>479</v>
      </c>
      <c r="N855" s="43" t="str">
        <f>IF(COUNTIF($M$2:M855,$M$2:$M$1501)=1,M855,"")</f>
        <v/>
      </c>
      <c r="O855" s="43" t="str">
        <f t="array" ref="O855">IFERROR(INDEX($M$2:$M$1501,MATCH(0,INDEX(COUNTIFS($O$1:O854,$M$2:$M$1501),0),0)),"")</f>
        <v/>
      </c>
      <c r="T855" s="8" t="s">
        <v>499</v>
      </c>
      <c r="U855" s="51"/>
      <c r="Z855" s="6" t="s">
        <v>479</v>
      </c>
    </row>
    <row r="856" spans="1:26" ht="12.75">
      <c r="A856" s="36" t="str">
        <f t="shared" si="30"/>
        <v>DEL - Kalkaji|Biscuits</v>
      </c>
      <c r="B856" s="6" t="s">
        <v>474</v>
      </c>
      <c r="C856" s="13">
        <v>44535</v>
      </c>
      <c r="D856" s="8" t="s">
        <v>500</v>
      </c>
      <c r="E856" s="8" t="s">
        <v>39</v>
      </c>
      <c r="F856" s="9">
        <v>4</v>
      </c>
      <c r="G856" s="10">
        <v>24</v>
      </c>
      <c r="H856" s="46"/>
      <c r="I856" s="46"/>
      <c r="M856" s="6" t="s">
        <v>474</v>
      </c>
      <c r="N856" s="43" t="str">
        <f>IF(COUNTIF($M$2:M856,$M$2:$M$1501)=1,M856,"")</f>
        <v/>
      </c>
      <c r="O856" s="43" t="str">
        <f t="array" ref="O856">IFERROR(INDEX($M$2:$M$1501,MATCH(0,INDEX(COUNTIFS($O$1:O855,$M$2:$M$1501),0),0)),"")</f>
        <v/>
      </c>
      <c r="T856" s="8" t="s">
        <v>500</v>
      </c>
      <c r="U856" s="51"/>
      <c r="Z856" s="6" t="s">
        <v>474</v>
      </c>
    </row>
    <row r="857" spans="1:26" ht="12.75">
      <c r="A857" s="36" t="str">
        <f t="shared" si="30"/>
        <v>DEL - Sector 10 Dwarka|Fruits &amp; Vegetables</v>
      </c>
      <c r="B857" s="6" t="s">
        <v>479</v>
      </c>
      <c r="C857" s="13">
        <v>44535</v>
      </c>
      <c r="D857" s="8" t="s">
        <v>55</v>
      </c>
      <c r="E857" s="8" t="s">
        <v>11</v>
      </c>
      <c r="F857" s="9">
        <v>0</v>
      </c>
      <c r="G857" s="10">
        <v>30</v>
      </c>
      <c r="H857" s="46"/>
      <c r="I857" s="46"/>
      <c r="M857" s="6" t="s">
        <v>479</v>
      </c>
      <c r="N857" s="43" t="str">
        <f>IF(COUNTIF($M$2:M857,$M$2:$M$1501)=1,M857,"")</f>
        <v/>
      </c>
      <c r="O857" s="43" t="str">
        <f t="array" ref="O857">IFERROR(INDEX($M$2:$M$1501,MATCH(0,INDEX(COUNTIFS($O$1:O856,$M$2:$M$1501),0),0)),"")</f>
        <v/>
      </c>
      <c r="T857" s="8" t="s">
        <v>55</v>
      </c>
      <c r="U857" s="51"/>
      <c r="Z857" s="6" t="s">
        <v>479</v>
      </c>
    </row>
    <row r="858" spans="1:26" ht="12.75">
      <c r="A858" s="36" t="str">
        <f t="shared" si="30"/>
        <v>DEL - Kalkaji|Dairy, Bread &amp; Batter</v>
      </c>
      <c r="B858" s="6" t="s">
        <v>474</v>
      </c>
      <c r="C858" s="13">
        <v>44535</v>
      </c>
      <c r="D858" s="8" t="s">
        <v>501</v>
      </c>
      <c r="E858" s="8" t="s">
        <v>41</v>
      </c>
      <c r="F858" s="9">
        <v>0</v>
      </c>
      <c r="G858" s="10">
        <v>236</v>
      </c>
      <c r="H858" s="46"/>
      <c r="I858" s="46"/>
      <c r="M858" s="6" t="s">
        <v>474</v>
      </c>
      <c r="N858" s="43" t="str">
        <f>IF(COUNTIF($M$2:M858,$M$2:$M$1501)=1,M858,"")</f>
        <v/>
      </c>
      <c r="O858" s="43" t="str">
        <f t="array" ref="O858">IFERROR(INDEX($M$2:$M$1501,MATCH(0,INDEX(COUNTIFS($O$1:O857,$M$2:$M$1501),0),0)),"")</f>
        <v/>
      </c>
      <c r="T858" s="8" t="s">
        <v>501</v>
      </c>
      <c r="U858" s="51"/>
      <c r="Z858" s="6" t="s">
        <v>474</v>
      </c>
    </row>
    <row r="859" spans="1:26" ht="12.75">
      <c r="A859" s="36" t="str">
        <f t="shared" si="30"/>
        <v>DEL - Sector 10 Dwarka|Fruits &amp; Vegetables</v>
      </c>
      <c r="B859" s="6" t="s">
        <v>479</v>
      </c>
      <c r="C859" s="13">
        <v>44535</v>
      </c>
      <c r="D859" s="8" t="s">
        <v>60</v>
      </c>
      <c r="E859" s="8" t="s">
        <v>11</v>
      </c>
      <c r="F859" s="9">
        <v>7</v>
      </c>
      <c r="G859" s="10">
        <v>15</v>
      </c>
      <c r="H859" s="46"/>
      <c r="I859" s="46"/>
      <c r="M859" s="6" t="s">
        <v>479</v>
      </c>
      <c r="N859" s="43" t="str">
        <f>IF(COUNTIF($M$2:M859,$M$2:$M$1501)=1,M859,"")</f>
        <v/>
      </c>
      <c r="O859" s="43" t="str">
        <f t="array" ref="O859">IFERROR(INDEX($M$2:$M$1501,MATCH(0,INDEX(COUNTIFS($O$1:O858,$M$2:$M$1501),0),0)),"")</f>
        <v/>
      </c>
      <c r="T859" s="8" t="s">
        <v>60</v>
      </c>
      <c r="U859" s="51"/>
      <c r="Z859" s="6" t="s">
        <v>479</v>
      </c>
    </row>
    <row r="860" spans="1:26" ht="12.75">
      <c r="A860" s="36" t="str">
        <f t="shared" si="30"/>
        <v>DEL - Kalkaji|Biscuits</v>
      </c>
      <c r="B860" s="6" t="s">
        <v>474</v>
      </c>
      <c r="C860" s="7">
        <v>44534</v>
      </c>
      <c r="D860" s="8" t="s">
        <v>502</v>
      </c>
      <c r="E860" s="8" t="s">
        <v>39</v>
      </c>
      <c r="F860" s="9">
        <v>0</v>
      </c>
      <c r="G860" s="10">
        <v>8</v>
      </c>
      <c r="H860" s="46"/>
      <c r="I860" s="46"/>
      <c r="M860" s="6" t="s">
        <v>474</v>
      </c>
      <c r="N860" s="43" t="str">
        <f>IF(COUNTIF($M$2:M860,$M$2:$M$1501)=1,M860,"")</f>
        <v/>
      </c>
      <c r="O860" s="43" t="str">
        <f t="array" ref="O860">IFERROR(INDEX($M$2:$M$1501,MATCH(0,INDEX(COUNTIFS($O$1:O859,$M$2:$M$1501),0),0)),"")</f>
        <v/>
      </c>
      <c r="T860" s="8" t="s">
        <v>502</v>
      </c>
      <c r="U860" s="51"/>
      <c r="Z860" s="6" t="s">
        <v>474</v>
      </c>
    </row>
    <row r="861" spans="1:26" ht="12.75">
      <c r="A861" s="36" t="str">
        <f t="shared" si="30"/>
        <v>DEL - East of Kailash|Beverages</v>
      </c>
      <c r="B861" s="6" t="s">
        <v>471</v>
      </c>
      <c r="C861" s="7">
        <v>44534</v>
      </c>
      <c r="D861" s="8" t="s">
        <v>503</v>
      </c>
      <c r="E861" s="8" t="s">
        <v>74</v>
      </c>
      <c r="F861" s="9">
        <v>7</v>
      </c>
      <c r="G861" s="10">
        <v>184</v>
      </c>
      <c r="H861" s="46"/>
      <c r="I861" s="46"/>
      <c r="M861" s="6" t="s">
        <v>471</v>
      </c>
      <c r="N861" s="43" t="str">
        <f>IF(COUNTIF($M$2:M861,$M$2:$M$1501)=1,M861,"")</f>
        <v/>
      </c>
      <c r="O861" s="43" t="str">
        <f t="array" ref="O861">IFERROR(INDEX($M$2:$M$1501,MATCH(0,INDEX(COUNTIFS($O$1:O860,$M$2:$M$1501),0),0)),"")</f>
        <v/>
      </c>
      <c r="T861" s="8" t="s">
        <v>503</v>
      </c>
      <c r="U861" s="51"/>
      <c r="Z861" s="6" t="s">
        <v>471</v>
      </c>
    </row>
    <row r="862" spans="1:26" ht="12.75">
      <c r="A862" s="36" t="str">
        <f t="shared" si="30"/>
        <v>DEL - Kalkaji|Cooking Essentials</v>
      </c>
      <c r="B862" s="6" t="s">
        <v>474</v>
      </c>
      <c r="C862" s="7">
        <v>44534</v>
      </c>
      <c r="D862" s="8" t="s">
        <v>504</v>
      </c>
      <c r="E862" s="8" t="s">
        <v>30</v>
      </c>
      <c r="F862" s="9">
        <v>11</v>
      </c>
      <c r="G862" s="10">
        <v>100</v>
      </c>
      <c r="H862" s="46"/>
      <c r="I862" s="46"/>
      <c r="M862" s="6" t="s">
        <v>474</v>
      </c>
      <c r="N862" s="43" t="str">
        <f>IF(COUNTIF($M$2:M862,$M$2:$M$1501)=1,M862,"")</f>
        <v/>
      </c>
      <c r="O862" s="43" t="str">
        <f t="array" ref="O862">IFERROR(INDEX($M$2:$M$1501,MATCH(0,INDEX(COUNTIFS($O$1:O861,$M$2:$M$1501),0),0)),"")</f>
        <v/>
      </c>
      <c r="T862" s="8" t="s">
        <v>504</v>
      </c>
      <c r="U862" s="51"/>
      <c r="Z862" s="6" t="s">
        <v>474</v>
      </c>
    </row>
    <row r="863" spans="1:26" ht="12.75">
      <c r="A863" s="36" t="str">
        <f t="shared" si="30"/>
        <v>DEL - East of Kailash|Biscuits</v>
      </c>
      <c r="B863" s="6" t="s">
        <v>471</v>
      </c>
      <c r="C863" s="7">
        <v>44534</v>
      </c>
      <c r="D863" s="8" t="s">
        <v>71</v>
      </c>
      <c r="E863" s="8" t="s">
        <v>39</v>
      </c>
      <c r="F863" s="9">
        <v>0</v>
      </c>
      <c r="G863" s="10">
        <v>23</v>
      </c>
      <c r="H863" s="46"/>
      <c r="I863" s="46"/>
      <c r="M863" s="6" t="s">
        <v>471</v>
      </c>
      <c r="N863" s="43" t="str">
        <f>IF(COUNTIF($M$2:M863,$M$2:$M$1501)=1,M863,"")</f>
        <v/>
      </c>
      <c r="O863" s="43" t="str">
        <f t="array" ref="O863">IFERROR(INDEX($M$2:$M$1501,MATCH(0,INDEX(COUNTIFS($O$1:O862,$M$2:$M$1501),0),0)),"")</f>
        <v/>
      </c>
      <c r="T863" s="8" t="s">
        <v>71</v>
      </c>
      <c r="U863" s="51"/>
      <c r="Z863" s="6" t="s">
        <v>471</v>
      </c>
    </row>
    <row r="864" spans="1:26" ht="12.75">
      <c r="A864" s="36" t="str">
        <f t="shared" si="30"/>
        <v>DEL-Vikaspuri|Biscuits</v>
      </c>
      <c r="B864" s="6" t="s">
        <v>473</v>
      </c>
      <c r="C864" s="7">
        <v>44534</v>
      </c>
      <c r="D864" s="8" t="s">
        <v>197</v>
      </c>
      <c r="E864" s="8" t="s">
        <v>39</v>
      </c>
      <c r="F864" s="9">
        <v>1</v>
      </c>
      <c r="G864" s="10">
        <v>24</v>
      </c>
      <c r="H864" s="46"/>
      <c r="I864" s="46"/>
      <c r="M864" s="6" t="s">
        <v>473</v>
      </c>
      <c r="N864" s="43" t="str">
        <f>IF(COUNTIF($M$2:M864,$M$2:$M$1501)=1,M864,"")</f>
        <v/>
      </c>
      <c r="O864" s="43" t="str">
        <f t="array" ref="O864">IFERROR(INDEX($M$2:$M$1501,MATCH(0,INDEX(COUNTIFS($O$1:O863,$M$2:$M$1501),0),0)),"")</f>
        <v/>
      </c>
      <c r="T864" s="8" t="s">
        <v>197</v>
      </c>
      <c r="U864" s="51"/>
      <c r="Z864" s="6" t="s">
        <v>473</v>
      </c>
    </row>
    <row r="865" spans="1:26" ht="12.75">
      <c r="A865" s="36" t="str">
        <f t="shared" si="30"/>
        <v>DEL - Kalkaji|Munchies</v>
      </c>
      <c r="B865" s="6" t="s">
        <v>474</v>
      </c>
      <c r="C865" s="7">
        <v>44534</v>
      </c>
      <c r="D865" s="8" t="s">
        <v>505</v>
      </c>
      <c r="E865" s="8" t="s">
        <v>8</v>
      </c>
      <c r="F865" s="9">
        <v>0</v>
      </c>
      <c r="G865" s="10">
        <v>19</v>
      </c>
      <c r="H865" s="46"/>
      <c r="I865" s="46"/>
      <c r="M865" s="6" t="s">
        <v>474</v>
      </c>
      <c r="N865" s="43" t="str">
        <f>IF(COUNTIF($M$2:M865,$M$2:$M$1501)=1,M865,"")</f>
        <v/>
      </c>
      <c r="O865" s="43" t="str">
        <f t="array" ref="O865">IFERROR(INDEX($M$2:$M$1501,MATCH(0,INDEX(COUNTIFS($O$1:O864,$M$2:$M$1501),0),0)),"")</f>
        <v/>
      </c>
      <c r="T865" s="8" t="s">
        <v>505</v>
      </c>
      <c r="U865" s="51"/>
      <c r="Z865" s="6" t="s">
        <v>474</v>
      </c>
    </row>
    <row r="866" spans="1:26" ht="12.75">
      <c r="A866" s="36" t="str">
        <f t="shared" si="30"/>
        <v>DEL - Sector 10 Dwarka|Personal Care</v>
      </c>
      <c r="B866" s="6" t="s">
        <v>479</v>
      </c>
      <c r="C866" s="7">
        <v>44534</v>
      </c>
      <c r="D866" s="8" t="s">
        <v>391</v>
      </c>
      <c r="E866" s="8" t="s">
        <v>34</v>
      </c>
      <c r="F866" s="9">
        <v>14</v>
      </c>
      <c r="G866" s="10">
        <v>207</v>
      </c>
      <c r="H866" s="46"/>
      <c r="I866" s="46"/>
      <c r="M866" s="6" t="s">
        <v>479</v>
      </c>
      <c r="N866" s="43" t="str">
        <f>IF(COUNTIF($M$2:M866,$M$2:$M$1501)=1,M866,"")</f>
        <v/>
      </c>
      <c r="O866" s="43" t="str">
        <f t="array" ref="O866">IFERROR(INDEX($M$2:$M$1501,MATCH(0,INDEX(COUNTIFS($O$1:O865,$M$2:$M$1501),0),0)),"")</f>
        <v/>
      </c>
      <c r="T866" s="8" t="s">
        <v>391</v>
      </c>
      <c r="U866" s="51"/>
      <c r="Z866" s="6" t="s">
        <v>479</v>
      </c>
    </row>
    <row r="867" spans="1:26" ht="12.75">
      <c r="A867" s="36" t="str">
        <f t="shared" si="30"/>
        <v>DEL - East of Kailash|Munchies</v>
      </c>
      <c r="B867" s="6" t="s">
        <v>471</v>
      </c>
      <c r="C867" s="7">
        <v>44534</v>
      </c>
      <c r="D867" s="8" t="s">
        <v>366</v>
      </c>
      <c r="E867" s="8" t="s">
        <v>8</v>
      </c>
      <c r="F867" s="9">
        <v>24</v>
      </c>
      <c r="G867" s="10">
        <v>16</v>
      </c>
      <c r="H867" s="46"/>
      <c r="I867" s="46"/>
      <c r="M867" s="6" t="s">
        <v>471</v>
      </c>
      <c r="N867" s="43" t="str">
        <f>IF(COUNTIF($M$2:M867,$M$2:$M$1501)=1,M867,"")</f>
        <v/>
      </c>
      <c r="O867" s="43" t="str">
        <f t="array" ref="O867">IFERROR(INDEX($M$2:$M$1501,MATCH(0,INDEX(COUNTIFS($O$1:O866,$M$2:$M$1501),0),0)),"")</f>
        <v/>
      </c>
      <c r="T867" s="8" t="s">
        <v>366</v>
      </c>
      <c r="U867" s="51"/>
      <c r="Z867" s="6" t="s">
        <v>471</v>
      </c>
    </row>
    <row r="868" spans="1:26" ht="12.75">
      <c r="A868" s="36" t="str">
        <f t="shared" si="30"/>
        <v>DEL-Malviya Nagar|Chocolates &amp; Candies</v>
      </c>
      <c r="B868" s="6" t="s">
        <v>483</v>
      </c>
      <c r="C868" s="7">
        <v>44534</v>
      </c>
      <c r="D868" s="8" t="s">
        <v>506</v>
      </c>
      <c r="E868" s="8" t="s">
        <v>80</v>
      </c>
      <c r="F868" s="9">
        <v>16</v>
      </c>
      <c r="G868" s="10">
        <v>336</v>
      </c>
      <c r="H868" s="46"/>
      <c r="I868" s="46"/>
      <c r="M868" s="6" t="s">
        <v>483</v>
      </c>
      <c r="N868" s="43" t="str">
        <f>IF(COUNTIF($M$2:M868,$M$2:$M$1501)=1,M868,"")</f>
        <v/>
      </c>
      <c r="O868" s="43" t="str">
        <f t="array" ref="O868">IFERROR(INDEX($M$2:$M$1501,MATCH(0,INDEX(COUNTIFS($O$1:O867,$M$2:$M$1501),0),0)),"")</f>
        <v/>
      </c>
      <c r="T868" s="8" t="s">
        <v>506</v>
      </c>
      <c r="U868" s="51"/>
      <c r="Z868" s="6" t="s">
        <v>483</v>
      </c>
    </row>
    <row r="869" spans="1:26" ht="12.75">
      <c r="A869" s="36" t="str">
        <f t="shared" si="30"/>
        <v>DEL - Kalkaji|Fruits &amp; Vegetables</v>
      </c>
      <c r="B869" s="6" t="s">
        <v>474</v>
      </c>
      <c r="C869" s="7">
        <v>44534</v>
      </c>
      <c r="D869" s="8" t="s">
        <v>27</v>
      </c>
      <c r="E869" s="8" t="s">
        <v>11</v>
      </c>
      <c r="F869" s="9">
        <v>7</v>
      </c>
      <c r="G869" s="10">
        <v>39</v>
      </c>
      <c r="H869" s="46"/>
      <c r="I869" s="46"/>
      <c r="M869" s="6" t="s">
        <v>474</v>
      </c>
      <c r="N869" s="43" t="str">
        <f>IF(COUNTIF($M$2:M869,$M$2:$M$1501)=1,M869,"")</f>
        <v/>
      </c>
      <c r="O869" s="43" t="str">
        <f t="array" ref="O869">IFERROR(INDEX($M$2:$M$1501,MATCH(0,INDEX(COUNTIFS($O$1:O868,$M$2:$M$1501),0),0)),"")</f>
        <v/>
      </c>
      <c r="T869" s="8" t="s">
        <v>27</v>
      </c>
      <c r="U869" s="51"/>
      <c r="Z869" s="6" t="s">
        <v>474</v>
      </c>
    </row>
    <row r="870" spans="1:26" ht="12.75">
      <c r="A870" s="36" t="str">
        <f t="shared" si="30"/>
        <v>DEL-Vikaspuri|Chocolates &amp; Candies</v>
      </c>
      <c r="B870" s="6" t="s">
        <v>473</v>
      </c>
      <c r="C870" s="7">
        <v>44534</v>
      </c>
      <c r="D870" s="8" t="s">
        <v>507</v>
      </c>
      <c r="E870" s="8" t="s">
        <v>80</v>
      </c>
      <c r="F870" s="9">
        <v>0</v>
      </c>
      <c r="G870" s="10">
        <v>10</v>
      </c>
      <c r="H870" s="46"/>
      <c r="I870" s="46"/>
      <c r="M870" s="6" t="s">
        <v>473</v>
      </c>
      <c r="N870" s="43" t="str">
        <f>IF(COUNTIF($M$2:M870,$M$2:$M$1501)=1,M870,"")</f>
        <v/>
      </c>
      <c r="O870" s="43" t="str">
        <f t="array" ref="O870">IFERROR(INDEX($M$2:$M$1501,MATCH(0,INDEX(COUNTIFS($O$1:O869,$M$2:$M$1501),0),0)),"")</f>
        <v/>
      </c>
      <c r="T870" s="8" t="s">
        <v>507</v>
      </c>
      <c r="U870" s="51"/>
      <c r="Z870" s="6" t="s">
        <v>473</v>
      </c>
    </row>
    <row r="871" spans="1:26" ht="12.75">
      <c r="A871" s="36" t="str">
        <f t="shared" si="30"/>
        <v>DEL - Kalkaji|Fruits &amp; Vegetables</v>
      </c>
      <c r="B871" s="6" t="s">
        <v>474</v>
      </c>
      <c r="C871" s="7">
        <v>44534</v>
      </c>
      <c r="D871" s="8" t="s">
        <v>233</v>
      </c>
      <c r="E871" s="8" t="s">
        <v>11</v>
      </c>
      <c r="F871" s="9">
        <v>2</v>
      </c>
      <c r="G871" s="10">
        <v>36</v>
      </c>
      <c r="H871" s="46"/>
      <c r="I871" s="46"/>
      <c r="M871" s="6" t="s">
        <v>474</v>
      </c>
      <c r="N871" s="43" t="str">
        <f>IF(COUNTIF($M$2:M871,$M$2:$M$1501)=1,M871,"")</f>
        <v/>
      </c>
      <c r="O871" s="43" t="str">
        <f t="array" ref="O871">IFERROR(INDEX($M$2:$M$1501,MATCH(0,INDEX(COUNTIFS($O$1:O870,$M$2:$M$1501),0),0)),"")</f>
        <v/>
      </c>
      <c r="T871" s="8" t="s">
        <v>233</v>
      </c>
      <c r="U871" s="51"/>
      <c r="Z871" s="6" t="s">
        <v>474</v>
      </c>
    </row>
    <row r="872" spans="1:26" ht="12.75">
      <c r="A872" s="36" t="str">
        <f t="shared" si="30"/>
        <v>DEL-Malviya Nagar|Chocolates &amp; Candies</v>
      </c>
      <c r="B872" s="6" t="s">
        <v>483</v>
      </c>
      <c r="C872" s="7">
        <v>44534</v>
      </c>
      <c r="D872" s="8" t="s">
        <v>508</v>
      </c>
      <c r="E872" s="8" t="s">
        <v>80</v>
      </c>
      <c r="F872" s="9">
        <v>44</v>
      </c>
      <c r="G872" s="10">
        <v>14</v>
      </c>
      <c r="H872" s="46"/>
      <c r="I872" s="46"/>
      <c r="M872" s="6" t="s">
        <v>483</v>
      </c>
      <c r="N872" s="43" t="str">
        <f>IF(COUNTIF($M$2:M872,$M$2:$M$1501)=1,M872,"")</f>
        <v/>
      </c>
      <c r="O872" s="43" t="str">
        <f t="array" ref="O872">IFERROR(INDEX($M$2:$M$1501,MATCH(0,INDEX(COUNTIFS($O$1:O871,$M$2:$M$1501),0),0)),"")</f>
        <v/>
      </c>
      <c r="T872" s="8" t="s">
        <v>508</v>
      </c>
      <c r="U872" s="51"/>
      <c r="Z872" s="6" t="s">
        <v>483</v>
      </c>
    </row>
    <row r="873" spans="1:26" ht="12.75">
      <c r="A873" s="36" t="str">
        <f t="shared" si="30"/>
        <v>DEL - Kalkaji|Packaged Food</v>
      </c>
      <c r="B873" s="6" t="s">
        <v>474</v>
      </c>
      <c r="C873" s="7">
        <v>44534</v>
      </c>
      <c r="D873" s="8" t="s">
        <v>509</v>
      </c>
      <c r="E873" s="8" t="s">
        <v>15</v>
      </c>
      <c r="F873" s="9">
        <v>29</v>
      </c>
      <c r="G873" s="10">
        <v>88</v>
      </c>
      <c r="H873" s="46"/>
      <c r="I873" s="46"/>
      <c r="M873" s="6" t="s">
        <v>474</v>
      </c>
      <c r="N873" s="43" t="str">
        <f>IF(COUNTIF($M$2:M873,$M$2:$M$1501)=1,M873,"")</f>
        <v/>
      </c>
      <c r="O873" s="43" t="str">
        <f t="array" ref="O873">IFERROR(INDEX($M$2:$M$1501,MATCH(0,INDEX(COUNTIFS($O$1:O872,$M$2:$M$1501),0),0)),"")</f>
        <v/>
      </c>
      <c r="T873" s="8" t="s">
        <v>509</v>
      </c>
      <c r="U873" s="51"/>
      <c r="Z873" s="6" t="s">
        <v>474</v>
      </c>
    </row>
    <row r="874" spans="1:26" ht="12.75">
      <c r="A874" s="36" t="str">
        <f t="shared" si="30"/>
        <v>DEL - Kalkaji|Fruits &amp; Vegetables</v>
      </c>
      <c r="B874" s="6" t="s">
        <v>474</v>
      </c>
      <c r="C874" s="7">
        <v>44534</v>
      </c>
      <c r="D874" s="8" t="s">
        <v>510</v>
      </c>
      <c r="E874" s="8" t="s">
        <v>11</v>
      </c>
      <c r="F874" s="9">
        <v>11</v>
      </c>
      <c r="G874" s="10">
        <v>50</v>
      </c>
      <c r="H874" s="46"/>
      <c r="I874" s="46"/>
      <c r="M874" s="6" t="s">
        <v>474</v>
      </c>
      <c r="N874" s="43" t="str">
        <f>IF(COUNTIF($M$2:M874,$M$2:$M$1501)=1,M874,"")</f>
        <v/>
      </c>
      <c r="O874" s="43" t="str">
        <f t="array" ref="O874">IFERROR(INDEX($M$2:$M$1501,MATCH(0,INDEX(COUNTIFS($O$1:O873,$M$2:$M$1501),0),0)),"")</f>
        <v/>
      </c>
      <c r="T874" s="8" t="s">
        <v>510</v>
      </c>
      <c r="U874" s="51"/>
      <c r="Z874" s="6" t="s">
        <v>474</v>
      </c>
    </row>
    <row r="875" spans="1:26" ht="12.75">
      <c r="A875" s="36" t="str">
        <f t="shared" si="30"/>
        <v>DEL - East of Kailash|Dairy, Bread &amp; Batter</v>
      </c>
      <c r="B875" s="6" t="s">
        <v>471</v>
      </c>
      <c r="C875" s="7">
        <v>44534</v>
      </c>
      <c r="D875" s="8" t="s">
        <v>112</v>
      </c>
      <c r="E875" s="8" t="s">
        <v>41</v>
      </c>
      <c r="F875" s="9">
        <v>2</v>
      </c>
      <c r="G875" s="10">
        <v>23</v>
      </c>
      <c r="H875" s="46"/>
      <c r="I875" s="46"/>
      <c r="M875" s="6" t="s">
        <v>471</v>
      </c>
      <c r="N875" s="43" t="str">
        <f>IF(COUNTIF($M$2:M875,$M$2:$M$1501)=1,M875,"")</f>
        <v/>
      </c>
      <c r="O875" s="43" t="str">
        <f t="array" ref="O875">IFERROR(INDEX($M$2:$M$1501,MATCH(0,INDEX(COUNTIFS($O$1:O874,$M$2:$M$1501),0),0)),"")</f>
        <v/>
      </c>
      <c r="T875" s="8" t="s">
        <v>112</v>
      </c>
      <c r="U875" s="51"/>
      <c r="Z875" s="6" t="s">
        <v>471</v>
      </c>
    </row>
    <row r="876" spans="1:26" ht="12.75">
      <c r="A876" s="36" t="str">
        <f t="shared" si="30"/>
        <v>DEL-Paschim Vihar|Cooking Essentials</v>
      </c>
      <c r="B876" s="6" t="s">
        <v>477</v>
      </c>
      <c r="C876" s="7">
        <v>44534</v>
      </c>
      <c r="D876" s="8" t="s">
        <v>310</v>
      </c>
      <c r="E876" s="8" t="s">
        <v>30</v>
      </c>
      <c r="F876" s="9">
        <v>4</v>
      </c>
      <c r="G876" s="10">
        <v>45</v>
      </c>
      <c r="H876" s="46"/>
      <c r="I876" s="46"/>
      <c r="M876" s="6" t="s">
        <v>477</v>
      </c>
      <c r="N876" s="43" t="str">
        <f>IF(COUNTIF($M$2:M876,$M$2:$M$1501)=1,M876,"")</f>
        <v/>
      </c>
      <c r="O876" s="43" t="str">
        <f t="array" ref="O876">IFERROR(INDEX($M$2:$M$1501,MATCH(0,INDEX(COUNTIFS($O$1:O875,$M$2:$M$1501),0),0)),"")</f>
        <v/>
      </c>
      <c r="T876" s="8" t="s">
        <v>310</v>
      </c>
      <c r="U876" s="51"/>
      <c r="Z876" s="6" t="s">
        <v>477</v>
      </c>
    </row>
    <row r="877" spans="1:26" ht="12.75">
      <c r="A877" s="36" t="str">
        <f t="shared" si="30"/>
        <v>DEL - Kalkaji|Biscuits</v>
      </c>
      <c r="B877" s="6" t="s">
        <v>474</v>
      </c>
      <c r="C877" s="7">
        <v>44534</v>
      </c>
      <c r="D877" s="8" t="s">
        <v>435</v>
      </c>
      <c r="E877" s="8" t="s">
        <v>39</v>
      </c>
      <c r="F877" s="9">
        <v>14</v>
      </c>
      <c r="G877" s="10">
        <v>30</v>
      </c>
      <c r="H877" s="46"/>
      <c r="I877" s="46"/>
      <c r="M877" s="6" t="s">
        <v>474</v>
      </c>
      <c r="N877" s="43" t="str">
        <f>IF(COUNTIF($M$2:M877,$M$2:$M$1501)=1,M877,"")</f>
        <v/>
      </c>
      <c r="O877" s="43" t="str">
        <f t="array" ref="O877">IFERROR(INDEX($M$2:$M$1501,MATCH(0,INDEX(COUNTIFS($O$1:O876,$M$2:$M$1501),0),0)),"")</f>
        <v/>
      </c>
      <c r="T877" s="8" t="s">
        <v>435</v>
      </c>
      <c r="U877" s="51"/>
      <c r="Z877" s="6" t="s">
        <v>474</v>
      </c>
    </row>
    <row r="878" spans="1:26" ht="12.75">
      <c r="A878" s="36" t="str">
        <f t="shared" si="30"/>
        <v>DEL-Malviya Nagar|Biscuits</v>
      </c>
      <c r="B878" s="6" t="s">
        <v>483</v>
      </c>
      <c r="C878" s="7">
        <v>44534</v>
      </c>
      <c r="D878" s="8" t="s">
        <v>93</v>
      </c>
      <c r="E878" s="8" t="s">
        <v>39</v>
      </c>
      <c r="F878" s="9">
        <v>48</v>
      </c>
      <c r="G878" s="10">
        <v>7</v>
      </c>
      <c r="H878" s="46"/>
      <c r="I878" s="46"/>
      <c r="M878" s="6" t="s">
        <v>483</v>
      </c>
      <c r="N878" s="43" t="str">
        <f>IF(COUNTIF($M$2:M878,$M$2:$M$1501)=1,M878,"")</f>
        <v/>
      </c>
      <c r="O878" s="43" t="str">
        <f t="array" ref="O878">IFERROR(INDEX($M$2:$M$1501,MATCH(0,INDEX(COUNTIFS($O$1:O877,$M$2:$M$1501),0),0)),"")</f>
        <v/>
      </c>
      <c r="T878" s="8" t="s">
        <v>93</v>
      </c>
      <c r="U878" s="51"/>
      <c r="Z878" s="6" t="s">
        <v>483</v>
      </c>
    </row>
    <row r="879" spans="1:26" ht="12.75">
      <c r="A879" s="36" t="str">
        <f t="shared" si="30"/>
        <v>DEL - Kalkaji|Home &amp; Cleaning</v>
      </c>
      <c r="B879" s="6" t="s">
        <v>474</v>
      </c>
      <c r="C879" s="7">
        <v>44534</v>
      </c>
      <c r="D879" s="8" t="s">
        <v>511</v>
      </c>
      <c r="E879" s="8" t="s">
        <v>67</v>
      </c>
      <c r="F879" s="9">
        <v>0</v>
      </c>
      <c r="G879" s="10">
        <v>254</v>
      </c>
      <c r="H879" s="46"/>
      <c r="I879" s="46"/>
      <c r="M879" s="6" t="s">
        <v>474</v>
      </c>
      <c r="N879" s="43" t="str">
        <f>IF(COUNTIF($M$2:M879,$M$2:$M$1501)=1,M879,"")</f>
        <v/>
      </c>
      <c r="O879" s="43" t="str">
        <f t="array" ref="O879">IFERROR(INDEX($M$2:$M$1501,MATCH(0,INDEX(COUNTIFS($O$1:O878,$M$2:$M$1501),0),0)),"")</f>
        <v/>
      </c>
      <c r="T879" s="8" t="s">
        <v>511</v>
      </c>
      <c r="U879" s="51"/>
      <c r="Z879" s="6" t="s">
        <v>474</v>
      </c>
    </row>
    <row r="880" spans="1:26" ht="12.75">
      <c r="A880" s="36" t="str">
        <f t="shared" si="30"/>
        <v>DEL-Paschim Vihar|Beverages</v>
      </c>
      <c r="B880" s="6" t="s">
        <v>477</v>
      </c>
      <c r="C880" s="7">
        <v>44534</v>
      </c>
      <c r="D880" s="8" t="s">
        <v>512</v>
      </c>
      <c r="E880" s="8" t="s">
        <v>74</v>
      </c>
      <c r="F880" s="9">
        <v>0</v>
      </c>
      <c r="G880" s="10">
        <v>30</v>
      </c>
      <c r="H880" s="46"/>
      <c r="I880" s="46"/>
      <c r="M880" s="6" t="s">
        <v>477</v>
      </c>
      <c r="N880" s="43" t="str">
        <f>IF(COUNTIF($M$2:M880,$M$2:$M$1501)=1,M880,"")</f>
        <v/>
      </c>
      <c r="O880" s="43" t="str">
        <f t="array" ref="O880">IFERROR(INDEX($M$2:$M$1501,MATCH(0,INDEX(COUNTIFS($O$1:O879,$M$2:$M$1501),0),0)),"")</f>
        <v/>
      </c>
      <c r="T880" s="8" t="s">
        <v>512</v>
      </c>
      <c r="U880" s="51"/>
      <c r="Z880" s="6" t="s">
        <v>477</v>
      </c>
    </row>
    <row r="881" spans="1:26" ht="12.75">
      <c r="A881" s="36" t="str">
        <f t="shared" si="30"/>
        <v>DEL - East of Kailash|Biscuits</v>
      </c>
      <c r="B881" s="6" t="s">
        <v>471</v>
      </c>
      <c r="C881" s="7">
        <v>44534</v>
      </c>
      <c r="D881" s="8" t="s">
        <v>71</v>
      </c>
      <c r="E881" s="8" t="s">
        <v>39</v>
      </c>
      <c r="F881" s="9">
        <v>0</v>
      </c>
      <c r="G881" s="10">
        <v>10</v>
      </c>
      <c r="H881" s="46"/>
      <c r="I881" s="46"/>
      <c r="M881" s="6" t="s">
        <v>471</v>
      </c>
      <c r="N881" s="43" t="str">
        <f>IF(COUNTIF($M$2:M881,$M$2:$M$1501)=1,M881,"")</f>
        <v/>
      </c>
      <c r="O881" s="43" t="str">
        <f t="array" ref="O881">IFERROR(INDEX($M$2:$M$1501,MATCH(0,INDEX(COUNTIFS($O$1:O880,$M$2:$M$1501),0),0)),"")</f>
        <v/>
      </c>
      <c r="T881" s="8" t="s">
        <v>71</v>
      </c>
      <c r="U881" s="51"/>
      <c r="Z881" s="6" t="s">
        <v>471</v>
      </c>
    </row>
    <row r="882" spans="1:26" ht="12.75">
      <c r="A882" s="36" t="str">
        <f t="shared" si="30"/>
        <v>DEL - Sector 10 Dwarka|Packaged Food</v>
      </c>
      <c r="B882" s="6" t="s">
        <v>479</v>
      </c>
      <c r="C882" s="7">
        <v>44534</v>
      </c>
      <c r="D882" s="8" t="s">
        <v>92</v>
      </c>
      <c r="E882" s="8" t="s">
        <v>15</v>
      </c>
      <c r="F882" s="9">
        <v>0</v>
      </c>
      <c r="G882" s="10">
        <v>47</v>
      </c>
      <c r="H882" s="46"/>
      <c r="I882" s="46"/>
      <c r="M882" s="6" t="s">
        <v>479</v>
      </c>
      <c r="N882" s="43" t="str">
        <f>IF(COUNTIF($M$2:M882,$M$2:$M$1501)=1,M882,"")</f>
        <v/>
      </c>
      <c r="O882" s="43" t="str">
        <f t="array" ref="O882">IFERROR(INDEX($M$2:$M$1501,MATCH(0,INDEX(COUNTIFS($O$1:O881,$M$2:$M$1501),0),0)),"")</f>
        <v/>
      </c>
      <c r="T882" s="8" t="s">
        <v>92</v>
      </c>
      <c r="U882" s="51"/>
      <c r="Z882" s="6" t="s">
        <v>479</v>
      </c>
    </row>
    <row r="883" spans="1:26" ht="12.75">
      <c r="A883" s="36" t="str">
        <f t="shared" si="30"/>
        <v>DEL-Vikaspuri|Fruits &amp; Vegetables</v>
      </c>
      <c r="B883" s="6" t="s">
        <v>473</v>
      </c>
      <c r="C883" s="7">
        <v>44534</v>
      </c>
      <c r="D883" s="8" t="s">
        <v>60</v>
      </c>
      <c r="E883" s="8" t="s">
        <v>11</v>
      </c>
      <c r="F883" s="9">
        <v>10</v>
      </c>
      <c r="G883" s="10">
        <v>24</v>
      </c>
      <c r="H883" s="46"/>
      <c r="I883" s="46"/>
      <c r="M883" s="6" t="s">
        <v>473</v>
      </c>
      <c r="N883" s="43" t="str">
        <f>IF(COUNTIF($M$2:M883,$M$2:$M$1501)=1,M883,"")</f>
        <v/>
      </c>
      <c r="O883" s="43" t="str">
        <f t="array" ref="O883">IFERROR(INDEX($M$2:$M$1501,MATCH(0,INDEX(COUNTIFS($O$1:O882,$M$2:$M$1501),0),0)),"")</f>
        <v/>
      </c>
      <c r="T883" s="8" t="s">
        <v>60</v>
      </c>
      <c r="U883" s="51"/>
      <c r="Z883" s="6" t="s">
        <v>473</v>
      </c>
    </row>
    <row r="884" spans="1:26" ht="12.75">
      <c r="A884" s="36" t="str">
        <f t="shared" si="30"/>
        <v>DEL-Malviya Nagar|Chocolates &amp; Candies</v>
      </c>
      <c r="B884" s="6" t="s">
        <v>483</v>
      </c>
      <c r="C884" s="7">
        <v>44534</v>
      </c>
      <c r="D884" s="8" t="s">
        <v>513</v>
      </c>
      <c r="E884" s="8" t="s">
        <v>80</v>
      </c>
      <c r="F884" s="9">
        <v>0</v>
      </c>
      <c r="G884" s="10">
        <v>0</v>
      </c>
      <c r="H884" s="46"/>
      <c r="I884" s="46"/>
      <c r="M884" s="6" t="s">
        <v>483</v>
      </c>
      <c r="N884" s="43" t="str">
        <f>IF(COUNTIF($M$2:M884,$M$2:$M$1501)=1,M884,"")</f>
        <v/>
      </c>
      <c r="O884" s="43" t="str">
        <f t="array" ref="O884">IFERROR(INDEX($M$2:$M$1501,MATCH(0,INDEX(COUNTIFS($O$1:O883,$M$2:$M$1501),0),0)),"")</f>
        <v/>
      </c>
      <c r="T884" s="8" t="s">
        <v>513</v>
      </c>
      <c r="U884" s="51"/>
      <c r="Z884" s="6" t="s">
        <v>483</v>
      </c>
    </row>
    <row r="885" spans="1:26" ht="12.75">
      <c r="A885" s="36" t="str">
        <f t="shared" si="30"/>
        <v>DEL - Sector 10 Dwarka|Fruits &amp; Vegetables</v>
      </c>
      <c r="B885" s="6" t="s">
        <v>479</v>
      </c>
      <c r="C885" s="7">
        <v>44534</v>
      </c>
      <c r="D885" s="8" t="s">
        <v>163</v>
      </c>
      <c r="E885" s="8" t="s">
        <v>11</v>
      </c>
      <c r="F885" s="9">
        <v>13</v>
      </c>
      <c r="G885" s="10">
        <v>17</v>
      </c>
      <c r="H885" s="46"/>
      <c r="I885" s="46"/>
      <c r="M885" s="6" t="s">
        <v>479</v>
      </c>
      <c r="N885" s="43" t="str">
        <f>IF(COUNTIF($M$2:M885,$M$2:$M$1501)=1,M885,"")</f>
        <v/>
      </c>
      <c r="O885" s="43" t="str">
        <f t="array" ref="O885">IFERROR(INDEX($M$2:$M$1501,MATCH(0,INDEX(COUNTIFS($O$1:O884,$M$2:$M$1501),0),0)),"")</f>
        <v/>
      </c>
      <c r="T885" s="8" t="s">
        <v>163</v>
      </c>
      <c r="U885" s="51"/>
      <c r="Z885" s="6" t="s">
        <v>479</v>
      </c>
    </row>
    <row r="886" spans="1:26" ht="12.75">
      <c r="A886" s="36" t="str">
        <f t="shared" si="30"/>
        <v>DEL - Kalkaji|Home &amp; Cleaning</v>
      </c>
      <c r="B886" s="6" t="s">
        <v>474</v>
      </c>
      <c r="C886" s="7">
        <v>44534</v>
      </c>
      <c r="D886" s="8" t="s">
        <v>83</v>
      </c>
      <c r="E886" s="8" t="s">
        <v>67</v>
      </c>
      <c r="F886" s="9">
        <v>0</v>
      </c>
      <c r="G886" s="10">
        <v>47</v>
      </c>
      <c r="H886" s="46"/>
      <c r="I886" s="46"/>
      <c r="M886" s="6" t="s">
        <v>474</v>
      </c>
      <c r="N886" s="43" t="str">
        <f>IF(COUNTIF($M$2:M886,$M$2:$M$1501)=1,M886,"")</f>
        <v/>
      </c>
      <c r="O886" s="43" t="str">
        <f t="array" ref="O886">IFERROR(INDEX($M$2:$M$1501,MATCH(0,INDEX(COUNTIFS($O$1:O885,$M$2:$M$1501),0),0)),"")</f>
        <v/>
      </c>
      <c r="T886" s="8" t="s">
        <v>83</v>
      </c>
      <c r="U886" s="51"/>
      <c r="Z886" s="6" t="s">
        <v>474</v>
      </c>
    </row>
    <row r="887" spans="1:26" ht="12.75">
      <c r="A887" s="36" t="str">
        <f t="shared" si="30"/>
        <v>DEL - Sector 10 Dwarka|Fruits &amp; Vegetables</v>
      </c>
      <c r="B887" s="6" t="s">
        <v>479</v>
      </c>
      <c r="C887" s="7">
        <v>44534</v>
      </c>
      <c r="D887" s="8" t="s">
        <v>163</v>
      </c>
      <c r="E887" s="8" t="s">
        <v>11</v>
      </c>
      <c r="F887" s="9">
        <v>13</v>
      </c>
      <c r="G887" s="10">
        <v>16</v>
      </c>
      <c r="H887" s="46"/>
      <c r="I887" s="46"/>
      <c r="M887" s="6" t="s">
        <v>479</v>
      </c>
      <c r="N887" s="43" t="str">
        <f>IF(COUNTIF($M$2:M887,$M$2:$M$1501)=1,M887,"")</f>
        <v/>
      </c>
      <c r="O887" s="43" t="str">
        <f t="array" ref="O887">IFERROR(INDEX($M$2:$M$1501,MATCH(0,INDEX(COUNTIFS($O$1:O886,$M$2:$M$1501),0),0)),"")</f>
        <v/>
      </c>
      <c r="T887" s="8" t="s">
        <v>163</v>
      </c>
      <c r="U887" s="51"/>
      <c r="Z887" s="6" t="s">
        <v>479</v>
      </c>
    </row>
    <row r="888" spans="1:26" ht="12.75">
      <c r="A888" s="36" t="str">
        <f t="shared" si="30"/>
        <v>DEL - East of Kailash|Beverages</v>
      </c>
      <c r="B888" s="6" t="s">
        <v>471</v>
      </c>
      <c r="C888" s="7">
        <v>44534</v>
      </c>
      <c r="D888" s="8" t="s">
        <v>259</v>
      </c>
      <c r="E888" s="8" t="s">
        <v>74</v>
      </c>
      <c r="F888" s="9">
        <v>0</v>
      </c>
      <c r="G888" s="10">
        <v>160</v>
      </c>
      <c r="H888" s="46"/>
      <c r="I888" s="46"/>
      <c r="M888" s="6" t="s">
        <v>471</v>
      </c>
      <c r="N888" s="43" t="str">
        <f>IF(COUNTIF($M$2:M888,$M$2:$M$1501)=1,M888,"")</f>
        <v/>
      </c>
      <c r="O888" s="43" t="str">
        <f t="array" ref="O888">IFERROR(INDEX($M$2:$M$1501,MATCH(0,INDEX(COUNTIFS($O$1:O887,$M$2:$M$1501),0),0)),"")</f>
        <v/>
      </c>
      <c r="T888" s="8" t="s">
        <v>259</v>
      </c>
      <c r="U888" s="51"/>
      <c r="Z888" s="6" t="s">
        <v>471</v>
      </c>
    </row>
    <row r="889" spans="1:26" ht="12.75">
      <c r="A889" s="36" t="str">
        <f t="shared" si="30"/>
        <v>DEL - East of Kailash|Cooking Essentials</v>
      </c>
      <c r="B889" s="6" t="s">
        <v>471</v>
      </c>
      <c r="C889" s="7">
        <v>44534</v>
      </c>
      <c r="D889" s="8" t="s">
        <v>514</v>
      </c>
      <c r="E889" s="8" t="s">
        <v>30</v>
      </c>
      <c r="F889" s="9">
        <v>26</v>
      </c>
      <c r="G889" s="10">
        <v>39</v>
      </c>
      <c r="H889" s="46"/>
      <c r="I889" s="46"/>
      <c r="M889" s="6" t="s">
        <v>471</v>
      </c>
      <c r="N889" s="43" t="str">
        <f>IF(COUNTIF($M$2:M889,$M$2:$M$1501)=1,M889,"")</f>
        <v/>
      </c>
      <c r="O889" s="43" t="str">
        <f t="array" ref="O889">IFERROR(INDEX($M$2:$M$1501,MATCH(0,INDEX(COUNTIFS($O$1:O888,$M$2:$M$1501),0),0)),"")</f>
        <v/>
      </c>
      <c r="T889" s="8" t="s">
        <v>514</v>
      </c>
      <c r="U889" s="51"/>
      <c r="Z889" s="6" t="s">
        <v>471</v>
      </c>
    </row>
    <row r="890" spans="1:26" ht="12.75">
      <c r="A890" s="36" t="str">
        <f t="shared" si="30"/>
        <v>DEL-Malviya Nagar|Chocolates &amp; Candies</v>
      </c>
      <c r="B890" s="6" t="s">
        <v>483</v>
      </c>
      <c r="C890" s="7">
        <v>44534</v>
      </c>
      <c r="D890" s="8" t="s">
        <v>116</v>
      </c>
      <c r="E890" s="8" t="s">
        <v>80</v>
      </c>
      <c r="F890" s="9">
        <v>25</v>
      </c>
      <c r="G890" s="10">
        <v>28</v>
      </c>
      <c r="H890" s="46"/>
      <c r="I890" s="46"/>
      <c r="M890" s="6" t="s">
        <v>483</v>
      </c>
      <c r="N890" s="43" t="str">
        <f>IF(COUNTIF($M$2:M890,$M$2:$M$1501)=1,M890,"")</f>
        <v/>
      </c>
      <c r="O890" s="43" t="str">
        <f t="array" ref="O890">IFERROR(INDEX($M$2:$M$1501,MATCH(0,INDEX(COUNTIFS($O$1:O889,$M$2:$M$1501),0),0)),"")</f>
        <v/>
      </c>
      <c r="T890" s="8" t="s">
        <v>116</v>
      </c>
      <c r="U890" s="51"/>
      <c r="Z890" s="6" t="s">
        <v>483</v>
      </c>
    </row>
    <row r="891" spans="1:26" ht="12.75">
      <c r="A891" s="36" t="str">
        <f t="shared" si="30"/>
        <v>DEL-Paschim Vihar|Paan Corner</v>
      </c>
      <c r="B891" s="6" t="s">
        <v>477</v>
      </c>
      <c r="C891" s="7">
        <v>44534</v>
      </c>
      <c r="D891" s="8" t="s">
        <v>192</v>
      </c>
      <c r="E891" s="8" t="s">
        <v>65</v>
      </c>
      <c r="F891" s="9">
        <v>68</v>
      </c>
      <c r="G891" s="10">
        <v>4</v>
      </c>
      <c r="H891" s="46"/>
      <c r="I891" s="46"/>
      <c r="M891" s="6" t="s">
        <v>477</v>
      </c>
      <c r="N891" s="43" t="str">
        <f>IF(COUNTIF($M$2:M891,$M$2:$M$1501)=1,M891,"")</f>
        <v/>
      </c>
      <c r="O891" s="43" t="str">
        <f t="array" ref="O891">IFERROR(INDEX($M$2:$M$1501,MATCH(0,INDEX(COUNTIFS($O$1:O890,$M$2:$M$1501),0),0)),"")</f>
        <v/>
      </c>
      <c r="T891" s="8" t="s">
        <v>192</v>
      </c>
      <c r="U891" s="51"/>
      <c r="Z891" s="6" t="s">
        <v>477</v>
      </c>
    </row>
    <row r="892" spans="1:26" ht="12.75">
      <c r="A892" s="36" t="str">
        <f t="shared" si="30"/>
        <v>DEL-Paschim Vihar|Cooking Essentials</v>
      </c>
      <c r="B892" s="6" t="s">
        <v>477</v>
      </c>
      <c r="C892" s="7">
        <v>44534</v>
      </c>
      <c r="D892" s="8" t="s">
        <v>515</v>
      </c>
      <c r="E892" s="8" t="s">
        <v>30</v>
      </c>
      <c r="F892" s="9">
        <v>6</v>
      </c>
      <c r="G892" s="10">
        <v>49</v>
      </c>
      <c r="H892" s="46"/>
      <c r="I892" s="46"/>
      <c r="M892" s="6" t="s">
        <v>477</v>
      </c>
      <c r="N892" s="43" t="str">
        <f>IF(COUNTIF($M$2:M892,$M$2:$M$1501)=1,M892,"")</f>
        <v/>
      </c>
      <c r="O892" s="43" t="str">
        <f t="array" ref="O892">IFERROR(INDEX($M$2:$M$1501,MATCH(0,INDEX(COUNTIFS($O$1:O891,$M$2:$M$1501),0),0)),"")</f>
        <v/>
      </c>
      <c r="T892" s="8" t="s">
        <v>515</v>
      </c>
      <c r="U892" s="51"/>
      <c r="Z892" s="6" t="s">
        <v>477</v>
      </c>
    </row>
    <row r="893" spans="1:26" ht="12.75">
      <c r="A893" s="36" t="str">
        <f t="shared" si="30"/>
        <v>DEL - Sector 10 Dwarka|Dairy, Bread &amp; Batter</v>
      </c>
      <c r="B893" s="6" t="s">
        <v>479</v>
      </c>
      <c r="C893" s="7">
        <v>44534</v>
      </c>
      <c r="D893" s="8" t="s">
        <v>40</v>
      </c>
      <c r="E893" s="8" t="s">
        <v>41</v>
      </c>
      <c r="F893" s="9">
        <v>8</v>
      </c>
      <c r="G893" s="10">
        <v>46</v>
      </c>
      <c r="H893" s="46"/>
      <c r="I893" s="46"/>
      <c r="M893" s="6" t="s">
        <v>479</v>
      </c>
      <c r="N893" s="43" t="str">
        <f>IF(COUNTIF($M$2:M893,$M$2:$M$1501)=1,M893,"")</f>
        <v/>
      </c>
      <c r="O893" s="43" t="str">
        <f t="array" ref="O893">IFERROR(INDEX($M$2:$M$1501,MATCH(0,INDEX(COUNTIFS($O$1:O892,$M$2:$M$1501),0),0)),"")</f>
        <v/>
      </c>
      <c r="T893" s="8" t="s">
        <v>40</v>
      </c>
      <c r="U893" s="51"/>
      <c r="Z893" s="6" t="s">
        <v>479</v>
      </c>
    </row>
    <row r="894" spans="1:26" ht="12.75">
      <c r="A894" s="36" t="str">
        <f t="shared" si="30"/>
        <v>DEL - Sector 10 Dwarka|Fruits &amp; Vegetables</v>
      </c>
      <c r="B894" s="6" t="s">
        <v>479</v>
      </c>
      <c r="C894" s="7">
        <v>44534</v>
      </c>
      <c r="D894" s="8" t="s">
        <v>63</v>
      </c>
      <c r="E894" s="8" t="s">
        <v>11</v>
      </c>
      <c r="F894" s="9">
        <v>6</v>
      </c>
      <c r="G894" s="10">
        <v>91</v>
      </c>
      <c r="H894" s="46"/>
      <c r="I894" s="46"/>
      <c r="M894" s="6" t="s">
        <v>479</v>
      </c>
      <c r="N894" s="43" t="str">
        <f>IF(COUNTIF($M$2:M894,$M$2:$M$1501)=1,M894,"")</f>
        <v/>
      </c>
      <c r="O894" s="43" t="str">
        <f t="array" ref="O894">IFERROR(INDEX($M$2:$M$1501,MATCH(0,INDEX(COUNTIFS($O$1:O893,$M$2:$M$1501),0),0)),"")</f>
        <v/>
      </c>
      <c r="T894" s="8" t="s">
        <v>63</v>
      </c>
      <c r="U894" s="51"/>
      <c r="Z894" s="6" t="s">
        <v>479</v>
      </c>
    </row>
    <row r="895" spans="1:26" ht="12.75">
      <c r="A895" s="36" t="str">
        <f t="shared" si="30"/>
        <v>DEL - Sector 10 Dwarka|Fruits &amp; Vegetables</v>
      </c>
      <c r="B895" s="6" t="s">
        <v>479</v>
      </c>
      <c r="C895" s="7">
        <v>44534</v>
      </c>
      <c r="D895" s="8" t="s">
        <v>159</v>
      </c>
      <c r="E895" s="8" t="s">
        <v>11</v>
      </c>
      <c r="F895" s="9">
        <v>0</v>
      </c>
      <c r="G895" s="10">
        <v>44</v>
      </c>
      <c r="H895" s="46"/>
      <c r="I895" s="46"/>
      <c r="M895" s="6" t="s">
        <v>479</v>
      </c>
      <c r="N895" s="43" t="str">
        <f>IF(COUNTIF($M$2:M895,$M$2:$M$1501)=1,M895,"")</f>
        <v/>
      </c>
      <c r="O895" s="43" t="str">
        <f t="array" ref="O895">IFERROR(INDEX($M$2:$M$1501,MATCH(0,INDEX(COUNTIFS($O$1:O894,$M$2:$M$1501),0),0)),"")</f>
        <v/>
      </c>
      <c r="T895" s="8" t="s">
        <v>159</v>
      </c>
      <c r="U895" s="51"/>
      <c r="Z895" s="6" t="s">
        <v>479</v>
      </c>
    </row>
    <row r="896" spans="1:26" ht="12.75">
      <c r="A896" s="36" t="str">
        <f t="shared" si="30"/>
        <v>DEL-Paschim Vihar|Fruits &amp; Vegetables</v>
      </c>
      <c r="B896" s="6" t="s">
        <v>477</v>
      </c>
      <c r="C896" s="7">
        <v>44534</v>
      </c>
      <c r="D896" s="8" t="s">
        <v>17</v>
      </c>
      <c r="E896" s="8" t="s">
        <v>11</v>
      </c>
      <c r="F896" s="9">
        <v>10</v>
      </c>
      <c r="G896" s="10">
        <v>42</v>
      </c>
      <c r="H896" s="46"/>
      <c r="I896" s="46"/>
      <c r="M896" s="6" t="s">
        <v>477</v>
      </c>
      <c r="N896" s="43" t="str">
        <f>IF(COUNTIF($M$2:M896,$M$2:$M$1501)=1,M896,"")</f>
        <v/>
      </c>
      <c r="O896" s="43" t="str">
        <f t="array" ref="O896">IFERROR(INDEX($M$2:$M$1501,MATCH(0,INDEX(COUNTIFS($O$1:O895,$M$2:$M$1501),0),0)),"")</f>
        <v/>
      </c>
      <c r="T896" s="8" t="s">
        <v>17</v>
      </c>
      <c r="U896" s="51"/>
      <c r="Z896" s="6" t="s">
        <v>477</v>
      </c>
    </row>
    <row r="897" spans="1:26" ht="12.75">
      <c r="A897" s="36" t="str">
        <f t="shared" si="30"/>
        <v>DEL-Paschim Vihar|Meat &amp; Eggs</v>
      </c>
      <c r="B897" s="6" t="s">
        <v>477</v>
      </c>
      <c r="C897" s="7">
        <v>44534</v>
      </c>
      <c r="D897" s="8" t="s">
        <v>516</v>
      </c>
      <c r="E897" s="8" t="s">
        <v>517</v>
      </c>
      <c r="F897" s="9">
        <v>11</v>
      </c>
      <c r="G897" s="10">
        <v>240</v>
      </c>
      <c r="H897" s="46"/>
      <c r="I897" s="46"/>
      <c r="M897" s="6" t="s">
        <v>477</v>
      </c>
      <c r="N897" s="43" t="str">
        <f>IF(COUNTIF($M$2:M897,$M$2:$M$1501)=1,M897,"")</f>
        <v/>
      </c>
      <c r="O897" s="43" t="str">
        <f t="array" ref="O897">IFERROR(INDEX($M$2:$M$1501,MATCH(0,INDEX(COUNTIFS($O$1:O896,$M$2:$M$1501),0),0)),"")</f>
        <v/>
      </c>
      <c r="T897" s="8" t="s">
        <v>516</v>
      </c>
      <c r="U897" s="51"/>
      <c r="Z897" s="6" t="s">
        <v>477</v>
      </c>
    </row>
    <row r="898" spans="1:26" ht="12.75">
      <c r="A898" s="36" t="str">
        <f t="shared" si="30"/>
        <v>DEL-Paschim Vihar|Beverages</v>
      </c>
      <c r="B898" s="6" t="s">
        <v>477</v>
      </c>
      <c r="C898" s="7">
        <v>44534</v>
      </c>
      <c r="D898" s="8" t="s">
        <v>240</v>
      </c>
      <c r="E898" s="8" t="s">
        <v>74</v>
      </c>
      <c r="F898" s="9">
        <v>0</v>
      </c>
      <c r="G898" s="10">
        <v>30</v>
      </c>
      <c r="H898" s="46"/>
      <c r="I898" s="46"/>
      <c r="M898" s="6" t="s">
        <v>477</v>
      </c>
      <c r="N898" s="43" t="str">
        <f>IF(COUNTIF($M$2:M898,$M$2:$M$1501)=1,M898,"")</f>
        <v/>
      </c>
      <c r="O898" s="43" t="str">
        <f t="array" ref="O898">IFERROR(INDEX($M$2:$M$1501,MATCH(0,INDEX(COUNTIFS($O$1:O897,$M$2:$M$1501),0),0)),"")</f>
        <v/>
      </c>
      <c r="T898" s="8" t="s">
        <v>240</v>
      </c>
      <c r="U898" s="51"/>
      <c r="Z898" s="6" t="s">
        <v>477</v>
      </c>
    </row>
    <row r="899" spans="1:26" ht="12.75">
      <c r="A899" s="36" t="str">
        <f t="shared" ref="A899:A962" si="31">B899&amp;"|"&amp;E899</f>
        <v>DEL - Sector 10 Dwarka|Dairy, Bread &amp; Batter</v>
      </c>
      <c r="B899" s="6" t="s">
        <v>479</v>
      </c>
      <c r="C899" s="7">
        <v>44534</v>
      </c>
      <c r="D899" s="8" t="s">
        <v>225</v>
      </c>
      <c r="E899" s="8" t="s">
        <v>41</v>
      </c>
      <c r="F899" s="9">
        <v>2</v>
      </c>
      <c r="G899" s="10">
        <v>86</v>
      </c>
      <c r="H899" s="46"/>
      <c r="I899" s="46"/>
      <c r="M899" s="6" t="s">
        <v>479</v>
      </c>
      <c r="N899" s="43" t="str">
        <f>IF(COUNTIF($M$2:M899,$M$2:$M$1501)=1,M899,"")</f>
        <v/>
      </c>
      <c r="O899" s="43" t="str">
        <f t="array" ref="O899">IFERROR(INDEX($M$2:$M$1501,MATCH(0,INDEX(COUNTIFS($O$1:O898,$M$2:$M$1501),0),0)),"")</f>
        <v/>
      </c>
      <c r="T899" s="8" t="s">
        <v>225</v>
      </c>
      <c r="U899" s="51"/>
      <c r="Z899" s="6" t="s">
        <v>479</v>
      </c>
    </row>
    <row r="900" spans="1:26" ht="12.75">
      <c r="A900" s="36" t="str">
        <f t="shared" si="31"/>
        <v>DEL-Paschim Vihar|Fruits &amp; Vegetables</v>
      </c>
      <c r="B900" s="6" t="s">
        <v>477</v>
      </c>
      <c r="C900" s="7">
        <v>44534</v>
      </c>
      <c r="D900" s="8" t="s">
        <v>63</v>
      </c>
      <c r="E900" s="8" t="s">
        <v>11</v>
      </c>
      <c r="F900" s="9">
        <v>0</v>
      </c>
      <c r="G900" s="10">
        <v>19</v>
      </c>
      <c r="H900" s="46"/>
      <c r="I900" s="46"/>
      <c r="M900" s="6" t="s">
        <v>477</v>
      </c>
      <c r="N900" s="43" t="str">
        <f>IF(COUNTIF($M$2:M900,$M$2:$M$1501)=1,M900,"")</f>
        <v/>
      </c>
      <c r="O900" s="43" t="str">
        <f t="array" ref="O900">IFERROR(INDEX($M$2:$M$1501,MATCH(0,INDEX(COUNTIFS($O$1:O899,$M$2:$M$1501),0),0)),"")</f>
        <v/>
      </c>
      <c r="T900" s="8" t="s">
        <v>63</v>
      </c>
      <c r="U900" s="51"/>
      <c r="Z900" s="6" t="s">
        <v>477</v>
      </c>
    </row>
    <row r="901" spans="1:26" ht="12.75">
      <c r="A901" s="36" t="str">
        <f t="shared" si="31"/>
        <v>DEL - Sector 10 Dwarka|Fruits &amp; Vegetables</v>
      </c>
      <c r="B901" s="6" t="s">
        <v>479</v>
      </c>
      <c r="C901" s="7">
        <v>44534</v>
      </c>
      <c r="D901" s="8" t="s">
        <v>159</v>
      </c>
      <c r="E901" s="8" t="s">
        <v>11</v>
      </c>
      <c r="F901" s="9">
        <v>0</v>
      </c>
      <c r="G901" s="10">
        <v>44</v>
      </c>
      <c r="H901" s="46"/>
      <c r="I901" s="46"/>
      <c r="M901" s="6" t="s">
        <v>479</v>
      </c>
      <c r="N901" s="43" t="str">
        <f>IF(COUNTIF($M$2:M901,$M$2:$M$1501)=1,M901,"")</f>
        <v/>
      </c>
      <c r="O901" s="43" t="str">
        <f t="array" ref="O901">IFERROR(INDEX($M$2:$M$1501,MATCH(0,INDEX(COUNTIFS($O$1:O900,$M$2:$M$1501),0),0)),"")</f>
        <v/>
      </c>
      <c r="T901" s="8" t="s">
        <v>159</v>
      </c>
      <c r="U901" s="51"/>
      <c r="Z901" s="6" t="s">
        <v>479</v>
      </c>
    </row>
    <row r="902" spans="1:26" ht="12.75">
      <c r="A902" s="36" t="str">
        <f t="shared" si="31"/>
        <v>DEL - Kalkaji|Packaged Food</v>
      </c>
      <c r="B902" s="6" t="s">
        <v>474</v>
      </c>
      <c r="C902" s="7">
        <v>44534</v>
      </c>
      <c r="D902" s="8" t="s">
        <v>518</v>
      </c>
      <c r="E902" s="8" t="s">
        <v>15</v>
      </c>
      <c r="F902" s="9">
        <v>1</v>
      </c>
      <c r="G902" s="10">
        <v>195</v>
      </c>
      <c r="H902" s="46"/>
      <c r="I902" s="46"/>
      <c r="M902" s="6" t="s">
        <v>474</v>
      </c>
      <c r="N902" s="43" t="str">
        <f>IF(COUNTIF($M$2:M902,$M$2:$M$1501)=1,M902,"")</f>
        <v/>
      </c>
      <c r="O902" s="43" t="str">
        <f t="array" ref="O902">IFERROR(INDEX($M$2:$M$1501,MATCH(0,INDEX(COUNTIFS($O$1:O901,$M$2:$M$1501),0),0)),"")</f>
        <v/>
      </c>
      <c r="T902" s="8" t="s">
        <v>518</v>
      </c>
      <c r="U902" s="51"/>
      <c r="Z902" s="6" t="s">
        <v>474</v>
      </c>
    </row>
    <row r="903" spans="1:26" ht="12.75">
      <c r="A903" s="36" t="str">
        <f t="shared" si="31"/>
        <v>DEL - Kalkaji|Fruits &amp; Vegetables</v>
      </c>
      <c r="B903" s="6" t="s">
        <v>474</v>
      </c>
      <c r="C903" s="7">
        <v>44534</v>
      </c>
      <c r="D903" s="8" t="s">
        <v>519</v>
      </c>
      <c r="E903" s="8" t="s">
        <v>11</v>
      </c>
      <c r="F903" s="9">
        <v>16</v>
      </c>
      <c r="G903" s="10">
        <v>141</v>
      </c>
      <c r="H903" s="46"/>
      <c r="I903" s="46"/>
      <c r="M903" s="6" t="s">
        <v>474</v>
      </c>
      <c r="N903" s="43" t="str">
        <f>IF(COUNTIF($M$2:M903,$M$2:$M$1501)=1,M903,"")</f>
        <v/>
      </c>
      <c r="O903" s="43" t="str">
        <f t="array" ref="O903">IFERROR(INDEX($M$2:$M$1501,MATCH(0,INDEX(COUNTIFS($O$1:O902,$M$2:$M$1501),0),0)),"")</f>
        <v/>
      </c>
      <c r="T903" s="8" t="s">
        <v>519</v>
      </c>
      <c r="U903" s="51"/>
      <c r="Z903" s="6" t="s">
        <v>474</v>
      </c>
    </row>
    <row r="904" spans="1:26" ht="12.75">
      <c r="A904" s="36" t="str">
        <f t="shared" si="31"/>
        <v>DEL - East of Kailash|Paan Corner</v>
      </c>
      <c r="B904" s="6" t="s">
        <v>471</v>
      </c>
      <c r="C904" s="7">
        <v>44534</v>
      </c>
      <c r="D904" s="8" t="s">
        <v>520</v>
      </c>
      <c r="E904" s="8" t="s">
        <v>65</v>
      </c>
      <c r="F904" s="9">
        <v>50</v>
      </c>
      <c r="G904" s="10">
        <v>165</v>
      </c>
      <c r="H904" s="46"/>
      <c r="I904" s="46"/>
      <c r="M904" s="6" t="s">
        <v>471</v>
      </c>
      <c r="N904" s="43" t="str">
        <f>IF(COUNTIF($M$2:M904,$M$2:$M$1501)=1,M904,"")</f>
        <v/>
      </c>
      <c r="O904" s="43" t="str">
        <f t="array" ref="O904">IFERROR(INDEX($M$2:$M$1501,MATCH(0,INDEX(COUNTIFS($O$1:O903,$M$2:$M$1501),0),0)),"")</f>
        <v/>
      </c>
      <c r="T904" s="8" t="s">
        <v>520</v>
      </c>
      <c r="U904" s="51"/>
      <c r="Z904" s="6" t="s">
        <v>471</v>
      </c>
    </row>
    <row r="905" spans="1:26" ht="12.75">
      <c r="A905" s="36" t="str">
        <f t="shared" si="31"/>
        <v>DEL - Kalkaji|Biscuits</v>
      </c>
      <c r="B905" s="6" t="s">
        <v>474</v>
      </c>
      <c r="C905" s="7">
        <v>44534</v>
      </c>
      <c r="D905" s="8" t="s">
        <v>214</v>
      </c>
      <c r="E905" s="8" t="s">
        <v>39</v>
      </c>
      <c r="F905" s="9">
        <v>4</v>
      </c>
      <c r="G905" s="10">
        <v>12</v>
      </c>
      <c r="H905" s="46"/>
      <c r="I905" s="46"/>
      <c r="M905" s="6" t="s">
        <v>474</v>
      </c>
      <c r="N905" s="43" t="str">
        <f>IF(COUNTIF($M$2:M905,$M$2:$M$1501)=1,M905,"")</f>
        <v/>
      </c>
      <c r="O905" s="43" t="str">
        <f t="array" ref="O905">IFERROR(INDEX($M$2:$M$1501,MATCH(0,INDEX(COUNTIFS($O$1:O904,$M$2:$M$1501),0),0)),"")</f>
        <v/>
      </c>
      <c r="T905" s="8" t="s">
        <v>214</v>
      </c>
      <c r="U905" s="51"/>
      <c r="Z905" s="6" t="s">
        <v>474</v>
      </c>
    </row>
    <row r="906" spans="1:26" ht="12.75">
      <c r="A906" s="36" t="str">
        <f t="shared" si="31"/>
        <v>DEL-Malviya Nagar|Biscuits</v>
      </c>
      <c r="B906" s="6" t="s">
        <v>483</v>
      </c>
      <c r="C906" s="7">
        <v>44534</v>
      </c>
      <c r="D906" s="8" t="s">
        <v>440</v>
      </c>
      <c r="E906" s="8" t="s">
        <v>39</v>
      </c>
      <c r="F906" s="9">
        <v>8</v>
      </c>
      <c r="G906" s="10">
        <v>42</v>
      </c>
      <c r="H906" s="46"/>
      <c r="I906" s="46"/>
      <c r="M906" s="6" t="s">
        <v>483</v>
      </c>
      <c r="N906" s="43" t="str">
        <f>IF(COUNTIF($M$2:M906,$M$2:$M$1501)=1,M906,"")</f>
        <v/>
      </c>
      <c r="O906" s="43" t="str">
        <f t="array" ref="O906">IFERROR(INDEX($M$2:$M$1501,MATCH(0,INDEX(COUNTIFS($O$1:O905,$M$2:$M$1501),0),0)),"")</f>
        <v/>
      </c>
      <c r="T906" s="8" t="s">
        <v>440</v>
      </c>
      <c r="U906" s="51"/>
      <c r="Z906" s="6" t="s">
        <v>483</v>
      </c>
    </row>
    <row r="907" spans="1:26" ht="12.75">
      <c r="A907" s="36" t="str">
        <f t="shared" si="31"/>
        <v>DEL - East of Kailash|Biscuits</v>
      </c>
      <c r="B907" s="6" t="s">
        <v>471</v>
      </c>
      <c r="C907" s="7">
        <v>44534</v>
      </c>
      <c r="D907" s="8" t="s">
        <v>521</v>
      </c>
      <c r="E907" s="8" t="s">
        <v>39</v>
      </c>
      <c r="F907" s="9">
        <v>13</v>
      </c>
      <c r="G907" s="10">
        <v>48</v>
      </c>
      <c r="H907" s="46"/>
      <c r="I907" s="46"/>
      <c r="M907" s="6" t="s">
        <v>471</v>
      </c>
      <c r="N907" s="43" t="str">
        <f>IF(COUNTIF($M$2:M907,$M$2:$M$1501)=1,M907,"")</f>
        <v/>
      </c>
      <c r="O907" s="43" t="str">
        <f t="array" ref="O907">IFERROR(INDEX($M$2:$M$1501,MATCH(0,INDEX(COUNTIFS($O$1:O906,$M$2:$M$1501),0),0)),"")</f>
        <v/>
      </c>
      <c r="T907" s="8" t="s">
        <v>521</v>
      </c>
      <c r="U907" s="51"/>
      <c r="Z907" s="6" t="s">
        <v>471</v>
      </c>
    </row>
    <row r="908" spans="1:26" ht="12.75">
      <c r="A908" s="36" t="str">
        <f t="shared" si="31"/>
        <v>DEL-Malviya Nagar|Munchies</v>
      </c>
      <c r="B908" s="6" t="s">
        <v>483</v>
      </c>
      <c r="C908" s="7">
        <v>44534</v>
      </c>
      <c r="D908" s="8" t="s">
        <v>350</v>
      </c>
      <c r="E908" s="8" t="s">
        <v>8</v>
      </c>
      <c r="F908" s="9">
        <v>0</v>
      </c>
      <c r="G908" s="10">
        <v>131</v>
      </c>
      <c r="H908" s="46"/>
      <c r="I908" s="46"/>
      <c r="M908" s="6" t="s">
        <v>483</v>
      </c>
      <c r="N908" s="43" t="str">
        <f>IF(COUNTIF($M$2:M908,$M$2:$M$1501)=1,M908,"")</f>
        <v/>
      </c>
      <c r="O908" s="43" t="str">
        <f t="array" ref="O908">IFERROR(INDEX($M$2:$M$1501,MATCH(0,INDEX(COUNTIFS($O$1:O907,$M$2:$M$1501),0),0)),"")</f>
        <v/>
      </c>
      <c r="T908" s="8" t="s">
        <v>350</v>
      </c>
      <c r="U908" s="51"/>
      <c r="Z908" s="6" t="s">
        <v>483</v>
      </c>
    </row>
    <row r="909" spans="1:26" ht="12.75">
      <c r="A909" s="36" t="str">
        <f t="shared" si="31"/>
        <v>DEL - Sector 10 Dwarka|Fruits &amp; Vegetables</v>
      </c>
      <c r="B909" s="6" t="s">
        <v>479</v>
      </c>
      <c r="C909" s="7">
        <v>44534</v>
      </c>
      <c r="D909" s="8" t="s">
        <v>63</v>
      </c>
      <c r="E909" s="8" t="s">
        <v>11</v>
      </c>
      <c r="F909" s="9">
        <v>6</v>
      </c>
      <c r="G909" s="10">
        <v>52</v>
      </c>
      <c r="H909" s="46"/>
      <c r="I909" s="46"/>
      <c r="M909" s="6" t="s">
        <v>479</v>
      </c>
      <c r="N909" s="43" t="str">
        <f>IF(COUNTIF($M$2:M909,$M$2:$M$1501)=1,M909,"")</f>
        <v/>
      </c>
      <c r="O909" s="43" t="str">
        <f t="array" ref="O909">IFERROR(INDEX($M$2:$M$1501,MATCH(0,INDEX(COUNTIFS($O$1:O908,$M$2:$M$1501),0),0)),"")</f>
        <v/>
      </c>
      <c r="T909" s="8" t="s">
        <v>63</v>
      </c>
      <c r="U909" s="51"/>
      <c r="Z909" s="6" t="s">
        <v>479</v>
      </c>
    </row>
    <row r="910" spans="1:26" ht="12.75">
      <c r="A910" s="36" t="str">
        <f t="shared" si="31"/>
        <v>DEL-Vikaspuri|Home &amp; Cleaning</v>
      </c>
      <c r="B910" s="6" t="s">
        <v>473</v>
      </c>
      <c r="C910" s="7">
        <v>44534</v>
      </c>
      <c r="D910" s="8" t="s">
        <v>522</v>
      </c>
      <c r="E910" s="8" t="s">
        <v>67</v>
      </c>
      <c r="F910" s="9">
        <v>10</v>
      </c>
      <c r="G910" s="10">
        <v>481</v>
      </c>
      <c r="H910" s="46"/>
      <c r="I910" s="46"/>
      <c r="M910" s="6" t="s">
        <v>473</v>
      </c>
      <c r="N910" s="43" t="str">
        <f>IF(COUNTIF($M$2:M910,$M$2:$M$1501)=1,M910,"")</f>
        <v/>
      </c>
      <c r="O910" s="43" t="str">
        <f t="array" ref="O910">IFERROR(INDEX($M$2:$M$1501,MATCH(0,INDEX(COUNTIFS($O$1:O909,$M$2:$M$1501),0),0)),"")</f>
        <v/>
      </c>
      <c r="T910" s="8" t="s">
        <v>522</v>
      </c>
      <c r="U910" s="51"/>
      <c r="Z910" s="6" t="s">
        <v>473</v>
      </c>
    </row>
    <row r="911" spans="1:26" ht="12.75">
      <c r="A911" s="36" t="str">
        <f t="shared" si="31"/>
        <v>DEL - Sector 10 Dwarka|Fruits &amp; Vegetables</v>
      </c>
      <c r="B911" s="6" t="s">
        <v>479</v>
      </c>
      <c r="C911" s="7">
        <v>44534</v>
      </c>
      <c r="D911" s="8" t="s">
        <v>60</v>
      </c>
      <c r="E911" s="8" t="s">
        <v>11</v>
      </c>
      <c r="F911" s="9">
        <v>7</v>
      </c>
      <c r="G911" s="10">
        <v>18</v>
      </c>
      <c r="H911" s="46"/>
      <c r="I911" s="46"/>
      <c r="M911" s="6" t="s">
        <v>479</v>
      </c>
      <c r="N911" s="43" t="str">
        <f>IF(COUNTIF($M$2:M911,$M$2:$M$1501)=1,M911,"")</f>
        <v/>
      </c>
      <c r="O911" s="43" t="str">
        <f t="array" ref="O911">IFERROR(INDEX($M$2:$M$1501,MATCH(0,INDEX(COUNTIFS($O$1:O910,$M$2:$M$1501),0),0)),"")</f>
        <v/>
      </c>
      <c r="T911" s="8" t="s">
        <v>60</v>
      </c>
      <c r="U911" s="51"/>
      <c r="Z911" s="6" t="s">
        <v>479</v>
      </c>
    </row>
    <row r="912" spans="1:26" ht="12.75">
      <c r="A912" s="36" t="str">
        <f t="shared" si="31"/>
        <v>DEL - East of Kailash|Paan Corner</v>
      </c>
      <c r="B912" s="6" t="s">
        <v>471</v>
      </c>
      <c r="C912" s="7">
        <v>44534</v>
      </c>
      <c r="D912" s="8" t="s">
        <v>352</v>
      </c>
      <c r="E912" s="8" t="s">
        <v>65</v>
      </c>
      <c r="F912" s="9">
        <v>31</v>
      </c>
      <c r="G912" s="10">
        <v>330</v>
      </c>
      <c r="H912" s="46"/>
      <c r="I912" s="46"/>
      <c r="M912" s="6" t="s">
        <v>471</v>
      </c>
      <c r="N912" s="43" t="str">
        <f>IF(COUNTIF($M$2:M912,$M$2:$M$1501)=1,M912,"")</f>
        <v/>
      </c>
      <c r="O912" s="43" t="str">
        <f t="array" ref="O912">IFERROR(INDEX($M$2:$M$1501,MATCH(0,INDEX(COUNTIFS($O$1:O911,$M$2:$M$1501),0),0)),"")</f>
        <v/>
      </c>
      <c r="T912" s="8" t="s">
        <v>352</v>
      </c>
      <c r="U912" s="51"/>
      <c r="Z912" s="6" t="s">
        <v>471</v>
      </c>
    </row>
    <row r="913" spans="1:26" ht="12.75">
      <c r="A913" s="36" t="str">
        <f t="shared" si="31"/>
        <v>DEL - Sector 10 Dwarka|Home &amp; Cleaning</v>
      </c>
      <c r="B913" s="6" t="s">
        <v>479</v>
      </c>
      <c r="C913" s="7">
        <v>44534</v>
      </c>
      <c r="D913" s="8" t="s">
        <v>182</v>
      </c>
      <c r="E913" s="8" t="s">
        <v>67</v>
      </c>
      <c r="F913" s="9">
        <v>55</v>
      </c>
      <c r="G913" s="10">
        <v>29</v>
      </c>
      <c r="H913" s="46"/>
      <c r="I913" s="46"/>
      <c r="M913" s="6" t="s">
        <v>479</v>
      </c>
      <c r="N913" s="43" t="str">
        <f>IF(COUNTIF($M$2:M913,$M$2:$M$1501)=1,M913,"")</f>
        <v/>
      </c>
      <c r="O913" s="43" t="str">
        <f t="array" ref="O913">IFERROR(INDEX($M$2:$M$1501,MATCH(0,INDEX(COUNTIFS($O$1:O912,$M$2:$M$1501),0),0)),"")</f>
        <v/>
      </c>
      <c r="T913" s="8" t="s">
        <v>182</v>
      </c>
      <c r="U913" s="51"/>
      <c r="Z913" s="6" t="s">
        <v>479</v>
      </c>
    </row>
    <row r="914" spans="1:26" ht="12.75">
      <c r="A914" s="36" t="str">
        <f t="shared" si="31"/>
        <v>DEL-Vikaspuri|Cooking Essentials</v>
      </c>
      <c r="B914" s="6" t="s">
        <v>473</v>
      </c>
      <c r="C914" s="7">
        <v>44534</v>
      </c>
      <c r="D914" s="8" t="s">
        <v>523</v>
      </c>
      <c r="E914" s="8" t="s">
        <v>30</v>
      </c>
      <c r="F914" s="9">
        <v>37</v>
      </c>
      <c r="G914" s="10">
        <v>14</v>
      </c>
      <c r="H914" s="46"/>
      <c r="I914" s="46"/>
      <c r="M914" s="6" t="s">
        <v>473</v>
      </c>
      <c r="N914" s="43" t="str">
        <f>IF(COUNTIF($M$2:M914,$M$2:$M$1501)=1,M914,"")</f>
        <v/>
      </c>
      <c r="O914" s="43" t="str">
        <f t="array" ref="O914">IFERROR(INDEX($M$2:$M$1501,MATCH(0,INDEX(COUNTIFS($O$1:O913,$M$2:$M$1501),0),0)),"")</f>
        <v/>
      </c>
      <c r="T914" s="8" t="s">
        <v>523</v>
      </c>
      <c r="U914" s="51"/>
      <c r="Z914" s="6" t="s">
        <v>473</v>
      </c>
    </row>
    <row r="915" spans="1:26" ht="12.75">
      <c r="A915" s="36" t="str">
        <f t="shared" si="31"/>
        <v>DEL - Sector 10 Dwarka|Fruits &amp; Vegetables</v>
      </c>
      <c r="B915" s="6" t="s">
        <v>479</v>
      </c>
      <c r="C915" s="7">
        <v>44534</v>
      </c>
      <c r="D915" s="8" t="s">
        <v>163</v>
      </c>
      <c r="E915" s="8" t="s">
        <v>11</v>
      </c>
      <c r="F915" s="9">
        <v>13</v>
      </c>
      <c r="G915" s="10">
        <v>18</v>
      </c>
      <c r="H915" s="46"/>
      <c r="I915" s="46"/>
      <c r="M915" s="6" t="s">
        <v>479</v>
      </c>
      <c r="N915" s="43" t="str">
        <f>IF(COUNTIF($M$2:M915,$M$2:$M$1501)=1,M915,"")</f>
        <v/>
      </c>
      <c r="O915" s="43" t="str">
        <f t="array" ref="O915">IFERROR(INDEX($M$2:$M$1501,MATCH(0,INDEX(COUNTIFS($O$1:O914,$M$2:$M$1501),0),0)),"")</f>
        <v/>
      </c>
      <c r="T915" s="8" t="s">
        <v>163</v>
      </c>
      <c r="U915" s="51"/>
      <c r="Z915" s="6" t="s">
        <v>479</v>
      </c>
    </row>
    <row r="916" spans="1:26" ht="12.75">
      <c r="A916" s="36" t="str">
        <f t="shared" si="31"/>
        <v>DEL-Vikaspuri|Fruits &amp; Vegetables</v>
      </c>
      <c r="B916" s="6" t="s">
        <v>473</v>
      </c>
      <c r="C916" s="7">
        <v>44534</v>
      </c>
      <c r="D916" s="8" t="s">
        <v>175</v>
      </c>
      <c r="E916" s="8" t="s">
        <v>11</v>
      </c>
      <c r="F916" s="9">
        <v>8</v>
      </c>
      <c r="G916" s="10">
        <v>34</v>
      </c>
      <c r="H916" s="46"/>
      <c r="I916" s="46"/>
      <c r="M916" s="6" t="s">
        <v>473</v>
      </c>
      <c r="N916" s="43" t="str">
        <f>IF(COUNTIF($M$2:M916,$M$2:$M$1501)=1,M916,"")</f>
        <v/>
      </c>
      <c r="O916" s="43" t="str">
        <f t="array" ref="O916">IFERROR(INDEX($M$2:$M$1501,MATCH(0,INDEX(COUNTIFS($O$1:O915,$M$2:$M$1501),0),0)),"")</f>
        <v/>
      </c>
      <c r="T916" s="8" t="s">
        <v>175</v>
      </c>
      <c r="U916" s="51"/>
      <c r="Z916" s="6" t="s">
        <v>473</v>
      </c>
    </row>
    <row r="917" spans="1:26" ht="12.75">
      <c r="A917" s="36" t="str">
        <f t="shared" si="31"/>
        <v>DEL - Sector 10 Dwarka|Cooking Essentials</v>
      </c>
      <c r="B917" s="6" t="s">
        <v>479</v>
      </c>
      <c r="C917" s="7">
        <v>44534</v>
      </c>
      <c r="D917" s="8" t="s">
        <v>524</v>
      </c>
      <c r="E917" s="8" t="s">
        <v>30</v>
      </c>
      <c r="F917" s="9">
        <v>15</v>
      </c>
      <c r="G917" s="10">
        <v>57</v>
      </c>
      <c r="H917" s="46"/>
      <c r="I917" s="46"/>
      <c r="M917" s="6" t="s">
        <v>479</v>
      </c>
      <c r="N917" s="43" t="str">
        <f>IF(COUNTIF($M$2:M917,$M$2:$M$1501)=1,M917,"")</f>
        <v/>
      </c>
      <c r="O917" s="43" t="str">
        <f t="array" ref="O917">IFERROR(INDEX($M$2:$M$1501,MATCH(0,INDEX(COUNTIFS($O$1:O916,$M$2:$M$1501),0),0)),"")</f>
        <v/>
      </c>
      <c r="T917" s="8" t="s">
        <v>524</v>
      </c>
      <c r="U917" s="51"/>
      <c r="Z917" s="6" t="s">
        <v>479</v>
      </c>
    </row>
    <row r="918" spans="1:26" ht="12.75">
      <c r="A918" s="36" t="str">
        <f t="shared" si="31"/>
        <v>DEL-Vikaspuri|Fruits &amp; Vegetables</v>
      </c>
      <c r="B918" s="6" t="s">
        <v>473</v>
      </c>
      <c r="C918" s="7">
        <v>44534</v>
      </c>
      <c r="D918" s="8" t="s">
        <v>47</v>
      </c>
      <c r="E918" s="8" t="s">
        <v>11</v>
      </c>
      <c r="F918" s="9">
        <v>22</v>
      </c>
      <c r="G918" s="10">
        <v>14</v>
      </c>
      <c r="H918" s="46"/>
      <c r="I918" s="46"/>
      <c r="M918" s="6" t="s">
        <v>473</v>
      </c>
      <c r="N918" s="43" t="str">
        <f>IF(COUNTIF($M$2:M918,$M$2:$M$1501)=1,M918,"")</f>
        <v/>
      </c>
      <c r="O918" s="43" t="str">
        <f t="array" ref="O918">IFERROR(INDEX($M$2:$M$1501,MATCH(0,INDEX(COUNTIFS($O$1:O917,$M$2:$M$1501),0),0)),"")</f>
        <v/>
      </c>
      <c r="T918" s="8" t="s">
        <v>47</v>
      </c>
      <c r="U918" s="51"/>
      <c r="Z918" s="6" t="s">
        <v>473</v>
      </c>
    </row>
    <row r="919" spans="1:26" ht="12.75">
      <c r="A919" s="36" t="str">
        <f t="shared" si="31"/>
        <v>DEL-Paschim Vihar|Fruits &amp; Vegetables</v>
      </c>
      <c r="B919" s="6" t="s">
        <v>477</v>
      </c>
      <c r="C919" s="7">
        <v>44534</v>
      </c>
      <c r="D919" s="8" t="s">
        <v>17</v>
      </c>
      <c r="E919" s="8" t="s">
        <v>11</v>
      </c>
      <c r="F919" s="9">
        <v>10</v>
      </c>
      <c r="G919" s="10">
        <v>76</v>
      </c>
      <c r="H919" s="46"/>
      <c r="I919" s="46"/>
      <c r="M919" s="6" t="s">
        <v>477</v>
      </c>
      <c r="N919" s="43" t="str">
        <f>IF(COUNTIF($M$2:M919,$M$2:$M$1501)=1,M919,"")</f>
        <v/>
      </c>
      <c r="O919" s="43" t="str">
        <f t="array" ref="O919">IFERROR(INDEX($M$2:$M$1501,MATCH(0,INDEX(COUNTIFS($O$1:O918,$M$2:$M$1501),0),0)),"")</f>
        <v/>
      </c>
      <c r="T919" s="8" t="s">
        <v>17</v>
      </c>
      <c r="U919" s="51"/>
      <c r="Z919" s="6" t="s">
        <v>477</v>
      </c>
    </row>
    <row r="920" spans="1:26" ht="12.75">
      <c r="A920" s="36" t="str">
        <f t="shared" si="31"/>
        <v>DEL-Vikaspuri|Cooking Essentials</v>
      </c>
      <c r="B920" s="6" t="s">
        <v>473</v>
      </c>
      <c r="C920" s="7">
        <v>44534</v>
      </c>
      <c r="D920" s="8" t="s">
        <v>310</v>
      </c>
      <c r="E920" s="8" t="s">
        <v>30</v>
      </c>
      <c r="F920" s="9">
        <v>10</v>
      </c>
      <c r="G920" s="10">
        <v>45</v>
      </c>
      <c r="H920" s="46"/>
      <c r="I920" s="46"/>
      <c r="M920" s="6" t="s">
        <v>473</v>
      </c>
      <c r="N920" s="43" t="str">
        <f>IF(COUNTIF($M$2:M920,$M$2:$M$1501)=1,M920,"")</f>
        <v/>
      </c>
      <c r="O920" s="43" t="str">
        <f t="array" ref="O920">IFERROR(INDEX($M$2:$M$1501,MATCH(0,INDEX(COUNTIFS($O$1:O919,$M$2:$M$1501),0),0)),"")</f>
        <v/>
      </c>
      <c r="T920" s="8" t="s">
        <v>310</v>
      </c>
      <c r="U920" s="51"/>
      <c r="Z920" s="6" t="s">
        <v>473</v>
      </c>
    </row>
    <row r="921" spans="1:26" ht="12.75">
      <c r="A921" s="36" t="str">
        <f t="shared" si="31"/>
        <v>DEL - Sector 10 Dwarka|Health &amp; Hygiene</v>
      </c>
      <c r="B921" s="6" t="s">
        <v>479</v>
      </c>
      <c r="C921" s="7">
        <v>44534</v>
      </c>
      <c r="D921" s="8" t="s">
        <v>452</v>
      </c>
      <c r="E921" s="8" t="s">
        <v>132</v>
      </c>
      <c r="F921" s="9">
        <v>0</v>
      </c>
      <c r="G921" s="10">
        <v>135</v>
      </c>
      <c r="H921" s="46"/>
      <c r="I921" s="46"/>
      <c r="M921" s="6" t="s">
        <v>479</v>
      </c>
      <c r="N921" s="43" t="str">
        <f>IF(COUNTIF($M$2:M921,$M$2:$M$1501)=1,M921,"")</f>
        <v/>
      </c>
      <c r="O921" s="43" t="str">
        <f t="array" ref="O921">IFERROR(INDEX($M$2:$M$1501,MATCH(0,INDEX(COUNTIFS($O$1:O920,$M$2:$M$1501),0),0)),"")</f>
        <v/>
      </c>
      <c r="T921" s="8" t="s">
        <v>452</v>
      </c>
      <c r="U921" s="51"/>
      <c r="Z921" s="6" t="s">
        <v>479</v>
      </c>
    </row>
    <row r="922" spans="1:26" ht="12.75">
      <c r="A922" s="36" t="str">
        <f t="shared" si="31"/>
        <v>DEL-Vikaspuri|Munchies</v>
      </c>
      <c r="B922" s="6" t="s">
        <v>473</v>
      </c>
      <c r="C922" s="7">
        <v>44534</v>
      </c>
      <c r="D922" s="8" t="s">
        <v>195</v>
      </c>
      <c r="E922" s="8" t="s">
        <v>8</v>
      </c>
      <c r="F922" s="9">
        <v>26</v>
      </c>
      <c r="G922" s="10">
        <v>16</v>
      </c>
      <c r="H922" s="46"/>
      <c r="I922" s="46"/>
      <c r="M922" s="6" t="s">
        <v>473</v>
      </c>
      <c r="N922" s="43" t="str">
        <f>IF(COUNTIF($M$2:M922,$M$2:$M$1501)=1,M922,"")</f>
        <v/>
      </c>
      <c r="O922" s="43" t="str">
        <f t="array" ref="O922">IFERROR(INDEX($M$2:$M$1501,MATCH(0,INDEX(COUNTIFS($O$1:O921,$M$2:$M$1501),0),0)),"")</f>
        <v/>
      </c>
      <c r="T922" s="8" t="s">
        <v>195</v>
      </c>
      <c r="U922" s="51"/>
      <c r="Z922" s="6" t="s">
        <v>473</v>
      </c>
    </row>
    <row r="923" spans="1:26" ht="12.75">
      <c r="A923" s="36" t="str">
        <f t="shared" si="31"/>
        <v>DEL - Sector 10 Dwarka|Fruits &amp; Vegetables</v>
      </c>
      <c r="B923" s="6" t="s">
        <v>479</v>
      </c>
      <c r="C923" s="7">
        <v>44534</v>
      </c>
      <c r="D923" s="8" t="s">
        <v>55</v>
      </c>
      <c r="E923" s="8" t="s">
        <v>11</v>
      </c>
      <c r="F923" s="9">
        <v>0</v>
      </c>
      <c r="G923" s="10">
        <v>45</v>
      </c>
      <c r="H923" s="46"/>
      <c r="I923" s="46"/>
      <c r="M923" s="6" t="s">
        <v>479</v>
      </c>
      <c r="N923" s="43" t="str">
        <f>IF(COUNTIF($M$2:M923,$M$2:$M$1501)=1,M923,"")</f>
        <v/>
      </c>
      <c r="O923" s="43" t="str">
        <f t="array" ref="O923">IFERROR(INDEX($M$2:$M$1501,MATCH(0,INDEX(COUNTIFS($O$1:O922,$M$2:$M$1501),0),0)),"")</f>
        <v/>
      </c>
      <c r="T923" s="8" t="s">
        <v>55</v>
      </c>
      <c r="U923" s="51"/>
      <c r="Z923" s="6" t="s">
        <v>479</v>
      </c>
    </row>
    <row r="924" spans="1:26" ht="12.75">
      <c r="A924" s="36" t="str">
        <f t="shared" si="31"/>
        <v>DEL-Malviya Nagar|Munchies</v>
      </c>
      <c r="B924" s="6" t="s">
        <v>483</v>
      </c>
      <c r="C924" s="7">
        <v>44534</v>
      </c>
      <c r="D924" s="8" t="s">
        <v>89</v>
      </c>
      <c r="E924" s="8" t="s">
        <v>8</v>
      </c>
      <c r="F924" s="9">
        <v>0</v>
      </c>
      <c r="G924" s="10">
        <v>7</v>
      </c>
      <c r="H924" s="46"/>
      <c r="I924" s="46"/>
      <c r="M924" s="6" t="s">
        <v>483</v>
      </c>
      <c r="N924" s="43" t="str">
        <f>IF(COUNTIF($M$2:M924,$M$2:$M$1501)=1,M924,"")</f>
        <v/>
      </c>
      <c r="O924" s="43" t="str">
        <f t="array" ref="O924">IFERROR(INDEX($M$2:$M$1501,MATCH(0,INDEX(COUNTIFS($O$1:O923,$M$2:$M$1501),0),0)),"")</f>
        <v/>
      </c>
      <c r="T924" s="8" t="s">
        <v>89</v>
      </c>
      <c r="U924" s="51"/>
      <c r="Z924" s="6" t="s">
        <v>483</v>
      </c>
    </row>
    <row r="925" spans="1:26" ht="12.75">
      <c r="A925" s="36" t="str">
        <f t="shared" si="31"/>
        <v>DEL - Sector 10 Dwarka|Fruits &amp; Vegetables</v>
      </c>
      <c r="B925" s="6" t="s">
        <v>479</v>
      </c>
      <c r="C925" s="7">
        <v>44534</v>
      </c>
      <c r="D925" s="8" t="s">
        <v>159</v>
      </c>
      <c r="E925" s="8" t="s">
        <v>11</v>
      </c>
      <c r="F925" s="9">
        <v>0</v>
      </c>
      <c r="G925" s="10">
        <v>33</v>
      </c>
      <c r="H925" s="46"/>
      <c r="I925" s="46"/>
      <c r="M925" s="6" t="s">
        <v>479</v>
      </c>
      <c r="N925" s="43" t="str">
        <f>IF(COUNTIF($M$2:M925,$M$2:$M$1501)=1,M925,"")</f>
        <v/>
      </c>
      <c r="O925" s="43" t="str">
        <f t="array" ref="O925">IFERROR(INDEX($M$2:$M$1501,MATCH(0,INDEX(COUNTIFS($O$1:O924,$M$2:$M$1501),0),0)),"")</f>
        <v/>
      </c>
      <c r="T925" s="8" t="s">
        <v>159</v>
      </c>
      <c r="U925" s="51"/>
      <c r="Z925" s="6" t="s">
        <v>479</v>
      </c>
    </row>
    <row r="926" spans="1:26" ht="12.75">
      <c r="A926" s="36" t="str">
        <f t="shared" si="31"/>
        <v>DEL-Vikaspuri|Ice Cream &amp; Desserts</v>
      </c>
      <c r="B926" s="6" t="s">
        <v>473</v>
      </c>
      <c r="C926" s="7">
        <v>44534</v>
      </c>
      <c r="D926" s="8" t="s">
        <v>525</v>
      </c>
      <c r="E926" s="8" t="s">
        <v>59</v>
      </c>
      <c r="F926" s="9">
        <v>4</v>
      </c>
      <c r="G926" s="10">
        <v>48</v>
      </c>
      <c r="H926" s="46"/>
      <c r="I926" s="46"/>
      <c r="M926" s="6" t="s">
        <v>473</v>
      </c>
      <c r="N926" s="43" t="str">
        <f>IF(COUNTIF($M$2:M926,$M$2:$M$1501)=1,M926,"")</f>
        <v/>
      </c>
      <c r="O926" s="43" t="str">
        <f t="array" ref="O926">IFERROR(INDEX($M$2:$M$1501,MATCH(0,INDEX(COUNTIFS($O$1:O925,$M$2:$M$1501),0),0)),"")</f>
        <v/>
      </c>
      <c r="T926" s="8" t="s">
        <v>525</v>
      </c>
      <c r="U926" s="51"/>
      <c r="Z926" s="6" t="s">
        <v>473</v>
      </c>
    </row>
    <row r="927" spans="1:26" ht="12.75">
      <c r="A927" s="36" t="str">
        <f t="shared" si="31"/>
        <v>DEL-Paschim Vihar|Packaged Food</v>
      </c>
      <c r="B927" s="6" t="s">
        <v>477</v>
      </c>
      <c r="C927" s="7">
        <v>44534</v>
      </c>
      <c r="D927" s="8" t="s">
        <v>278</v>
      </c>
      <c r="E927" s="8" t="s">
        <v>15</v>
      </c>
      <c r="F927" s="9">
        <v>15</v>
      </c>
      <c r="G927" s="10">
        <v>69</v>
      </c>
      <c r="H927" s="46"/>
      <c r="I927" s="46"/>
      <c r="M927" s="6" t="s">
        <v>477</v>
      </c>
      <c r="N927" s="43" t="str">
        <f>IF(COUNTIF($M$2:M927,$M$2:$M$1501)=1,M927,"")</f>
        <v/>
      </c>
      <c r="O927" s="43" t="str">
        <f t="array" ref="O927">IFERROR(INDEX($M$2:$M$1501,MATCH(0,INDEX(COUNTIFS($O$1:O926,$M$2:$M$1501),0),0)),"")</f>
        <v/>
      </c>
      <c r="T927" s="8" t="s">
        <v>278</v>
      </c>
      <c r="U927" s="51"/>
      <c r="Z927" s="6" t="s">
        <v>477</v>
      </c>
    </row>
    <row r="928" spans="1:26" ht="12.75">
      <c r="A928" s="36" t="str">
        <f t="shared" si="31"/>
        <v>DEL-Vikaspuri|Fruits &amp; Vegetables</v>
      </c>
      <c r="B928" s="6" t="s">
        <v>473</v>
      </c>
      <c r="C928" s="7">
        <v>44534</v>
      </c>
      <c r="D928" s="8" t="s">
        <v>246</v>
      </c>
      <c r="E928" s="8" t="s">
        <v>11</v>
      </c>
      <c r="F928" s="9">
        <v>28</v>
      </c>
      <c r="G928" s="10">
        <v>34</v>
      </c>
      <c r="H928" s="46"/>
      <c r="I928" s="46"/>
      <c r="M928" s="6" t="s">
        <v>473</v>
      </c>
      <c r="N928" s="43" t="str">
        <f>IF(COUNTIF($M$2:M928,$M$2:$M$1501)=1,M928,"")</f>
        <v/>
      </c>
      <c r="O928" s="43" t="str">
        <f t="array" ref="O928">IFERROR(INDEX($M$2:$M$1501,MATCH(0,INDEX(COUNTIFS($O$1:O927,$M$2:$M$1501),0),0)),"")</f>
        <v/>
      </c>
      <c r="T928" s="8" t="s">
        <v>246</v>
      </c>
      <c r="U928" s="51"/>
      <c r="Z928" s="6" t="s">
        <v>473</v>
      </c>
    </row>
    <row r="929" spans="1:26" ht="12.75">
      <c r="A929" s="36" t="str">
        <f t="shared" si="31"/>
        <v>DEL-Paschim Vihar|Personal Care</v>
      </c>
      <c r="B929" s="6" t="s">
        <v>477</v>
      </c>
      <c r="C929" s="7">
        <v>44534</v>
      </c>
      <c r="D929" s="8" t="s">
        <v>16</v>
      </c>
      <c r="E929" s="8" t="s">
        <v>34</v>
      </c>
      <c r="F929" s="9">
        <v>4</v>
      </c>
      <c r="G929" s="10">
        <v>134</v>
      </c>
      <c r="H929" s="46"/>
      <c r="I929" s="46"/>
      <c r="M929" s="6" t="s">
        <v>477</v>
      </c>
      <c r="N929" s="43" t="str">
        <f>IF(COUNTIF($M$2:M929,$M$2:$M$1501)=1,M929,"")</f>
        <v/>
      </c>
      <c r="O929" s="43" t="str">
        <f t="array" ref="O929">IFERROR(INDEX($M$2:$M$1501,MATCH(0,INDEX(COUNTIFS($O$1:O928,$M$2:$M$1501),0),0)),"")</f>
        <v/>
      </c>
      <c r="T929" s="8" t="s">
        <v>16</v>
      </c>
      <c r="U929" s="51"/>
      <c r="Z929" s="6" t="s">
        <v>477</v>
      </c>
    </row>
    <row r="930" spans="1:26" ht="12.75">
      <c r="A930" s="36" t="str">
        <f t="shared" si="31"/>
        <v>DEL - Sector 10 Dwarka|Munchies</v>
      </c>
      <c r="B930" s="6" t="s">
        <v>479</v>
      </c>
      <c r="C930" s="7">
        <v>44534</v>
      </c>
      <c r="D930" s="8" t="s">
        <v>269</v>
      </c>
      <c r="E930" s="8" t="s">
        <v>8</v>
      </c>
      <c r="F930" s="9">
        <v>108</v>
      </c>
      <c r="G930" s="10">
        <v>10</v>
      </c>
      <c r="H930" s="46"/>
      <c r="I930" s="46"/>
      <c r="M930" s="6" t="s">
        <v>479</v>
      </c>
      <c r="N930" s="43" t="str">
        <f>IF(COUNTIF($M$2:M930,$M$2:$M$1501)=1,M930,"")</f>
        <v/>
      </c>
      <c r="O930" s="43" t="str">
        <f t="array" ref="O930">IFERROR(INDEX($M$2:$M$1501,MATCH(0,INDEX(COUNTIFS($O$1:O929,$M$2:$M$1501),0),0)),"")</f>
        <v/>
      </c>
      <c r="T930" s="8" t="s">
        <v>269</v>
      </c>
      <c r="U930" s="51"/>
      <c r="Z930" s="6" t="s">
        <v>479</v>
      </c>
    </row>
    <row r="931" spans="1:26" ht="12.75">
      <c r="A931" s="36" t="str">
        <f t="shared" si="31"/>
        <v>DEL - East of Kailash|Munchies</v>
      </c>
      <c r="B931" s="6" t="s">
        <v>471</v>
      </c>
      <c r="C931" s="7">
        <v>44534</v>
      </c>
      <c r="D931" s="8" t="s">
        <v>526</v>
      </c>
      <c r="E931" s="8" t="s">
        <v>8</v>
      </c>
      <c r="F931" s="9">
        <v>1</v>
      </c>
      <c r="G931" s="10">
        <v>7</v>
      </c>
      <c r="H931" s="46"/>
      <c r="I931" s="46"/>
      <c r="M931" s="6" t="s">
        <v>471</v>
      </c>
      <c r="N931" s="43" t="str">
        <f>IF(COUNTIF($M$2:M931,$M$2:$M$1501)=1,M931,"")</f>
        <v/>
      </c>
      <c r="O931" s="43" t="str">
        <f t="array" ref="O931">IFERROR(INDEX($M$2:$M$1501,MATCH(0,INDEX(COUNTIFS($O$1:O930,$M$2:$M$1501),0),0)),"")</f>
        <v/>
      </c>
      <c r="T931" s="8" t="s">
        <v>526</v>
      </c>
      <c r="U931" s="51"/>
      <c r="Z931" s="6" t="s">
        <v>471</v>
      </c>
    </row>
    <row r="932" spans="1:26" ht="12.75">
      <c r="A932" s="36" t="str">
        <f t="shared" si="31"/>
        <v>DEL-Vikaspuri|Munchies</v>
      </c>
      <c r="B932" s="6" t="s">
        <v>473</v>
      </c>
      <c r="C932" s="7">
        <v>44534</v>
      </c>
      <c r="D932" s="8" t="s">
        <v>527</v>
      </c>
      <c r="E932" s="8" t="s">
        <v>8</v>
      </c>
      <c r="F932" s="9">
        <v>18</v>
      </c>
      <c r="G932" s="10">
        <v>85</v>
      </c>
      <c r="H932" s="46"/>
      <c r="I932" s="46"/>
      <c r="M932" s="6" t="s">
        <v>473</v>
      </c>
      <c r="N932" s="43" t="str">
        <f>IF(COUNTIF($M$2:M932,$M$2:$M$1501)=1,M932,"")</f>
        <v/>
      </c>
      <c r="O932" s="43" t="str">
        <f t="array" ref="O932">IFERROR(INDEX($M$2:$M$1501,MATCH(0,INDEX(COUNTIFS($O$1:O931,$M$2:$M$1501),0),0)),"")</f>
        <v/>
      </c>
      <c r="T932" s="8" t="s">
        <v>527</v>
      </c>
      <c r="U932" s="51"/>
      <c r="Z932" s="6" t="s">
        <v>473</v>
      </c>
    </row>
    <row r="933" spans="1:26" ht="12.75">
      <c r="A933" s="36" t="str">
        <f t="shared" si="31"/>
        <v>DEL - Kalkaji|Munchies</v>
      </c>
      <c r="B933" s="6" t="s">
        <v>474</v>
      </c>
      <c r="C933" s="7">
        <v>44534</v>
      </c>
      <c r="D933" s="8" t="s">
        <v>528</v>
      </c>
      <c r="E933" s="8" t="s">
        <v>8</v>
      </c>
      <c r="F933" s="9">
        <v>46</v>
      </c>
      <c r="G933" s="10">
        <v>64</v>
      </c>
      <c r="H933" s="46"/>
      <c r="I933" s="46"/>
      <c r="M933" s="6" t="s">
        <v>474</v>
      </c>
      <c r="N933" s="43" t="str">
        <f>IF(COUNTIF($M$2:M933,$M$2:$M$1501)=1,M933,"")</f>
        <v/>
      </c>
      <c r="O933" s="43" t="str">
        <f t="array" ref="O933">IFERROR(INDEX($M$2:$M$1501,MATCH(0,INDEX(COUNTIFS($O$1:O932,$M$2:$M$1501),0),0)),"")</f>
        <v/>
      </c>
      <c r="T933" s="8" t="s">
        <v>528</v>
      </c>
      <c r="U933" s="51"/>
      <c r="Z933" s="6" t="s">
        <v>474</v>
      </c>
    </row>
    <row r="934" spans="1:26" ht="12.75">
      <c r="A934" s="36" t="str">
        <f t="shared" si="31"/>
        <v>DEL - Sector 10 Dwarka|Munchies</v>
      </c>
      <c r="B934" s="6" t="s">
        <v>479</v>
      </c>
      <c r="C934" s="7">
        <v>44534</v>
      </c>
      <c r="D934" s="8" t="s">
        <v>529</v>
      </c>
      <c r="E934" s="8" t="s">
        <v>8</v>
      </c>
      <c r="F934" s="9">
        <v>5</v>
      </c>
      <c r="G934" s="10">
        <v>73</v>
      </c>
      <c r="H934" s="46"/>
      <c r="I934" s="46"/>
      <c r="M934" s="6" t="s">
        <v>479</v>
      </c>
      <c r="N934" s="43" t="str">
        <f>IF(COUNTIF($M$2:M934,$M$2:$M$1501)=1,M934,"")</f>
        <v/>
      </c>
      <c r="O934" s="43" t="str">
        <f t="array" ref="O934">IFERROR(INDEX($M$2:$M$1501,MATCH(0,INDEX(COUNTIFS($O$1:O933,$M$2:$M$1501),0),0)),"")</f>
        <v/>
      </c>
      <c r="T934" s="8" t="s">
        <v>529</v>
      </c>
      <c r="U934" s="51"/>
      <c r="Z934" s="6" t="s">
        <v>479</v>
      </c>
    </row>
    <row r="935" spans="1:26" ht="12.75">
      <c r="A935" s="36" t="str">
        <f t="shared" si="31"/>
        <v>DEL - Kalkaji|Munchies</v>
      </c>
      <c r="B935" s="6" t="s">
        <v>474</v>
      </c>
      <c r="C935" s="7">
        <v>44534</v>
      </c>
      <c r="D935" s="8" t="s">
        <v>530</v>
      </c>
      <c r="E935" s="8" t="s">
        <v>8</v>
      </c>
      <c r="F935" s="9">
        <v>21</v>
      </c>
      <c r="G935" s="10">
        <v>35</v>
      </c>
      <c r="H935" s="46"/>
      <c r="I935" s="46"/>
      <c r="M935" s="6" t="s">
        <v>474</v>
      </c>
      <c r="N935" s="43" t="str">
        <f>IF(COUNTIF($M$2:M935,$M$2:$M$1501)=1,M935,"")</f>
        <v/>
      </c>
      <c r="O935" s="43" t="str">
        <f t="array" ref="O935">IFERROR(INDEX($M$2:$M$1501,MATCH(0,INDEX(COUNTIFS($O$1:O934,$M$2:$M$1501),0),0)),"")</f>
        <v/>
      </c>
      <c r="T935" s="8" t="s">
        <v>530</v>
      </c>
      <c r="U935" s="51"/>
      <c r="Z935" s="6" t="s">
        <v>474</v>
      </c>
    </row>
    <row r="936" spans="1:26" ht="12.75">
      <c r="A936" s="36" t="str">
        <f t="shared" si="31"/>
        <v>DEL - Sector 10 Dwarka|Fruits &amp; Vegetables</v>
      </c>
      <c r="B936" s="6" t="s">
        <v>479</v>
      </c>
      <c r="C936" s="7">
        <v>44534</v>
      </c>
      <c r="D936" s="8" t="s">
        <v>63</v>
      </c>
      <c r="E936" s="8" t="s">
        <v>11</v>
      </c>
      <c r="F936" s="9">
        <v>6</v>
      </c>
      <c r="G936" s="10">
        <v>91</v>
      </c>
      <c r="H936" s="46"/>
      <c r="I936" s="46"/>
      <c r="M936" s="6" t="s">
        <v>479</v>
      </c>
      <c r="N936" s="43" t="str">
        <f>IF(COUNTIF($M$2:M936,$M$2:$M$1501)=1,M936,"")</f>
        <v/>
      </c>
      <c r="O936" s="43" t="str">
        <f t="array" ref="O936">IFERROR(INDEX($M$2:$M$1501,MATCH(0,INDEX(COUNTIFS($O$1:O935,$M$2:$M$1501),0),0)),"")</f>
        <v/>
      </c>
      <c r="T936" s="8" t="s">
        <v>63</v>
      </c>
      <c r="U936" s="51"/>
      <c r="Z936" s="6" t="s">
        <v>479</v>
      </c>
    </row>
    <row r="937" spans="1:26" ht="12.75">
      <c r="A937" s="36" t="str">
        <f t="shared" si="31"/>
        <v>DEL - Kalkaji|Munchies</v>
      </c>
      <c r="B937" s="6" t="s">
        <v>474</v>
      </c>
      <c r="C937" s="7">
        <v>44534</v>
      </c>
      <c r="D937" s="8" t="s">
        <v>531</v>
      </c>
      <c r="E937" s="8" t="s">
        <v>8</v>
      </c>
      <c r="F937" s="9">
        <v>11</v>
      </c>
      <c r="G937" s="10">
        <v>95</v>
      </c>
      <c r="H937" s="46"/>
      <c r="I937" s="46"/>
      <c r="M937" s="6" t="s">
        <v>474</v>
      </c>
      <c r="N937" s="43" t="str">
        <f>IF(COUNTIF($M$2:M937,$M$2:$M$1501)=1,M937,"")</f>
        <v/>
      </c>
      <c r="O937" s="43" t="str">
        <f t="array" ref="O937">IFERROR(INDEX($M$2:$M$1501,MATCH(0,INDEX(COUNTIFS($O$1:O936,$M$2:$M$1501),0),0)),"")</f>
        <v/>
      </c>
      <c r="T937" s="8" t="s">
        <v>531</v>
      </c>
      <c r="U937" s="51"/>
      <c r="Z937" s="6" t="s">
        <v>474</v>
      </c>
    </row>
    <row r="938" spans="1:26" ht="12.75">
      <c r="A938" s="36" t="str">
        <f t="shared" si="31"/>
        <v>DEL-Paschim Vihar|Chocolates &amp; Candies</v>
      </c>
      <c r="B938" s="6" t="s">
        <v>477</v>
      </c>
      <c r="C938" s="7">
        <v>44534</v>
      </c>
      <c r="D938" s="8" t="s">
        <v>532</v>
      </c>
      <c r="E938" s="8" t="s">
        <v>80</v>
      </c>
      <c r="F938" s="9">
        <v>0</v>
      </c>
      <c r="G938" s="10">
        <v>29</v>
      </c>
      <c r="H938" s="46"/>
      <c r="I938" s="46"/>
      <c r="M938" s="6" t="s">
        <v>477</v>
      </c>
      <c r="N938" s="43" t="str">
        <f>IF(COUNTIF($M$2:M938,$M$2:$M$1501)=1,M938,"")</f>
        <v/>
      </c>
      <c r="O938" s="43" t="str">
        <f t="array" ref="O938">IFERROR(INDEX($M$2:$M$1501,MATCH(0,INDEX(COUNTIFS($O$1:O937,$M$2:$M$1501),0),0)),"")</f>
        <v/>
      </c>
      <c r="T938" s="8" t="s">
        <v>532</v>
      </c>
      <c r="U938" s="51"/>
      <c r="Z938" s="6" t="s">
        <v>477</v>
      </c>
    </row>
    <row r="939" spans="1:26" ht="12.75">
      <c r="A939" s="36" t="str">
        <f t="shared" si="31"/>
        <v>DEL - Sector 10 Dwarka|Dairy, Bread &amp; Batter</v>
      </c>
      <c r="B939" s="6" t="s">
        <v>479</v>
      </c>
      <c r="C939" s="7">
        <v>44534</v>
      </c>
      <c r="D939" s="8" t="s">
        <v>533</v>
      </c>
      <c r="E939" s="8" t="s">
        <v>41</v>
      </c>
      <c r="F939" s="9">
        <v>7</v>
      </c>
      <c r="G939" s="10">
        <v>105</v>
      </c>
      <c r="H939" s="46"/>
      <c r="I939" s="46"/>
      <c r="M939" s="6" t="s">
        <v>479</v>
      </c>
      <c r="N939" s="43" t="str">
        <f>IF(COUNTIF($M$2:M939,$M$2:$M$1501)=1,M939,"")</f>
        <v/>
      </c>
      <c r="O939" s="43" t="str">
        <f t="array" ref="O939">IFERROR(INDEX($M$2:$M$1501,MATCH(0,INDEX(COUNTIFS($O$1:O938,$M$2:$M$1501),0),0)),"")</f>
        <v/>
      </c>
      <c r="T939" s="8" t="s">
        <v>533</v>
      </c>
      <c r="U939" s="51"/>
      <c r="Z939" s="6" t="s">
        <v>479</v>
      </c>
    </row>
    <row r="940" spans="1:26" ht="12.75">
      <c r="A940" s="36" t="str">
        <f t="shared" si="31"/>
        <v>DEL-Paschim Vihar|Packaged Food</v>
      </c>
      <c r="B940" s="6" t="s">
        <v>477</v>
      </c>
      <c r="C940" s="7">
        <v>44534</v>
      </c>
      <c r="D940" s="8" t="s">
        <v>534</v>
      </c>
      <c r="E940" s="8" t="s">
        <v>15</v>
      </c>
      <c r="F940" s="9">
        <v>44</v>
      </c>
      <c r="G940" s="10">
        <v>56</v>
      </c>
      <c r="H940" s="46"/>
      <c r="I940" s="46"/>
      <c r="M940" s="6" t="s">
        <v>477</v>
      </c>
      <c r="N940" s="43" t="str">
        <f>IF(COUNTIF($M$2:M940,$M$2:$M$1501)=1,M940,"")</f>
        <v/>
      </c>
      <c r="O940" s="43" t="str">
        <f t="array" ref="O940">IFERROR(INDEX($M$2:$M$1501,MATCH(0,INDEX(COUNTIFS($O$1:O939,$M$2:$M$1501),0),0)),"")</f>
        <v/>
      </c>
      <c r="T940" s="8" t="s">
        <v>534</v>
      </c>
      <c r="U940" s="51"/>
      <c r="Z940" s="6" t="s">
        <v>477</v>
      </c>
    </row>
    <row r="941" spans="1:26" ht="12.75">
      <c r="A941" s="36" t="str">
        <f t="shared" si="31"/>
        <v>DEL - Kalkaji|Fruits &amp; Vegetables</v>
      </c>
      <c r="B941" s="6" t="s">
        <v>474</v>
      </c>
      <c r="C941" s="7">
        <v>44534</v>
      </c>
      <c r="D941" s="8" t="s">
        <v>246</v>
      </c>
      <c r="E941" s="8" t="s">
        <v>11</v>
      </c>
      <c r="F941" s="9">
        <v>16</v>
      </c>
      <c r="G941" s="10">
        <v>68</v>
      </c>
      <c r="H941" s="46"/>
      <c r="I941" s="46"/>
      <c r="M941" s="6" t="s">
        <v>474</v>
      </c>
      <c r="N941" s="43" t="str">
        <f>IF(COUNTIF($M$2:M941,$M$2:$M$1501)=1,M941,"")</f>
        <v/>
      </c>
      <c r="O941" s="43" t="str">
        <f t="array" ref="O941">IFERROR(INDEX($M$2:$M$1501,MATCH(0,INDEX(COUNTIFS($O$1:O940,$M$2:$M$1501),0),0)),"")</f>
        <v/>
      </c>
      <c r="T941" s="8" t="s">
        <v>246</v>
      </c>
      <c r="U941" s="51"/>
      <c r="Z941" s="6" t="s">
        <v>474</v>
      </c>
    </row>
    <row r="942" spans="1:26" ht="12.75">
      <c r="A942" s="36" t="str">
        <f t="shared" si="31"/>
        <v>DEL-Paschim Vihar|Dairy, Bread &amp; Batter</v>
      </c>
      <c r="B942" s="6" t="s">
        <v>477</v>
      </c>
      <c r="C942" s="7">
        <v>44534</v>
      </c>
      <c r="D942" s="8" t="s">
        <v>535</v>
      </c>
      <c r="E942" s="8" t="s">
        <v>41</v>
      </c>
      <c r="F942" s="9">
        <v>3</v>
      </c>
      <c r="G942" s="10">
        <v>38</v>
      </c>
      <c r="H942" s="46"/>
      <c r="I942" s="46"/>
      <c r="M942" s="6" t="s">
        <v>477</v>
      </c>
      <c r="N942" s="43" t="str">
        <f>IF(COUNTIF($M$2:M942,$M$2:$M$1501)=1,M942,"")</f>
        <v/>
      </c>
      <c r="O942" s="43" t="str">
        <f t="array" ref="O942">IFERROR(INDEX($M$2:$M$1501,MATCH(0,INDEX(COUNTIFS($O$1:O941,$M$2:$M$1501),0),0)),"")</f>
        <v/>
      </c>
      <c r="T942" s="8" t="s">
        <v>535</v>
      </c>
      <c r="U942" s="51"/>
      <c r="Z942" s="6" t="s">
        <v>477</v>
      </c>
    </row>
    <row r="943" spans="1:26" ht="12.75">
      <c r="A943" s="36" t="str">
        <f t="shared" si="31"/>
        <v>DEL-Malviya Nagar|Dairy, Bread &amp; Batter</v>
      </c>
      <c r="B943" s="6" t="s">
        <v>483</v>
      </c>
      <c r="C943" s="7">
        <v>44534</v>
      </c>
      <c r="D943" s="8" t="s">
        <v>184</v>
      </c>
      <c r="E943" s="8" t="s">
        <v>41</v>
      </c>
      <c r="F943" s="9">
        <v>3</v>
      </c>
      <c r="G943" s="10">
        <v>157</v>
      </c>
      <c r="H943" s="46"/>
      <c r="I943" s="46"/>
      <c r="M943" s="6" t="s">
        <v>483</v>
      </c>
      <c r="N943" s="43" t="str">
        <f>IF(COUNTIF($M$2:M943,$M$2:$M$1501)=1,M943,"")</f>
        <v/>
      </c>
      <c r="O943" s="43" t="str">
        <f t="array" ref="O943">IFERROR(INDEX($M$2:$M$1501,MATCH(0,INDEX(COUNTIFS($O$1:O942,$M$2:$M$1501),0),0)),"")</f>
        <v/>
      </c>
      <c r="T943" s="8" t="s">
        <v>184</v>
      </c>
      <c r="U943" s="51"/>
      <c r="Z943" s="6" t="s">
        <v>483</v>
      </c>
    </row>
    <row r="944" spans="1:26" ht="12.75">
      <c r="A944" s="36" t="str">
        <f t="shared" si="31"/>
        <v>DEL-Paschim Vihar|Beverages</v>
      </c>
      <c r="B944" s="6" t="s">
        <v>477</v>
      </c>
      <c r="C944" s="7">
        <v>44534</v>
      </c>
      <c r="D944" s="8" t="s">
        <v>536</v>
      </c>
      <c r="E944" s="8" t="s">
        <v>74</v>
      </c>
      <c r="F944" s="9">
        <v>25</v>
      </c>
      <c r="G944" s="10">
        <v>590</v>
      </c>
      <c r="H944" s="46"/>
      <c r="I944" s="46"/>
      <c r="M944" s="6" t="s">
        <v>477</v>
      </c>
      <c r="N944" s="43" t="str">
        <f>IF(COUNTIF($M$2:M944,$M$2:$M$1501)=1,M944,"")</f>
        <v/>
      </c>
      <c r="O944" s="43" t="str">
        <f t="array" ref="O944">IFERROR(INDEX($M$2:$M$1501,MATCH(0,INDEX(COUNTIFS($O$1:O943,$M$2:$M$1501),0),0)),"")</f>
        <v/>
      </c>
      <c r="T944" s="8" t="s">
        <v>536</v>
      </c>
      <c r="U944" s="51"/>
      <c r="Z944" s="6" t="s">
        <v>477</v>
      </c>
    </row>
    <row r="945" spans="1:26" ht="12.75">
      <c r="A945" s="36" t="str">
        <f t="shared" si="31"/>
        <v>DEL-Malviya Nagar|Dairy, Bread &amp; Batter</v>
      </c>
      <c r="B945" s="6" t="s">
        <v>483</v>
      </c>
      <c r="C945" s="7">
        <v>44534</v>
      </c>
      <c r="D945" s="8" t="s">
        <v>16</v>
      </c>
      <c r="E945" s="8" t="s">
        <v>41</v>
      </c>
      <c r="F945" s="9">
        <v>4</v>
      </c>
      <c r="G945" s="10">
        <v>233</v>
      </c>
      <c r="H945" s="46"/>
      <c r="I945" s="46"/>
      <c r="M945" s="6" t="s">
        <v>483</v>
      </c>
      <c r="N945" s="43" t="str">
        <f>IF(COUNTIF($M$2:M945,$M$2:$M$1501)=1,M945,"")</f>
        <v/>
      </c>
      <c r="O945" s="43" t="str">
        <f t="array" ref="O945">IFERROR(INDEX($M$2:$M$1501,MATCH(0,INDEX(COUNTIFS($O$1:O944,$M$2:$M$1501),0),0)),"")</f>
        <v/>
      </c>
      <c r="T945" s="8" t="s">
        <v>16</v>
      </c>
      <c r="U945" s="51"/>
      <c r="Z945" s="6" t="s">
        <v>483</v>
      </c>
    </row>
    <row r="946" spans="1:26" ht="12.75">
      <c r="A946" s="36" t="str">
        <f t="shared" si="31"/>
        <v>DEL-Paschim Vihar|Beverages</v>
      </c>
      <c r="B946" s="6" t="s">
        <v>477</v>
      </c>
      <c r="C946" s="7">
        <v>44534</v>
      </c>
      <c r="D946" s="8" t="s">
        <v>16</v>
      </c>
      <c r="E946" s="8" t="s">
        <v>74</v>
      </c>
      <c r="F946" s="9">
        <v>34</v>
      </c>
      <c r="G946" s="10">
        <v>57</v>
      </c>
      <c r="H946" s="46"/>
      <c r="I946" s="46"/>
      <c r="M946" s="6" t="s">
        <v>477</v>
      </c>
      <c r="N946" s="43" t="str">
        <f>IF(COUNTIF($M$2:M946,$M$2:$M$1501)=1,M946,"")</f>
        <v/>
      </c>
      <c r="O946" s="43" t="str">
        <f t="array" ref="O946">IFERROR(INDEX($M$2:$M$1501,MATCH(0,INDEX(COUNTIFS($O$1:O945,$M$2:$M$1501),0),0)),"")</f>
        <v/>
      </c>
      <c r="T946" s="8" t="s">
        <v>16</v>
      </c>
      <c r="U946" s="51"/>
      <c r="Z946" s="6" t="s">
        <v>477</v>
      </c>
    </row>
    <row r="947" spans="1:26" ht="12.75">
      <c r="A947" s="36" t="str">
        <f t="shared" si="31"/>
        <v>DEL - Sector 10 Dwarka|Fruits &amp; Vegetables</v>
      </c>
      <c r="B947" s="6" t="s">
        <v>479</v>
      </c>
      <c r="C947" s="7">
        <v>44534</v>
      </c>
      <c r="D947" s="8" t="s">
        <v>163</v>
      </c>
      <c r="E947" s="8" t="s">
        <v>11</v>
      </c>
      <c r="F947" s="9">
        <v>13</v>
      </c>
      <c r="G947" s="10">
        <v>22</v>
      </c>
      <c r="H947" s="46"/>
      <c r="I947" s="46"/>
      <c r="M947" s="6" t="s">
        <v>479</v>
      </c>
      <c r="N947" s="43" t="str">
        <f>IF(COUNTIF($M$2:M947,$M$2:$M$1501)=1,M947,"")</f>
        <v/>
      </c>
      <c r="O947" s="43" t="str">
        <f t="array" ref="O947">IFERROR(INDEX($M$2:$M$1501,MATCH(0,INDEX(COUNTIFS($O$1:O946,$M$2:$M$1501),0),0)),"")</f>
        <v/>
      </c>
      <c r="T947" s="8" t="s">
        <v>163</v>
      </c>
      <c r="U947" s="51"/>
      <c r="Z947" s="6" t="s">
        <v>479</v>
      </c>
    </row>
    <row r="948" spans="1:26" ht="12.75">
      <c r="A948" s="36" t="str">
        <f t="shared" si="31"/>
        <v>DEL - Sector 10 Dwarka|Beverages</v>
      </c>
      <c r="B948" s="6" t="s">
        <v>479</v>
      </c>
      <c r="C948" s="7">
        <v>44534</v>
      </c>
      <c r="D948" s="8" t="s">
        <v>536</v>
      </c>
      <c r="E948" s="8" t="s">
        <v>74</v>
      </c>
      <c r="F948" s="9">
        <v>26</v>
      </c>
      <c r="G948" s="10">
        <v>206</v>
      </c>
      <c r="H948" s="46"/>
      <c r="I948" s="46"/>
      <c r="M948" s="6" t="s">
        <v>479</v>
      </c>
      <c r="N948" s="43" t="str">
        <f>IF(COUNTIF($M$2:M948,$M$2:$M$1501)=1,M948,"")</f>
        <v/>
      </c>
      <c r="O948" s="43" t="str">
        <f t="array" ref="O948">IFERROR(INDEX($M$2:$M$1501,MATCH(0,INDEX(COUNTIFS($O$1:O947,$M$2:$M$1501),0),0)),"")</f>
        <v/>
      </c>
      <c r="T948" s="8" t="s">
        <v>536</v>
      </c>
      <c r="U948" s="51"/>
      <c r="Z948" s="6" t="s">
        <v>479</v>
      </c>
    </row>
    <row r="949" spans="1:26" ht="12.75">
      <c r="A949" s="36" t="str">
        <f t="shared" si="31"/>
        <v>DEL - East of Kailash|Beverages</v>
      </c>
      <c r="B949" s="6" t="s">
        <v>471</v>
      </c>
      <c r="C949" s="7">
        <v>44534</v>
      </c>
      <c r="D949" s="8" t="s">
        <v>537</v>
      </c>
      <c r="E949" s="8" t="s">
        <v>74</v>
      </c>
      <c r="F949" s="9">
        <v>2</v>
      </c>
      <c r="G949" s="10">
        <v>50</v>
      </c>
      <c r="H949" s="46"/>
      <c r="I949" s="46"/>
      <c r="M949" s="6" t="s">
        <v>471</v>
      </c>
      <c r="N949" s="43" t="str">
        <f>IF(COUNTIF($M$2:M949,$M$2:$M$1501)=1,M949,"")</f>
        <v/>
      </c>
      <c r="O949" s="43" t="str">
        <f t="array" ref="O949">IFERROR(INDEX($M$2:$M$1501,MATCH(0,INDEX(COUNTIFS($O$1:O948,$M$2:$M$1501),0),0)),"")</f>
        <v/>
      </c>
      <c r="T949" s="8" t="s">
        <v>537</v>
      </c>
      <c r="U949" s="51"/>
      <c r="Z949" s="6" t="s">
        <v>471</v>
      </c>
    </row>
    <row r="950" spans="1:26" ht="12.75">
      <c r="A950" s="36" t="str">
        <f t="shared" si="31"/>
        <v>DEL-Paschim Vihar|Beverages</v>
      </c>
      <c r="B950" s="6" t="s">
        <v>477</v>
      </c>
      <c r="C950" s="7">
        <v>44534</v>
      </c>
      <c r="D950" s="8" t="s">
        <v>538</v>
      </c>
      <c r="E950" s="8" t="s">
        <v>74</v>
      </c>
      <c r="F950" s="9">
        <v>8</v>
      </c>
      <c r="G950" s="10">
        <v>127</v>
      </c>
      <c r="H950" s="46"/>
      <c r="I950" s="46"/>
      <c r="M950" s="6" t="s">
        <v>477</v>
      </c>
      <c r="N950" s="43" t="str">
        <f>IF(COUNTIF($M$2:M950,$M$2:$M$1501)=1,M950,"")</f>
        <v/>
      </c>
      <c r="O950" s="43" t="str">
        <f t="array" ref="O950">IFERROR(INDEX($M$2:$M$1501,MATCH(0,INDEX(COUNTIFS($O$1:O949,$M$2:$M$1501),0),0)),"")</f>
        <v/>
      </c>
      <c r="T950" s="8" t="s">
        <v>538</v>
      </c>
      <c r="U950" s="51"/>
      <c r="Z950" s="6" t="s">
        <v>477</v>
      </c>
    </row>
    <row r="951" spans="1:26" ht="12.75">
      <c r="A951" s="36" t="str">
        <f t="shared" si="31"/>
        <v>DEL-Vikaspuri|Packaged Food</v>
      </c>
      <c r="B951" s="6" t="s">
        <v>473</v>
      </c>
      <c r="C951" s="7">
        <v>44534</v>
      </c>
      <c r="D951" s="8" t="s">
        <v>539</v>
      </c>
      <c r="E951" s="8" t="s">
        <v>15</v>
      </c>
      <c r="F951" s="9">
        <v>5</v>
      </c>
      <c r="G951" s="10">
        <v>63</v>
      </c>
      <c r="H951" s="46"/>
      <c r="I951" s="46"/>
      <c r="M951" s="6" t="s">
        <v>473</v>
      </c>
      <c r="N951" s="43" t="str">
        <f>IF(COUNTIF($M$2:M951,$M$2:$M$1501)=1,M951,"")</f>
        <v/>
      </c>
      <c r="O951" s="43" t="str">
        <f t="array" ref="O951">IFERROR(INDEX($M$2:$M$1501,MATCH(0,INDEX(COUNTIFS($O$1:O950,$M$2:$M$1501),0),0)),"")</f>
        <v/>
      </c>
      <c r="T951" s="8" t="s">
        <v>539</v>
      </c>
      <c r="U951" s="51"/>
      <c r="Z951" s="6" t="s">
        <v>473</v>
      </c>
    </row>
    <row r="952" spans="1:26" ht="12.75">
      <c r="A952" s="36" t="str">
        <f t="shared" si="31"/>
        <v>DEL - Sector 10 Dwarka|Fruits &amp; Vegetables</v>
      </c>
      <c r="B952" s="6" t="s">
        <v>479</v>
      </c>
      <c r="C952" s="7">
        <v>44534</v>
      </c>
      <c r="D952" s="8" t="s">
        <v>63</v>
      </c>
      <c r="E952" s="8" t="s">
        <v>11</v>
      </c>
      <c r="F952" s="9">
        <v>6</v>
      </c>
      <c r="G952" s="10">
        <v>91</v>
      </c>
      <c r="H952" s="46"/>
      <c r="I952" s="46"/>
      <c r="M952" s="6" t="s">
        <v>479</v>
      </c>
      <c r="N952" s="43" t="str">
        <f>IF(COUNTIF($M$2:M952,$M$2:$M$1501)=1,M952,"")</f>
        <v/>
      </c>
      <c r="O952" s="43" t="str">
        <f t="array" ref="O952">IFERROR(INDEX($M$2:$M$1501,MATCH(0,INDEX(COUNTIFS($O$1:O951,$M$2:$M$1501),0),0)),"")</f>
        <v/>
      </c>
      <c r="T952" s="8" t="s">
        <v>63</v>
      </c>
      <c r="U952" s="51"/>
      <c r="Z952" s="6" t="s">
        <v>479</v>
      </c>
    </row>
    <row r="953" spans="1:26" ht="12.75">
      <c r="A953" s="36" t="str">
        <f t="shared" si="31"/>
        <v>DEL-Paschim Vihar|Cooking Essentials</v>
      </c>
      <c r="B953" s="6" t="s">
        <v>477</v>
      </c>
      <c r="C953" s="7">
        <v>44534</v>
      </c>
      <c r="D953" s="8" t="s">
        <v>523</v>
      </c>
      <c r="E953" s="8" t="s">
        <v>30</v>
      </c>
      <c r="F953" s="9">
        <v>0</v>
      </c>
      <c r="G953" s="10">
        <v>14</v>
      </c>
      <c r="H953" s="46"/>
      <c r="I953" s="46"/>
      <c r="M953" s="6" t="s">
        <v>477</v>
      </c>
      <c r="N953" s="43" t="str">
        <f>IF(COUNTIF($M$2:M953,$M$2:$M$1501)=1,M953,"")</f>
        <v/>
      </c>
      <c r="O953" s="43" t="str">
        <f t="array" ref="O953">IFERROR(INDEX($M$2:$M$1501,MATCH(0,INDEX(COUNTIFS($O$1:O952,$M$2:$M$1501),0),0)),"")</f>
        <v/>
      </c>
      <c r="T953" s="8" t="s">
        <v>523</v>
      </c>
      <c r="U953" s="51"/>
      <c r="Z953" s="6" t="s">
        <v>477</v>
      </c>
    </row>
    <row r="954" spans="1:26" ht="12.75">
      <c r="A954" s="36" t="str">
        <f t="shared" si="31"/>
        <v>DEL-Vikaspuri|Munchies</v>
      </c>
      <c r="B954" s="6" t="s">
        <v>473</v>
      </c>
      <c r="C954" s="7">
        <v>44534</v>
      </c>
      <c r="D954" s="8" t="s">
        <v>195</v>
      </c>
      <c r="E954" s="8" t="s">
        <v>8</v>
      </c>
      <c r="F954" s="9">
        <v>26</v>
      </c>
      <c r="G954" s="10">
        <v>17</v>
      </c>
      <c r="H954" s="46"/>
      <c r="I954" s="46"/>
      <c r="M954" s="6" t="s">
        <v>473</v>
      </c>
      <c r="N954" s="43" t="str">
        <f>IF(COUNTIF($M$2:M954,$M$2:$M$1501)=1,M954,"")</f>
        <v/>
      </c>
      <c r="O954" s="43" t="str">
        <f t="array" ref="O954">IFERROR(INDEX($M$2:$M$1501,MATCH(0,INDEX(COUNTIFS($O$1:O953,$M$2:$M$1501),0),0)),"")</f>
        <v/>
      </c>
      <c r="T954" s="8" t="s">
        <v>195</v>
      </c>
      <c r="U954" s="51"/>
      <c r="Z954" s="6" t="s">
        <v>473</v>
      </c>
    </row>
    <row r="955" spans="1:26" ht="12.75">
      <c r="A955" s="36" t="str">
        <f t="shared" si="31"/>
        <v>DEL-Paschim Vihar|Cooking Essentials</v>
      </c>
      <c r="B955" s="6" t="s">
        <v>477</v>
      </c>
      <c r="C955" s="7">
        <v>44534</v>
      </c>
      <c r="D955" s="8" t="s">
        <v>523</v>
      </c>
      <c r="E955" s="8" t="s">
        <v>30</v>
      </c>
      <c r="F955" s="9">
        <v>0</v>
      </c>
      <c r="G955" s="10">
        <v>14</v>
      </c>
      <c r="H955" s="46"/>
      <c r="I955" s="46"/>
      <c r="M955" s="6" t="s">
        <v>477</v>
      </c>
      <c r="N955" s="43" t="str">
        <f>IF(COUNTIF($M$2:M955,$M$2:$M$1501)=1,M955,"")</f>
        <v/>
      </c>
      <c r="O955" s="43" t="str">
        <f t="array" ref="O955">IFERROR(INDEX($M$2:$M$1501,MATCH(0,INDEX(COUNTIFS($O$1:O954,$M$2:$M$1501),0),0)),"")</f>
        <v/>
      </c>
      <c r="T955" s="8" t="s">
        <v>523</v>
      </c>
      <c r="U955" s="51"/>
      <c r="Z955" s="6" t="s">
        <v>477</v>
      </c>
    </row>
    <row r="956" spans="1:26" ht="12.75">
      <c r="A956" s="36" t="str">
        <f t="shared" si="31"/>
        <v>DEL - East of Kailash|Health &amp; Hygiene</v>
      </c>
      <c r="B956" s="6" t="s">
        <v>471</v>
      </c>
      <c r="C956" s="7">
        <v>44534</v>
      </c>
      <c r="D956" s="8" t="s">
        <v>540</v>
      </c>
      <c r="E956" s="8" t="s">
        <v>132</v>
      </c>
      <c r="F956" s="9">
        <v>7</v>
      </c>
      <c r="G956" s="10">
        <v>113</v>
      </c>
      <c r="H956" s="46"/>
      <c r="I956" s="46"/>
      <c r="M956" s="6" t="s">
        <v>471</v>
      </c>
      <c r="N956" s="43" t="str">
        <f>IF(COUNTIF($M$2:M956,$M$2:$M$1501)=1,M956,"")</f>
        <v/>
      </c>
      <c r="O956" s="43" t="str">
        <f t="array" ref="O956">IFERROR(INDEX($M$2:$M$1501,MATCH(0,INDEX(COUNTIFS($O$1:O955,$M$2:$M$1501),0),0)),"")</f>
        <v/>
      </c>
      <c r="T956" s="8" t="s">
        <v>540</v>
      </c>
      <c r="U956" s="51"/>
      <c r="Z956" s="6" t="s">
        <v>471</v>
      </c>
    </row>
    <row r="957" spans="1:26" ht="12.75">
      <c r="A957" s="36" t="str">
        <f t="shared" si="31"/>
        <v>DEL - East of Kailash|Dairy, Bread &amp; Batter</v>
      </c>
      <c r="B957" s="6" t="s">
        <v>471</v>
      </c>
      <c r="C957" s="7">
        <v>44534</v>
      </c>
      <c r="D957" s="8" t="s">
        <v>541</v>
      </c>
      <c r="E957" s="8" t="s">
        <v>41</v>
      </c>
      <c r="F957" s="9">
        <v>61</v>
      </c>
      <c r="G957" s="10">
        <v>261</v>
      </c>
      <c r="H957" s="46"/>
      <c r="I957" s="46"/>
      <c r="M957" s="6" t="s">
        <v>471</v>
      </c>
      <c r="N957" s="43" t="str">
        <f>IF(COUNTIF($M$2:M957,$M$2:$M$1501)=1,M957,"")</f>
        <v/>
      </c>
      <c r="O957" s="43" t="str">
        <f t="array" ref="O957">IFERROR(INDEX($M$2:$M$1501,MATCH(0,INDEX(COUNTIFS($O$1:O956,$M$2:$M$1501),0),0)),"")</f>
        <v/>
      </c>
      <c r="T957" s="8" t="s">
        <v>541</v>
      </c>
      <c r="U957" s="51"/>
      <c r="Z957" s="6" t="s">
        <v>471</v>
      </c>
    </row>
    <row r="958" spans="1:26" ht="12.75">
      <c r="A958" s="36" t="str">
        <f t="shared" si="31"/>
        <v>DEL-Vikaspuri|Munchies</v>
      </c>
      <c r="B958" s="6" t="s">
        <v>473</v>
      </c>
      <c r="C958" s="7">
        <v>44534</v>
      </c>
      <c r="D958" s="8" t="s">
        <v>16</v>
      </c>
      <c r="E958" s="8" t="s">
        <v>8</v>
      </c>
      <c r="F958" s="9">
        <v>644</v>
      </c>
      <c r="G958" s="10">
        <v>17</v>
      </c>
      <c r="H958" s="46"/>
      <c r="I958" s="46"/>
      <c r="M958" s="6" t="s">
        <v>473</v>
      </c>
      <c r="N958" s="43" t="str">
        <f>IF(COUNTIF($M$2:M958,$M$2:$M$1501)=1,M958,"")</f>
        <v/>
      </c>
      <c r="O958" s="43" t="str">
        <f t="array" ref="O958">IFERROR(INDEX($M$2:$M$1501,MATCH(0,INDEX(COUNTIFS($O$1:O957,$M$2:$M$1501),0),0)),"")</f>
        <v/>
      </c>
      <c r="T958" s="8" t="s">
        <v>16</v>
      </c>
      <c r="U958" s="51"/>
      <c r="Z958" s="6" t="s">
        <v>473</v>
      </c>
    </row>
    <row r="959" spans="1:26" ht="12.75">
      <c r="A959" s="36" t="str">
        <f t="shared" si="31"/>
        <v>DEL-Malviya Nagar|Dairy, Bread &amp; Batter</v>
      </c>
      <c r="B959" s="6" t="s">
        <v>483</v>
      </c>
      <c r="C959" s="7">
        <v>44534</v>
      </c>
      <c r="D959" s="8" t="s">
        <v>542</v>
      </c>
      <c r="E959" s="8" t="s">
        <v>41</v>
      </c>
      <c r="F959" s="9">
        <v>1</v>
      </c>
      <c r="G959" s="10">
        <v>38</v>
      </c>
      <c r="H959" s="46"/>
      <c r="I959" s="46"/>
      <c r="M959" s="6" t="s">
        <v>483</v>
      </c>
      <c r="N959" s="43" t="str">
        <f>IF(COUNTIF($M$2:M959,$M$2:$M$1501)=1,M959,"")</f>
        <v/>
      </c>
      <c r="O959" s="43" t="str">
        <f t="array" ref="O959">IFERROR(INDEX($M$2:$M$1501,MATCH(0,INDEX(COUNTIFS($O$1:O958,$M$2:$M$1501),0),0)),"")</f>
        <v/>
      </c>
      <c r="T959" s="8" t="s">
        <v>542</v>
      </c>
      <c r="U959" s="51"/>
      <c r="Z959" s="6" t="s">
        <v>483</v>
      </c>
    </row>
    <row r="960" spans="1:26" ht="12.75">
      <c r="A960" s="36" t="str">
        <f t="shared" si="31"/>
        <v>DEL - Sector 10 Dwarka|Fruits &amp; Vegetables</v>
      </c>
      <c r="B960" s="6" t="s">
        <v>479</v>
      </c>
      <c r="C960" s="7">
        <v>44534</v>
      </c>
      <c r="D960" s="8" t="s">
        <v>63</v>
      </c>
      <c r="E960" s="8" t="s">
        <v>11</v>
      </c>
      <c r="F960" s="9">
        <v>6</v>
      </c>
      <c r="G960" s="10">
        <v>18</v>
      </c>
      <c r="H960" s="46"/>
      <c r="I960" s="46"/>
      <c r="M960" s="6" t="s">
        <v>479</v>
      </c>
      <c r="N960" s="43" t="str">
        <f>IF(COUNTIF($M$2:M960,$M$2:$M$1501)=1,M960,"")</f>
        <v/>
      </c>
      <c r="O960" s="43" t="str">
        <f t="array" ref="O960">IFERROR(INDEX($M$2:$M$1501,MATCH(0,INDEX(COUNTIFS($O$1:O959,$M$2:$M$1501),0),0)),"")</f>
        <v/>
      </c>
      <c r="T960" s="8" t="s">
        <v>63</v>
      </c>
      <c r="U960" s="51"/>
      <c r="Z960" s="6" t="s">
        <v>479</v>
      </c>
    </row>
    <row r="961" spans="1:26" ht="12.75">
      <c r="A961" s="36" t="str">
        <f t="shared" si="31"/>
        <v>DEL-Malviya Nagar|Dairy, Bread &amp; Batter</v>
      </c>
      <c r="B961" s="6" t="s">
        <v>483</v>
      </c>
      <c r="C961" s="7">
        <v>44534</v>
      </c>
      <c r="D961" s="8" t="s">
        <v>543</v>
      </c>
      <c r="E961" s="8" t="s">
        <v>41</v>
      </c>
      <c r="F961" s="9">
        <v>6</v>
      </c>
      <c r="G961" s="10">
        <v>28</v>
      </c>
      <c r="H961" s="46"/>
      <c r="I961" s="46"/>
      <c r="M961" s="6" t="s">
        <v>483</v>
      </c>
      <c r="N961" s="43" t="str">
        <f>IF(COUNTIF($M$2:M961,$M$2:$M$1501)=1,M961,"")</f>
        <v/>
      </c>
      <c r="O961" s="43" t="str">
        <f t="array" ref="O961">IFERROR(INDEX($M$2:$M$1501,MATCH(0,INDEX(COUNTIFS($O$1:O960,$M$2:$M$1501),0),0)),"")</f>
        <v/>
      </c>
      <c r="T961" s="8" t="s">
        <v>543</v>
      </c>
      <c r="U961" s="51"/>
      <c r="Z961" s="6" t="s">
        <v>483</v>
      </c>
    </row>
    <row r="962" spans="1:26" ht="12.75">
      <c r="A962" s="36" t="str">
        <f t="shared" si="31"/>
        <v>DEL - Kalkaji|Biscuits</v>
      </c>
      <c r="B962" s="6" t="s">
        <v>474</v>
      </c>
      <c r="C962" s="7">
        <v>44534</v>
      </c>
      <c r="D962" s="8" t="s">
        <v>544</v>
      </c>
      <c r="E962" s="8" t="s">
        <v>39</v>
      </c>
      <c r="F962" s="9">
        <v>0</v>
      </c>
      <c r="G962" s="10">
        <v>14</v>
      </c>
      <c r="H962" s="46"/>
      <c r="I962" s="46"/>
      <c r="M962" s="6" t="s">
        <v>474</v>
      </c>
      <c r="N962" s="43" t="str">
        <f>IF(COUNTIF($M$2:M962,$M$2:$M$1501)=1,M962,"")</f>
        <v/>
      </c>
      <c r="O962" s="43" t="str">
        <f t="array" ref="O962">IFERROR(INDEX($M$2:$M$1501,MATCH(0,INDEX(COUNTIFS($O$1:O961,$M$2:$M$1501),0),0)),"")</f>
        <v/>
      </c>
      <c r="T962" s="8" t="s">
        <v>544</v>
      </c>
      <c r="U962" s="51"/>
      <c r="Z962" s="6" t="s">
        <v>474</v>
      </c>
    </row>
    <row r="963" spans="1:26" ht="12.75">
      <c r="A963" s="36" t="str">
        <f t="shared" ref="A963:A1026" si="32">B963&amp;"|"&amp;E963</f>
        <v>DEL-Paschim Vihar|Fruits &amp; Vegetables</v>
      </c>
      <c r="B963" s="6" t="s">
        <v>477</v>
      </c>
      <c r="C963" s="7">
        <v>44534</v>
      </c>
      <c r="D963" s="8" t="s">
        <v>545</v>
      </c>
      <c r="E963" s="8" t="s">
        <v>11</v>
      </c>
      <c r="F963" s="9">
        <v>22</v>
      </c>
      <c r="G963" s="10">
        <v>70</v>
      </c>
      <c r="H963" s="46"/>
      <c r="I963" s="46"/>
      <c r="M963" s="6" t="s">
        <v>477</v>
      </c>
      <c r="N963" s="43" t="str">
        <f>IF(COUNTIF($M$2:M963,$M$2:$M$1501)=1,M963,"")</f>
        <v/>
      </c>
      <c r="O963" s="43" t="str">
        <f t="array" ref="O963">IFERROR(INDEX($M$2:$M$1501,MATCH(0,INDEX(COUNTIFS($O$1:O962,$M$2:$M$1501),0),0)),"")</f>
        <v/>
      </c>
      <c r="T963" s="8" t="s">
        <v>545</v>
      </c>
      <c r="U963" s="51"/>
      <c r="Z963" s="6" t="s">
        <v>477</v>
      </c>
    </row>
    <row r="964" spans="1:26" ht="12.75">
      <c r="A964" s="36" t="str">
        <f t="shared" si="32"/>
        <v>DEL-Paschim Vihar|Beverages</v>
      </c>
      <c r="B964" s="6" t="s">
        <v>477</v>
      </c>
      <c r="C964" s="7">
        <v>44534</v>
      </c>
      <c r="D964" s="8" t="s">
        <v>546</v>
      </c>
      <c r="E964" s="8" t="s">
        <v>74</v>
      </c>
      <c r="F964" s="9">
        <v>17</v>
      </c>
      <c r="G964" s="10">
        <v>9</v>
      </c>
      <c r="H964" s="46"/>
      <c r="I964" s="46"/>
      <c r="M964" s="6" t="s">
        <v>477</v>
      </c>
      <c r="N964" s="43" t="str">
        <f>IF(COUNTIF($M$2:M964,$M$2:$M$1501)=1,M964,"")</f>
        <v/>
      </c>
      <c r="O964" s="43" t="str">
        <f t="array" ref="O964">IFERROR(INDEX($M$2:$M$1501,MATCH(0,INDEX(COUNTIFS($O$1:O963,$M$2:$M$1501),0),0)),"")</f>
        <v/>
      </c>
      <c r="T964" s="8" t="s">
        <v>546</v>
      </c>
      <c r="U964" s="51"/>
      <c r="Z964" s="6" t="s">
        <v>477</v>
      </c>
    </row>
    <row r="965" spans="1:26" ht="12.75">
      <c r="A965" s="36" t="str">
        <f t="shared" si="32"/>
        <v>DEL-Paschim Vihar|Cooking Essentials</v>
      </c>
      <c r="B965" s="6" t="s">
        <v>477</v>
      </c>
      <c r="C965" s="7">
        <v>44534</v>
      </c>
      <c r="D965" s="8" t="s">
        <v>523</v>
      </c>
      <c r="E965" s="8" t="s">
        <v>30</v>
      </c>
      <c r="F965" s="9">
        <v>0</v>
      </c>
      <c r="G965" s="10">
        <v>14</v>
      </c>
      <c r="H965" s="46"/>
      <c r="I965" s="46"/>
      <c r="M965" s="6" t="s">
        <v>477</v>
      </c>
      <c r="N965" s="43" t="str">
        <f>IF(COUNTIF($M$2:M965,$M$2:$M$1501)=1,M965,"")</f>
        <v/>
      </c>
      <c r="O965" s="43" t="str">
        <f t="array" ref="O965">IFERROR(INDEX($M$2:$M$1501,MATCH(0,INDEX(COUNTIFS($O$1:O964,$M$2:$M$1501),0),0)),"")</f>
        <v/>
      </c>
      <c r="T965" s="8" t="s">
        <v>523</v>
      </c>
      <c r="U965" s="51"/>
      <c r="Z965" s="6" t="s">
        <v>477</v>
      </c>
    </row>
    <row r="966" spans="1:26" ht="12.75">
      <c r="A966" s="36" t="str">
        <f t="shared" si="32"/>
        <v>DEL - Kalkaji|Munchies</v>
      </c>
      <c r="B966" s="6" t="s">
        <v>474</v>
      </c>
      <c r="C966" s="7">
        <v>44534</v>
      </c>
      <c r="D966" s="8" t="s">
        <v>269</v>
      </c>
      <c r="E966" s="8" t="s">
        <v>8</v>
      </c>
      <c r="F966" s="9">
        <v>0</v>
      </c>
      <c r="G966" s="10">
        <v>7</v>
      </c>
      <c r="H966" s="46"/>
      <c r="I966" s="46"/>
      <c r="M966" s="6" t="s">
        <v>474</v>
      </c>
      <c r="N966" s="43" t="str">
        <f>IF(COUNTIF($M$2:M966,$M$2:$M$1501)=1,M966,"")</f>
        <v/>
      </c>
      <c r="O966" s="43" t="str">
        <f t="array" ref="O966">IFERROR(INDEX($M$2:$M$1501,MATCH(0,INDEX(COUNTIFS($O$1:O965,$M$2:$M$1501),0),0)),"")</f>
        <v/>
      </c>
      <c r="T966" s="8" t="s">
        <v>269</v>
      </c>
      <c r="U966" s="51"/>
      <c r="Z966" s="6" t="s">
        <v>474</v>
      </c>
    </row>
    <row r="967" spans="1:26" ht="12.75">
      <c r="A967" s="36" t="str">
        <f t="shared" si="32"/>
        <v>DEL-Paschim Vihar|Fruits &amp; Vegetables</v>
      </c>
      <c r="B967" s="6" t="s">
        <v>477</v>
      </c>
      <c r="C967" s="7">
        <v>44534</v>
      </c>
      <c r="D967" s="8" t="s">
        <v>164</v>
      </c>
      <c r="E967" s="8" t="s">
        <v>11</v>
      </c>
      <c r="F967" s="9">
        <v>3</v>
      </c>
      <c r="G967" s="10">
        <v>46</v>
      </c>
      <c r="H967" s="46"/>
      <c r="I967" s="46"/>
      <c r="M967" s="6" t="s">
        <v>477</v>
      </c>
      <c r="N967" s="43" t="str">
        <f>IF(COUNTIF($M$2:M967,$M$2:$M$1501)=1,M967,"")</f>
        <v/>
      </c>
      <c r="O967" s="43" t="str">
        <f t="array" ref="O967">IFERROR(INDEX($M$2:$M$1501,MATCH(0,INDEX(COUNTIFS($O$1:O966,$M$2:$M$1501),0),0)),"")</f>
        <v/>
      </c>
      <c r="T967" s="8" t="s">
        <v>164</v>
      </c>
      <c r="U967" s="51"/>
      <c r="Z967" s="6" t="s">
        <v>477</v>
      </c>
    </row>
    <row r="968" spans="1:26" ht="12.75">
      <c r="A968" s="36" t="str">
        <f t="shared" si="32"/>
        <v>DEL - Sector 10 Dwarka|Personal Care</v>
      </c>
      <c r="B968" s="6" t="s">
        <v>479</v>
      </c>
      <c r="C968" s="7">
        <v>44534</v>
      </c>
      <c r="D968" s="8" t="s">
        <v>547</v>
      </c>
      <c r="E968" s="8" t="s">
        <v>34</v>
      </c>
      <c r="F968" s="9">
        <v>39</v>
      </c>
      <c r="G968" s="10">
        <v>23</v>
      </c>
      <c r="H968" s="46"/>
      <c r="I968" s="46"/>
      <c r="M968" s="6" t="s">
        <v>479</v>
      </c>
      <c r="N968" s="43" t="str">
        <f>IF(COUNTIF($M$2:M968,$M$2:$M$1501)=1,M968,"")</f>
        <v/>
      </c>
      <c r="O968" s="43" t="str">
        <f t="array" ref="O968">IFERROR(INDEX($M$2:$M$1501,MATCH(0,INDEX(COUNTIFS($O$1:O967,$M$2:$M$1501),0),0)),"")</f>
        <v/>
      </c>
      <c r="T968" s="8" t="s">
        <v>547</v>
      </c>
      <c r="U968" s="51"/>
      <c r="Z968" s="6" t="s">
        <v>479</v>
      </c>
    </row>
    <row r="969" spans="1:26" ht="12.75">
      <c r="A969" s="36" t="str">
        <f t="shared" si="32"/>
        <v>DEL-Paschim Vihar|Fruits &amp; Vegetables</v>
      </c>
      <c r="B969" s="6" t="s">
        <v>477</v>
      </c>
      <c r="C969" s="7">
        <v>44534</v>
      </c>
      <c r="D969" s="8" t="s">
        <v>16</v>
      </c>
      <c r="E969" s="8" t="s">
        <v>11</v>
      </c>
      <c r="F969" s="9">
        <v>0</v>
      </c>
      <c r="G969" s="10">
        <v>41</v>
      </c>
      <c r="H969" s="46"/>
      <c r="I969" s="46"/>
      <c r="M969" s="6" t="s">
        <v>477</v>
      </c>
      <c r="N969" s="43" t="str">
        <f>IF(COUNTIF($M$2:M969,$M$2:$M$1501)=1,M969,"")</f>
        <v/>
      </c>
      <c r="O969" s="43" t="str">
        <f t="array" ref="O969">IFERROR(INDEX($M$2:$M$1501,MATCH(0,INDEX(COUNTIFS($O$1:O968,$M$2:$M$1501),0),0)),"")</f>
        <v/>
      </c>
      <c r="T969" s="8" t="s">
        <v>16</v>
      </c>
      <c r="U969" s="51"/>
      <c r="Z969" s="6" t="s">
        <v>477</v>
      </c>
    </row>
    <row r="970" spans="1:26" ht="12.75">
      <c r="A970" s="36" t="str">
        <f t="shared" si="32"/>
        <v>DEL - Sector 10 Dwarka|Personal Care</v>
      </c>
      <c r="B970" s="6" t="s">
        <v>479</v>
      </c>
      <c r="C970" s="7">
        <v>44534</v>
      </c>
      <c r="D970" s="8" t="s">
        <v>57</v>
      </c>
      <c r="E970" s="8" t="s">
        <v>34</v>
      </c>
      <c r="F970" s="9">
        <v>10</v>
      </c>
      <c r="G970" s="10">
        <v>50</v>
      </c>
      <c r="H970" s="46"/>
      <c r="I970" s="46"/>
      <c r="M970" s="6" t="s">
        <v>479</v>
      </c>
      <c r="N970" s="43" t="str">
        <f>IF(COUNTIF($M$2:M970,$M$2:$M$1501)=1,M970,"")</f>
        <v/>
      </c>
      <c r="O970" s="43" t="str">
        <f t="array" ref="O970">IFERROR(INDEX($M$2:$M$1501,MATCH(0,INDEX(COUNTIFS($O$1:O969,$M$2:$M$1501),0),0)),"")</f>
        <v/>
      </c>
      <c r="T970" s="8" t="s">
        <v>57</v>
      </c>
      <c r="U970" s="51"/>
      <c r="Z970" s="6" t="s">
        <v>479</v>
      </c>
    </row>
    <row r="971" spans="1:26" ht="12.75">
      <c r="A971" s="36" t="str">
        <f t="shared" si="32"/>
        <v>DEL-Paschim Vihar|Fruits &amp; Vegetables</v>
      </c>
      <c r="B971" s="6" t="s">
        <v>477</v>
      </c>
      <c r="C971" s="7">
        <v>44534</v>
      </c>
      <c r="D971" s="8" t="s">
        <v>156</v>
      </c>
      <c r="E971" s="8" t="s">
        <v>11</v>
      </c>
      <c r="F971" s="9">
        <v>8</v>
      </c>
      <c r="G971" s="10">
        <v>20</v>
      </c>
      <c r="H971" s="46"/>
      <c r="I971" s="46"/>
      <c r="M971" s="6" t="s">
        <v>477</v>
      </c>
      <c r="N971" s="43" t="str">
        <f>IF(COUNTIF($M$2:M971,$M$2:$M$1501)=1,M971,"")</f>
        <v/>
      </c>
      <c r="O971" s="43" t="str">
        <f t="array" ref="O971">IFERROR(INDEX($M$2:$M$1501,MATCH(0,INDEX(COUNTIFS($O$1:O970,$M$2:$M$1501),0),0)),"")</f>
        <v/>
      </c>
      <c r="T971" s="8" t="s">
        <v>156</v>
      </c>
      <c r="U971" s="51"/>
      <c r="Z971" s="6" t="s">
        <v>477</v>
      </c>
    </row>
    <row r="972" spans="1:26" ht="12.75">
      <c r="A972" s="36" t="str">
        <f t="shared" si="32"/>
        <v>DEL-Malviya Nagar|Munchies</v>
      </c>
      <c r="B972" s="6" t="s">
        <v>483</v>
      </c>
      <c r="C972" s="7">
        <v>44534</v>
      </c>
      <c r="D972" s="8" t="s">
        <v>257</v>
      </c>
      <c r="E972" s="8" t="s">
        <v>8</v>
      </c>
      <c r="F972" s="9">
        <v>2</v>
      </c>
      <c r="G972" s="10">
        <v>7</v>
      </c>
      <c r="H972" s="46"/>
      <c r="I972" s="46"/>
      <c r="M972" s="6" t="s">
        <v>483</v>
      </c>
      <c r="N972" s="43" t="str">
        <f>IF(COUNTIF($M$2:M972,$M$2:$M$1501)=1,M972,"")</f>
        <v/>
      </c>
      <c r="O972" s="43" t="str">
        <f t="array" ref="O972">IFERROR(INDEX($M$2:$M$1501,MATCH(0,INDEX(COUNTIFS($O$1:O971,$M$2:$M$1501),0),0)),"")</f>
        <v/>
      </c>
      <c r="T972" s="8" t="s">
        <v>257</v>
      </c>
      <c r="U972" s="51"/>
      <c r="Z972" s="6" t="s">
        <v>483</v>
      </c>
    </row>
    <row r="973" spans="1:26" ht="12.75">
      <c r="A973" s="36" t="str">
        <f t="shared" si="32"/>
        <v>DEL - Kalkaji|Biscuits</v>
      </c>
      <c r="B973" s="6" t="s">
        <v>474</v>
      </c>
      <c r="C973" s="7">
        <v>44534</v>
      </c>
      <c r="D973" s="8" t="s">
        <v>548</v>
      </c>
      <c r="E973" s="8" t="s">
        <v>39</v>
      </c>
      <c r="F973" s="9">
        <v>1</v>
      </c>
      <c r="G973" s="10">
        <v>2</v>
      </c>
      <c r="H973" s="46"/>
      <c r="I973" s="46"/>
      <c r="M973" s="6" t="s">
        <v>474</v>
      </c>
      <c r="N973" s="43" t="str">
        <f>IF(COUNTIF($M$2:M973,$M$2:$M$1501)=1,M973,"")</f>
        <v/>
      </c>
      <c r="O973" s="43" t="str">
        <f t="array" ref="O973">IFERROR(INDEX($M$2:$M$1501,MATCH(0,INDEX(COUNTIFS($O$1:O972,$M$2:$M$1501),0),0)),"")</f>
        <v/>
      </c>
      <c r="T973" s="8" t="s">
        <v>548</v>
      </c>
      <c r="U973" s="51"/>
      <c r="Z973" s="6" t="s">
        <v>474</v>
      </c>
    </row>
    <row r="974" spans="1:26" ht="12.75">
      <c r="A974" s="36" t="str">
        <f t="shared" si="32"/>
        <v>DEL - Sector 10 Dwarka|Health &amp; Hygiene</v>
      </c>
      <c r="B974" s="6" t="s">
        <v>479</v>
      </c>
      <c r="C974" s="7">
        <v>44534</v>
      </c>
      <c r="D974" s="8" t="s">
        <v>452</v>
      </c>
      <c r="E974" s="8" t="s">
        <v>132</v>
      </c>
      <c r="F974" s="9">
        <v>0</v>
      </c>
      <c r="G974" s="10">
        <v>144</v>
      </c>
      <c r="H974" s="46"/>
      <c r="I974" s="46"/>
      <c r="M974" s="6" t="s">
        <v>479</v>
      </c>
      <c r="N974" s="43" t="str">
        <f>IF(COUNTIF($M$2:M974,$M$2:$M$1501)=1,M974,"")</f>
        <v/>
      </c>
      <c r="O974" s="43" t="str">
        <f t="array" ref="O974">IFERROR(INDEX($M$2:$M$1501,MATCH(0,INDEX(COUNTIFS($O$1:O973,$M$2:$M$1501),0),0)),"")</f>
        <v/>
      </c>
      <c r="T974" s="8" t="s">
        <v>452</v>
      </c>
      <c r="U974" s="51"/>
      <c r="Z974" s="6" t="s">
        <v>479</v>
      </c>
    </row>
    <row r="975" spans="1:26" ht="12.75">
      <c r="A975" s="36" t="str">
        <f t="shared" si="32"/>
        <v>DEL-Paschim Vihar|Cooking Essentials</v>
      </c>
      <c r="B975" s="6" t="s">
        <v>477</v>
      </c>
      <c r="C975" s="7">
        <v>44534</v>
      </c>
      <c r="D975" s="8" t="s">
        <v>549</v>
      </c>
      <c r="E975" s="8" t="s">
        <v>30</v>
      </c>
      <c r="F975" s="9">
        <v>8</v>
      </c>
      <c r="G975" s="10">
        <v>67</v>
      </c>
      <c r="H975" s="46"/>
      <c r="I975" s="46"/>
      <c r="M975" s="6" t="s">
        <v>477</v>
      </c>
      <c r="N975" s="43" t="str">
        <f>IF(COUNTIF($M$2:M975,$M$2:$M$1501)=1,M975,"")</f>
        <v/>
      </c>
      <c r="O975" s="43" t="str">
        <f t="array" ref="O975">IFERROR(INDEX($M$2:$M$1501,MATCH(0,INDEX(COUNTIFS($O$1:O974,$M$2:$M$1501),0),0)),"")</f>
        <v/>
      </c>
      <c r="T975" s="8" t="s">
        <v>549</v>
      </c>
      <c r="U975" s="51"/>
      <c r="Z975" s="6" t="s">
        <v>477</v>
      </c>
    </row>
    <row r="976" spans="1:26" ht="12.75">
      <c r="A976" s="36" t="str">
        <f t="shared" si="32"/>
        <v>DEL-Vikaspuri|Packaged Food</v>
      </c>
      <c r="B976" s="6" t="s">
        <v>473</v>
      </c>
      <c r="C976" s="7">
        <v>44534</v>
      </c>
      <c r="D976" s="8" t="s">
        <v>130</v>
      </c>
      <c r="E976" s="8" t="s">
        <v>15</v>
      </c>
      <c r="F976" s="9">
        <v>0</v>
      </c>
      <c r="G976" s="10">
        <v>9</v>
      </c>
      <c r="H976" s="46"/>
      <c r="I976" s="46"/>
      <c r="M976" s="6" t="s">
        <v>473</v>
      </c>
      <c r="N976" s="43" t="str">
        <f>IF(COUNTIF($M$2:M976,$M$2:$M$1501)=1,M976,"")</f>
        <v/>
      </c>
      <c r="O976" s="43" t="str">
        <f t="array" ref="O976">IFERROR(INDEX($M$2:$M$1501,MATCH(0,INDEX(COUNTIFS($O$1:O975,$M$2:$M$1501),0),0)),"")</f>
        <v/>
      </c>
      <c r="T976" s="8" t="s">
        <v>130</v>
      </c>
      <c r="U976" s="51"/>
      <c r="Z976" s="6" t="s">
        <v>473</v>
      </c>
    </row>
    <row r="977" spans="1:26" ht="12.75">
      <c r="A977" s="36" t="str">
        <f t="shared" si="32"/>
        <v>DEL-Paschim Vihar|Home &amp; Cleaning</v>
      </c>
      <c r="B977" s="6" t="s">
        <v>477</v>
      </c>
      <c r="C977" s="7">
        <v>44534</v>
      </c>
      <c r="D977" s="8" t="s">
        <v>550</v>
      </c>
      <c r="E977" s="8" t="s">
        <v>67</v>
      </c>
      <c r="F977" s="9">
        <v>5</v>
      </c>
      <c r="G977" s="10">
        <v>67</v>
      </c>
      <c r="H977" s="46"/>
      <c r="I977" s="46"/>
      <c r="M977" s="6" t="s">
        <v>477</v>
      </c>
      <c r="N977" s="43" t="str">
        <f>IF(COUNTIF($M$2:M977,$M$2:$M$1501)=1,M977,"")</f>
        <v/>
      </c>
      <c r="O977" s="43" t="str">
        <f t="array" ref="O977">IFERROR(INDEX($M$2:$M$1501,MATCH(0,INDEX(COUNTIFS($O$1:O976,$M$2:$M$1501),0),0)),"")</f>
        <v/>
      </c>
      <c r="T977" s="8" t="s">
        <v>550</v>
      </c>
      <c r="U977" s="51"/>
      <c r="Z977" s="6" t="s">
        <v>477</v>
      </c>
    </row>
    <row r="978" spans="1:26" ht="12.75">
      <c r="A978" s="36" t="str">
        <f t="shared" si="32"/>
        <v>DEL-Malviya Nagar|Munchies</v>
      </c>
      <c r="B978" s="6" t="s">
        <v>483</v>
      </c>
      <c r="C978" s="7">
        <v>44534</v>
      </c>
      <c r="D978" s="8" t="s">
        <v>400</v>
      </c>
      <c r="E978" s="8" t="s">
        <v>8</v>
      </c>
      <c r="F978" s="9">
        <v>9</v>
      </c>
      <c r="G978" s="10">
        <v>70</v>
      </c>
      <c r="H978" s="46"/>
      <c r="I978" s="46"/>
      <c r="M978" s="6" t="s">
        <v>483</v>
      </c>
      <c r="N978" s="43" t="str">
        <f>IF(COUNTIF($M$2:M978,$M$2:$M$1501)=1,M978,"")</f>
        <v/>
      </c>
      <c r="O978" s="43" t="str">
        <f t="array" ref="O978">IFERROR(INDEX($M$2:$M$1501,MATCH(0,INDEX(COUNTIFS($O$1:O977,$M$2:$M$1501),0),0)),"")</f>
        <v/>
      </c>
      <c r="T978" s="8" t="s">
        <v>400</v>
      </c>
      <c r="U978" s="51"/>
      <c r="Z978" s="6" t="s">
        <v>483</v>
      </c>
    </row>
    <row r="979" spans="1:26" ht="12.75">
      <c r="A979" s="36" t="str">
        <f t="shared" si="32"/>
        <v>DEL - Kalkaji|Biscuits</v>
      </c>
      <c r="B979" s="6" t="s">
        <v>474</v>
      </c>
      <c r="C979" s="7">
        <v>44534</v>
      </c>
      <c r="D979" s="8" t="s">
        <v>100</v>
      </c>
      <c r="E979" s="8" t="s">
        <v>39</v>
      </c>
      <c r="F979" s="9">
        <v>87</v>
      </c>
      <c r="G979" s="10">
        <v>10</v>
      </c>
      <c r="H979" s="46"/>
      <c r="I979" s="46"/>
      <c r="M979" s="6" t="s">
        <v>474</v>
      </c>
      <c r="N979" s="43" t="str">
        <f>IF(COUNTIF($M$2:M979,$M$2:$M$1501)=1,M979,"")</f>
        <v/>
      </c>
      <c r="O979" s="43" t="str">
        <f t="array" ref="O979">IFERROR(INDEX($M$2:$M$1501,MATCH(0,INDEX(COUNTIFS($O$1:O978,$M$2:$M$1501),0),0)),"")</f>
        <v/>
      </c>
      <c r="T979" s="8" t="s">
        <v>100</v>
      </c>
      <c r="U979" s="51"/>
      <c r="Z979" s="6" t="s">
        <v>474</v>
      </c>
    </row>
    <row r="980" spans="1:26" ht="12.75">
      <c r="A980" s="36" t="str">
        <f t="shared" si="32"/>
        <v>DEL-Malviya Nagar|Biscuits</v>
      </c>
      <c r="B980" s="6" t="s">
        <v>483</v>
      </c>
      <c r="C980" s="7">
        <v>44534</v>
      </c>
      <c r="D980" s="8" t="s">
        <v>415</v>
      </c>
      <c r="E980" s="8" t="s">
        <v>39</v>
      </c>
      <c r="F980" s="9">
        <v>4</v>
      </c>
      <c r="G980" s="10">
        <v>19</v>
      </c>
      <c r="H980" s="46"/>
      <c r="I980" s="46"/>
      <c r="M980" s="6" t="s">
        <v>483</v>
      </c>
      <c r="N980" s="43" t="str">
        <f>IF(COUNTIF($M$2:M980,$M$2:$M$1501)=1,M980,"")</f>
        <v/>
      </c>
      <c r="O980" s="43" t="str">
        <f t="array" ref="O980">IFERROR(INDEX($M$2:$M$1501,MATCH(0,INDEX(COUNTIFS($O$1:O979,$M$2:$M$1501),0),0)),"")</f>
        <v/>
      </c>
      <c r="T980" s="8" t="s">
        <v>415</v>
      </c>
      <c r="U980" s="51"/>
      <c r="Z980" s="6" t="s">
        <v>483</v>
      </c>
    </row>
    <row r="981" spans="1:26" ht="12.75">
      <c r="A981" s="36" t="str">
        <f t="shared" si="32"/>
        <v>DEL - East of Kailash|Fruits &amp; Vegetables</v>
      </c>
      <c r="B981" s="6" t="s">
        <v>471</v>
      </c>
      <c r="C981" s="7">
        <v>44534</v>
      </c>
      <c r="D981" s="8" t="s">
        <v>55</v>
      </c>
      <c r="E981" s="8" t="s">
        <v>11</v>
      </c>
      <c r="F981" s="9">
        <v>52</v>
      </c>
      <c r="G981" s="10">
        <v>60</v>
      </c>
      <c r="H981" s="46"/>
      <c r="I981" s="46"/>
      <c r="M981" s="6" t="s">
        <v>471</v>
      </c>
      <c r="N981" s="43" t="str">
        <f>IF(COUNTIF($M$2:M981,$M$2:$M$1501)=1,M981,"")</f>
        <v/>
      </c>
      <c r="O981" s="43" t="str">
        <f t="array" ref="O981">IFERROR(INDEX($M$2:$M$1501,MATCH(0,INDEX(COUNTIFS($O$1:O980,$M$2:$M$1501),0),0)),"")</f>
        <v/>
      </c>
      <c r="T981" s="8" t="s">
        <v>55</v>
      </c>
      <c r="U981" s="51"/>
      <c r="Z981" s="6" t="s">
        <v>471</v>
      </c>
    </row>
    <row r="982" spans="1:26" ht="12.75">
      <c r="A982" s="36" t="str">
        <f t="shared" si="32"/>
        <v>DEL - Kalkaji|Biscuits</v>
      </c>
      <c r="B982" s="6" t="s">
        <v>474</v>
      </c>
      <c r="C982" s="7">
        <v>44534</v>
      </c>
      <c r="D982" s="8" t="s">
        <v>16</v>
      </c>
      <c r="E982" s="8" t="s">
        <v>39</v>
      </c>
      <c r="F982" s="9">
        <v>10</v>
      </c>
      <c r="G982" s="10">
        <v>88</v>
      </c>
      <c r="H982" s="46"/>
      <c r="I982" s="46"/>
      <c r="M982" s="6" t="s">
        <v>474</v>
      </c>
      <c r="N982" s="43" t="str">
        <f>IF(COUNTIF($M$2:M982,$M$2:$M$1501)=1,M982,"")</f>
        <v/>
      </c>
      <c r="O982" s="43" t="str">
        <f t="array" ref="O982">IFERROR(INDEX($M$2:$M$1501,MATCH(0,INDEX(COUNTIFS($O$1:O981,$M$2:$M$1501),0),0)),"")</f>
        <v/>
      </c>
      <c r="T982" s="8" t="s">
        <v>16</v>
      </c>
      <c r="U982" s="51"/>
      <c r="Z982" s="6" t="s">
        <v>474</v>
      </c>
    </row>
    <row r="983" spans="1:26" ht="12.75">
      <c r="A983" s="36" t="str">
        <f t="shared" si="32"/>
        <v>DEL-Malviya Nagar|Paan Corner</v>
      </c>
      <c r="B983" s="6" t="s">
        <v>483</v>
      </c>
      <c r="C983" s="7">
        <v>44534</v>
      </c>
      <c r="D983" s="8" t="s">
        <v>551</v>
      </c>
      <c r="E983" s="8" t="s">
        <v>65</v>
      </c>
      <c r="F983" s="9">
        <v>0</v>
      </c>
      <c r="G983" s="10">
        <v>10</v>
      </c>
      <c r="H983" s="46"/>
      <c r="I983" s="46"/>
      <c r="M983" s="6" t="s">
        <v>483</v>
      </c>
      <c r="N983" s="43" t="str">
        <f>IF(COUNTIF($M$2:M983,$M$2:$M$1501)=1,M983,"")</f>
        <v/>
      </c>
      <c r="O983" s="43" t="str">
        <f t="array" ref="O983">IFERROR(INDEX($M$2:$M$1501,MATCH(0,INDEX(COUNTIFS($O$1:O982,$M$2:$M$1501),0),0)),"")</f>
        <v/>
      </c>
      <c r="T983" s="8" t="s">
        <v>551</v>
      </c>
      <c r="U983" s="51"/>
      <c r="Z983" s="6" t="s">
        <v>483</v>
      </c>
    </row>
    <row r="984" spans="1:26" ht="12.75">
      <c r="A984" s="36" t="str">
        <f t="shared" si="32"/>
        <v>DEL - Kalkaji|Beverages</v>
      </c>
      <c r="B984" s="6" t="s">
        <v>474</v>
      </c>
      <c r="C984" s="7">
        <v>44534</v>
      </c>
      <c r="D984" s="8" t="s">
        <v>552</v>
      </c>
      <c r="E984" s="8" t="s">
        <v>74</v>
      </c>
      <c r="F984" s="9">
        <v>0</v>
      </c>
      <c r="G984" s="10">
        <v>25</v>
      </c>
      <c r="H984" s="46"/>
      <c r="I984" s="46"/>
      <c r="M984" s="6" t="s">
        <v>474</v>
      </c>
      <c r="N984" s="43" t="str">
        <f>IF(COUNTIF($M$2:M984,$M$2:$M$1501)=1,M984,"")</f>
        <v/>
      </c>
      <c r="O984" s="43" t="str">
        <f t="array" ref="O984">IFERROR(INDEX($M$2:$M$1501,MATCH(0,INDEX(COUNTIFS($O$1:O983,$M$2:$M$1501),0),0)),"")</f>
        <v/>
      </c>
      <c r="T984" s="8" t="s">
        <v>552</v>
      </c>
      <c r="U984" s="51"/>
      <c r="Z984" s="6" t="s">
        <v>474</v>
      </c>
    </row>
    <row r="985" spans="1:26" ht="12.75">
      <c r="A985" s="36" t="str">
        <f t="shared" si="32"/>
        <v>DEL-Paschim Vihar|Dairy, Bread &amp; Batter</v>
      </c>
      <c r="B985" s="6" t="s">
        <v>477</v>
      </c>
      <c r="C985" s="7">
        <v>44534</v>
      </c>
      <c r="D985" s="8" t="s">
        <v>40</v>
      </c>
      <c r="E985" s="8" t="s">
        <v>41</v>
      </c>
      <c r="F985" s="9">
        <v>0</v>
      </c>
      <c r="G985" s="10">
        <v>46</v>
      </c>
      <c r="H985" s="46"/>
      <c r="I985" s="46"/>
      <c r="M985" s="6" t="s">
        <v>477</v>
      </c>
      <c r="N985" s="43" t="str">
        <f>IF(COUNTIF($M$2:M985,$M$2:$M$1501)=1,M985,"")</f>
        <v/>
      </c>
      <c r="O985" s="43" t="str">
        <f t="array" ref="O985">IFERROR(INDEX($M$2:$M$1501,MATCH(0,INDEX(COUNTIFS($O$1:O984,$M$2:$M$1501),0),0)),"")</f>
        <v/>
      </c>
      <c r="T985" s="8" t="s">
        <v>40</v>
      </c>
      <c r="U985" s="51"/>
      <c r="Z985" s="6" t="s">
        <v>477</v>
      </c>
    </row>
    <row r="986" spans="1:26" ht="12.75">
      <c r="A986" s="36" t="str">
        <f t="shared" si="32"/>
        <v>DEL-Malviya Nagar|Munchies</v>
      </c>
      <c r="B986" s="6" t="s">
        <v>483</v>
      </c>
      <c r="C986" s="7">
        <v>44534</v>
      </c>
      <c r="D986" s="8" t="s">
        <v>553</v>
      </c>
      <c r="E986" s="8" t="s">
        <v>8</v>
      </c>
      <c r="F986" s="9">
        <v>3</v>
      </c>
      <c r="G986" s="10">
        <v>117</v>
      </c>
      <c r="H986" s="46"/>
      <c r="I986" s="46"/>
      <c r="M986" s="6" t="s">
        <v>483</v>
      </c>
      <c r="N986" s="43" t="str">
        <f>IF(COUNTIF($M$2:M986,$M$2:$M$1501)=1,M986,"")</f>
        <v/>
      </c>
      <c r="O986" s="43" t="str">
        <f t="array" ref="O986">IFERROR(INDEX($M$2:$M$1501,MATCH(0,INDEX(COUNTIFS($O$1:O985,$M$2:$M$1501),0),0)),"")</f>
        <v/>
      </c>
      <c r="T986" s="8" t="s">
        <v>553</v>
      </c>
      <c r="U986" s="51"/>
      <c r="Z986" s="6" t="s">
        <v>483</v>
      </c>
    </row>
    <row r="987" spans="1:26" ht="12.75">
      <c r="A987" s="36" t="str">
        <f t="shared" si="32"/>
        <v>DEL-Paschim Vihar|Meat &amp; Eggs</v>
      </c>
      <c r="B987" s="6" t="s">
        <v>477</v>
      </c>
      <c r="C987" s="7">
        <v>44534</v>
      </c>
      <c r="D987" s="8" t="s">
        <v>554</v>
      </c>
      <c r="E987" s="8" t="s">
        <v>517</v>
      </c>
      <c r="F987" s="9">
        <v>7</v>
      </c>
      <c r="G987" s="10">
        <v>245</v>
      </c>
      <c r="H987" s="46"/>
      <c r="I987" s="46"/>
      <c r="M987" s="6" t="s">
        <v>477</v>
      </c>
      <c r="N987" s="43" t="str">
        <f>IF(COUNTIF($M$2:M987,$M$2:$M$1501)=1,M987,"")</f>
        <v/>
      </c>
      <c r="O987" s="43" t="str">
        <f t="array" ref="O987">IFERROR(INDEX($M$2:$M$1501,MATCH(0,INDEX(COUNTIFS($O$1:O986,$M$2:$M$1501),0),0)),"")</f>
        <v/>
      </c>
      <c r="T987" s="8" t="s">
        <v>554</v>
      </c>
      <c r="U987" s="51"/>
      <c r="Z987" s="6" t="s">
        <v>477</v>
      </c>
    </row>
    <row r="988" spans="1:26" ht="12.75">
      <c r="A988" s="36" t="str">
        <f t="shared" si="32"/>
        <v>DEL - Sector 10 Dwarka|Home &amp; Cleaning</v>
      </c>
      <c r="B988" s="6" t="s">
        <v>479</v>
      </c>
      <c r="C988" s="7">
        <v>44534</v>
      </c>
      <c r="D988" s="8" t="s">
        <v>511</v>
      </c>
      <c r="E988" s="8" t="s">
        <v>67</v>
      </c>
      <c r="F988" s="9">
        <v>8</v>
      </c>
      <c r="G988" s="10">
        <v>37</v>
      </c>
      <c r="H988" s="46"/>
      <c r="I988" s="46"/>
      <c r="M988" s="6" t="s">
        <v>479</v>
      </c>
      <c r="N988" s="43" t="str">
        <f>IF(COUNTIF($M$2:M988,$M$2:$M$1501)=1,M988,"")</f>
        <v/>
      </c>
      <c r="O988" s="43" t="str">
        <f t="array" ref="O988">IFERROR(INDEX($M$2:$M$1501,MATCH(0,INDEX(COUNTIFS($O$1:O987,$M$2:$M$1501),0),0)),"")</f>
        <v/>
      </c>
      <c r="T988" s="8" t="s">
        <v>511</v>
      </c>
      <c r="U988" s="51"/>
      <c r="Z988" s="6" t="s">
        <v>479</v>
      </c>
    </row>
    <row r="989" spans="1:26" ht="12.75">
      <c r="A989" s="36" t="str">
        <f t="shared" si="32"/>
        <v>DEL-Paschim Vihar|Fruits &amp; Vegetables</v>
      </c>
      <c r="B989" s="6" t="s">
        <v>477</v>
      </c>
      <c r="C989" s="7">
        <v>44534</v>
      </c>
      <c r="D989" s="8" t="s">
        <v>17</v>
      </c>
      <c r="E989" s="8" t="s">
        <v>11</v>
      </c>
      <c r="F989" s="9">
        <v>10</v>
      </c>
      <c r="G989" s="10">
        <v>38</v>
      </c>
      <c r="H989" s="46"/>
      <c r="I989" s="46"/>
      <c r="M989" s="6" t="s">
        <v>477</v>
      </c>
      <c r="N989" s="43" t="str">
        <f>IF(COUNTIF($M$2:M989,$M$2:$M$1501)=1,M989,"")</f>
        <v/>
      </c>
      <c r="O989" s="43" t="str">
        <f t="array" ref="O989">IFERROR(INDEX($M$2:$M$1501,MATCH(0,INDEX(COUNTIFS($O$1:O988,$M$2:$M$1501),0),0)),"")</f>
        <v/>
      </c>
      <c r="T989" s="8" t="s">
        <v>17</v>
      </c>
      <c r="U989" s="51"/>
      <c r="Z989" s="6" t="s">
        <v>477</v>
      </c>
    </row>
    <row r="990" spans="1:26" ht="12.75">
      <c r="A990" s="36" t="str">
        <f t="shared" si="32"/>
        <v>DEL - Sector 10 Dwarka|Fruits &amp; Vegetables</v>
      </c>
      <c r="B990" s="6" t="s">
        <v>479</v>
      </c>
      <c r="C990" s="7">
        <v>44534</v>
      </c>
      <c r="D990" s="8" t="s">
        <v>60</v>
      </c>
      <c r="E990" s="8" t="s">
        <v>11</v>
      </c>
      <c r="F990" s="9">
        <v>7</v>
      </c>
      <c r="G990" s="10">
        <v>7</v>
      </c>
      <c r="H990" s="46"/>
      <c r="I990" s="46"/>
      <c r="M990" s="6" t="s">
        <v>479</v>
      </c>
      <c r="N990" s="43" t="str">
        <f>IF(COUNTIF($M$2:M990,$M$2:$M$1501)=1,M990,"")</f>
        <v/>
      </c>
      <c r="O990" s="43" t="str">
        <f t="array" ref="O990">IFERROR(INDEX($M$2:$M$1501,MATCH(0,INDEX(COUNTIFS($O$1:O989,$M$2:$M$1501),0),0)),"")</f>
        <v/>
      </c>
      <c r="T990" s="8" t="s">
        <v>60</v>
      </c>
      <c r="U990" s="51"/>
      <c r="Z990" s="6" t="s">
        <v>479</v>
      </c>
    </row>
    <row r="991" spans="1:26" ht="12.75">
      <c r="A991" s="36" t="str">
        <f t="shared" si="32"/>
        <v>DEL - Sector 10 Dwarka|Fruits &amp; Vegetables</v>
      </c>
      <c r="B991" s="6" t="s">
        <v>479</v>
      </c>
      <c r="C991" s="7">
        <v>44534</v>
      </c>
      <c r="D991" s="8" t="s">
        <v>159</v>
      </c>
      <c r="E991" s="8" t="s">
        <v>11</v>
      </c>
      <c r="F991" s="9">
        <v>0</v>
      </c>
      <c r="G991" s="10">
        <v>30</v>
      </c>
      <c r="H991" s="46"/>
      <c r="I991" s="46"/>
      <c r="M991" s="6" t="s">
        <v>479</v>
      </c>
      <c r="N991" s="43" t="str">
        <f>IF(COUNTIF($M$2:M991,$M$2:$M$1501)=1,M991,"")</f>
        <v/>
      </c>
      <c r="O991" s="43" t="str">
        <f t="array" ref="O991">IFERROR(INDEX($M$2:$M$1501,MATCH(0,INDEX(COUNTIFS($O$1:O990,$M$2:$M$1501),0),0)),"")</f>
        <v/>
      </c>
      <c r="T991" s="8" t="s">
        <v>159</v>
      </c>
      <c r="U991" s="51"/>
      <c r="Z991" s="6" t="s">
        <v>479</v>
      </c>
    </row>
    <row r="992" spans="1:26" ht="12.75">
      <c r="A992" s="36" t="str">
        <f t="shared" si="32"/>
        <v>DEL - Sector 10 Dwarka|Fruits &amp; Vegetables</v>
      </c>
      <c r="B992" s="6" t="s">
        <v>479</v>
      </c>
      <c r="C992" s="7">
        <v>44534</v>
      </c>
      <c r="D992" s="8" t="s">
        <v>63</v>
      </c>
      <c r="E992" s="8" t="s">
        <v>11</v>
      </c>
      <c r="F992" s="9">
        <v>6</v>
      </c>
      <c r="G992" s="10">
        <v>91</v>
      </c>
      <c r="H992" s="46"/>
      <c r="I992" s="46"/>
      <c r="M992" s="6" t="s">
        <v>479</v>
      </c>
      <c r="N992" s="43" t="str">
        <f>IF(COUNTIF($M$2:M992,$M$2:$M$1501)=1,M992,"")</f>
        <v/>
      </c>
      <c r="O992" s="43" t="str">
        <f t="array" ref="O992">IFERROR(INDEX($M$2:$M$1501,MATCH(0,INDEX(COUNTIFS($O$1:O991,$M$2:$M$1501),0),0)),"")</f>
        <v/>
      </c>
      <c r="T992" s="8" t="s">
        <v>63</v>
      </c>
      <c r="U992" s="51"/>
      <c r="Z992" s="6" t="s">
        <v>479</v>
      </c>
    </row>
    <row r="993" spans="1:26" ht="12.75">
      <c r="A993" s="36" t="str">
        <f t="shared" si="32"/>
        <v>DEL - Kalkaji|Beverages</v>
      </c>
      <c r="B993" s="6" t="s">
        <v>474</v>
      </c>
      <c r="C993" s="7">
        <v>44534</v>
      </c>
      <c r="D993" s="8" t="s">
        <v>16</v>
      </c>
      <c r="E993" s="8" t="s">
        <v>74</v>
      </c>
      <c r="F993" s="9">
        <v>9</v>
      </c>
      <c r="G993" s="10">
        <v>164</v>
      </c>
      <c r="H993" s="46"/>
      <c r="I993" s="46"/>
      <c r="M993" s="6" t="s">
        <v>474</v>
      </c>
      <c r="N993" s="43" t="str">
        <f>IF(COUNTIF($M$2:M993,$M$2:$M$1501)=1,M993,"")</f>
        <v/>
      </c>
      <c r="O993" s="43" t="str">
        <f t="array" ref="O993">IFERROR(INDEX($M$2:$M$1501,MATCH(0,INDEX(COUNTIFS($O$1:O992,$M$2:$M$1501),0),0)),"")</f>
        <v/>
      </c>
      <c r="T993" s="8" t="s">
        <v>16</v>
      </c>
      <c r="U993" s="51"/>
      <c r="Z993" s="6" t="s">
        <v>474</v>
      </c>
    </row>
    <row r="994" spans="1:26" ht="12.75">
      <c r="A994" s="36" t="str">
        <f t="shared" si="32"/>
        <v>DEL - Sector 10 Dwarka|Packaged Food</v>
      </c>
      <c r="B994" s="6" t="s">
        <v>479</v>
      </c>
      <c r="C994" s="7">
        <v>44534</v>
      </c>
      <c r="D994" s="8" t="s">
        <v>371</v>
      </c>
      <c r="E994" s="8" t="s">
        <v>15</v>
      </c>
      <c r="F994" s="9">
        <v>0</v>
      </c>
      <c r="G994" s="10">
        <v>31</v>
      </c>
      <c r="H994" s="46"/>
      <c r="I994" s="46"/>
      <c r="M994" s="6" t="s">
        <v>479</v>
      </c>
      <c r="N994" s="43" t="str">
        <f>IF(COUNTIF($M$2:M994,$M$2:$M$1501)=1,M994,"")</f>
        <v/>
      </c>
      <c r="O994" s="43" t="str">
        <f t="array" ref="O994">IFERROR(INDEX($M$2:$M$1501,MATCH(0,INDEX(COUNTIFS($O$1:O993,$M$2:$M$1501),0),0)),"")</f>
        <v/>
      </c>
      <c r="T994" s="8" t="s">
        <v>371</v>
      </c>
      <c r="U994" s="51"/>
      <c r="Z994" s="6" t="s">
        <v>479</v>
      </c>
    </row>
    <row r="995" spans="1:26" ht="12.75">
      <c r="A995" s="36" t="str">
        <f t="shared" si="32"/>
        <v>DEL - Kalkaji|Munchies</v>
      </c>
      <c r="B995" s="6" t="s">
        <v>474</v>
      </c>
      <c r="C995" s="7">
        <v>44534</v>
      </c>
      <c r="D995" s="8" t="s">
        <v>89</v>
      </c>
      <c r="E995" s="8" t="s">
        <v>8</v>
      </c>
      <c r="F995" s="9">
        <v>0</v>
      </c>
      <c r="G995" s="10">
        <v>20</v>
      </c>
      <c r="H995" s="46"/>
      <c r="I995" s="46"/>
      <c r="M995" s="6" t="s">
        <v>474</v>
      </c>
      <c r="N995" s="43" t="str">
        <f>IF(COUNTIF($M$2:M995,$M$2:$M$1501)=1,M995,"")</f>
        <v/>
      </c>
      <c r="O995" s="43" t="str">
        <f t="array" ref="O995">IFERROR(INDEX($M$2:$M$1501,MATCH(0,INDEX(COUNTIFS($O$1:O994,$M$2:$M$1501),0),0)),"")</f>
        <v/>
      </c>
      <c r="T995" s="8" t="s">
        <v>89</v>
      </c>
      <c r="U995" s="51"/>
      <c r="Z995" s="6" t="s">
        <v>474</v>
      </c>
    </row>
    <row r="996" spans="1:26" ht="12.75">
      <c r="A996" s="36" t="str">
        <f t="shared" si="32"/>
        <v>DEL-Vikaspuri|Beverages</v>
      </c>
      <c r="B996" s="6" t="s">
        <v>473</v>
      </c>
      <c r="C996" s="7">
        <v>44534</v>
      </c>
      <c r="D996" s="8" t="s">
        <v>249</v>
      </c>
      <c r="E996" s="8" t="s">
        <v>74</v>
      </c>
      <c r="F996" s="9">
        <v>0</v>
      </c>
      <c r="G996" s="10">
        <v>28</v>
      </c>
      <c r="H996" s="46"/>
      <c r="I996" s="46"/>
      <c r="M996" s="6" t="s">
        <v>473</v>
      </c>
      <c r="N996" s="43" t="str">
        <f>IF(COUNTIF($M$2:M996,$M$2:$M$1501)=1,M996,"")</f>
        <v/>
      </c>
      <c r="O996" s="43" t="str">
        <f t="array" ref="O996">IFERROR(INDEX($M$2:$M$1501,MATCH(0,INDEX(COUNTIFS($O$1:O995,$M$2:$M$1501),0),0)),"")</f>
        <v/>
      </c>
      <c r="T996" s="8" t="s">
        <v>249</v>
      </c>
      <c r="U996" s="51"/>
      <c r="Z996" s="6" t="s">
        <v>473</v>
      </c>
    </row>
    <row r="997" spans="1:26" ht="12.75">
      <c r="A997" s="36" t="str">
        <f t="shared" si="32"/>
        <v>DEL - Sector 10 Dwarka|Fruits &amp; Vegetables</v>
      </c>
      <c r="B997" s="6" t="s">
        <v>479</v>
      </c>
      <c r="C997" s="7">
        <v>44534</v>
      </c>
      <c r="D997" s="8" t="s">
        <v>69</v>
      </c>
      <c r="E997" s="8" t="s">
        <v>11</v>
      </c>
      <c r="F997" s="9">
        <v>2</v>
      </c>
      <c r="G997" s="10">
        <v>124</v>
      </c>
      <c r="H997" s="46"/>
      <c r="I997" s="46"/>
      <c r="M997" s="6" t="s">
        <v>479</v>
      </c>
      <c r="N997" s="43" t="str">
        <f>IF(COUNTIF($M$2:M997,$M$2:$M$1501)=1,M997,"")</f>
        <v/>
      </c>
      <c r="O997" s="43" t="str">
        <f t="array" ref="O997">IFERROR(INDEX($M$2:$M$1501,MATCH(0,INDEX(COUNTIFS($O$1:O996,$M$2:$M$1501),0),0)),"")</f>
        <v/>
      </c>
      <c r="T997" s="8" t="s">
        <v>69</v>
      </c>
      <c r="U997" s="51"/>
      <c r="Z997" s="6" t="s">
        <v>479</v>
      </c>
    </row>
    <row r="998" spans="1:26" ht="12.75">
      <c r="A998" s="36" t="str">
        <f t="shared" si="32"/>
        <v>DEL-Vikaspuri|Chocolates &amp; Candies</v>
      </c>
      <c r="B998" s="6" t="s">
        <v>473</v>
      </c>
      <c r="C998" s="7">
        <v>44534</v>
      </c>
      <c r="D998" s="8" t="s">
        <v>126</v>
      </c>
      <c r="E998" s="8" t="s">
        <v>80</v>
      </c>
      <c r="F998" s="9">
        <v>160</v>
      </c>
      <c r="G998" s="10">
        <v>14</v>
      </c>
      <c r="H998" s="46"/>
      <c r="I998" s="46"/>
      <c r="M998" s="6" t="s">
        <v>473</v>
      </c>
      <c r="N998" s="43" t="str">
        <f>IF(COUNTIF($M$2:M998,$M$2:$M$1501)=1,M998,"")</f>
        <v/>
      </c>
      <c r="O998" s="43" t="str">
        <f t="array" ref="O998">IFERROR(INDEX($M$2:$M$1501,MATCH(0,INDEX(COUNTIFS($O$1:O997,$M$2:$M$1501),0),0)),"")</f>
        <v/>
      </c>
      <c r="T998" s="8" t="s">
        <v>126</v>
      </c>
      <c r="U998" s="51"/>
      <c r="Z998" s="6" t="s">
        <v>473</v>
      </c>
    </row>
    <row r="999" spans="1:26" ht="12.75">
      <c r="A999" s="36" t="str">
        <f t="shared" si="32"/>
        <v>DEL - Kalkaji|Fruits &amp; Vegetables</v>
      </c>
      <c r="B999" s="6" t="s">
        <v>474</v>
      </c>
      <c r="C999" s="7">
        <v>44534</v>
      </c>
      <c r="D999" s="8" t="s">
        <v>24</v>
      </c>
      <c r="E999" s="8" t="s">
        <v>11</v>
      </c>
      <c r="F999" s="9">
        <v>0</v>
      </c>
      <c r="G999" s="10">
        <v>8</v>
      </c>
      <c r="H999" s="46"/>
      <c r="I999" s="46"/>
      <c r="M999" s="6" t="s">
        <v>474</v>
      </c>
      <c r="N999" s="43" t="str">
        <f>IF(COUNTIF($M$2:M999,$M$2:$M$1501)=1,M999,"")</f>
        <v/>
      </c>
      <c r="O999" s="43" t="str">
        <f t="array" ref="O999">IFERROR(INDEX($M$2:$M$1501,MATCH(0,INDEX(COUNTIFS($O$1:O998,$M$2:$M$1501),0),0)),"")</f>
        <v/>
      </c>
      <c r="T999" s="8" t="s">
        <v>24</v>
      </c>
      <c r="U999" s="51"/>
      <c r="Z999" s="6" t="s">
        <v>474</v>
      </c>
    </row>
    <row r="1000" spans="1:26" ht="12.75">
      <c r="A1000" s="36" t="str">
        <f t="shared" si="32"/>
        <v>DEL - Sector 10 Dwarka|Home &amp; Cleaning</v>
      </c>
      <c r="B1000" s="6" t="s">
        <v>479</v>
      </c>
      <c r="C1000" s="7">
        <v>44534</v>
      </c>
      <c r="D1000" s="8" t="s">
        <v>178</v>
      </c>
      <c r="E1000" s="8" t="s">
        <v>67</v>
      </c>
      <c r="F1000" s="9">
        <v>13</v>
      </c>
      <c r="G1000" s="10">
        <v>7</v>
      </c>
      <c r="H1000" s="46"/>
      <c r="I1000" s="46"/>
      <c r="M1000" s="6" t="s">
        <v>479</v>
      </c>
      <c r="N1000" s="43" t="str">
        <f>IF(COUNTIF($M$2:M1000,$M$2:$M$1501)=1,M1000,"")</f>
        <v/>
      </c>
      <c r="O1000" s="43" t="str">
        <f t="array" ref="O1000">IFERROR(INDEX($M$2:$M$1501,MATCH(0,INDEX(COUNTIFS($O$1:O999,$M$2:$M$1501),0),0)),"")</f>
        <v/>
      </c>
      <c r="T1000" s="8" t="s">
        <v>178</v>
      </c>
      <c r="U1000" s="51"/>
      <c r="Z1000" s="6" t="s">
        <v>479</v>
      </c>
    </row>
    <row r="1001" spans="1:26" ht="12.75">
      <c r="A1001" s="36" t="str">
        <f t="shared" si="32"/>
        <v>DEL - Kalkaji|Chocolates &amp; Candies</v>
      </c>
      <c r="B1001" s="6" t="s">
        <v>474</v>
      </c>
      <c r="C1001" s="7">
        <v>44534</v>
      </c>
      <c r="D1001" s="8" t="s">
        <v>427</v>
      </c>
      <c r="E1001" s="8" t="s">
        <v>80</v>
      </c>
      <c r="F1001" s="9">
        <v>0</v>
      </c>
      <c r="G1001" s="10">
        <v>42</v>
      </c>
      <c r="H1001" s="46"/>
      <c r="I1001" s="46"/>
      <c r="M1001" s="6" t="s">
        <v>474</v>
      </c>
      <c r="N1001" s="43" t="str">
        <f>IF(COUNTIF($M$2:M1001,$M$2:$M$1501)=1,M1001,"")</f>
        <v/>
      </c>
      <c r="O1001" s="43" t="str">
        <f t="array" ref="O1001">IFERROR(INDEX($M$2:$M$1501,MATCH(0,INDEX(COUNTIFS($O$1:O1000,$M$2:$M$1501),0),0)),"")</f>
        <v/>
      </c>
      <c r="T1001" s="8" t="s">
        <v>427</v>
      </c>
      <c r="U1001" s="51"/>
      <c r="Z1001" s="6" t="s">
        <v>474</v>
      </c>
    </row>
    <row r="1002" spans="1:26" ht="12.75">
      <c r="A1002" s="36" t="str">
        <f t="shared" si="32"/>
        <v>DEL-Vikaspuri|Biscuits</v>
      </c>
      <c r="B1002" s="6" t="s">
        <v>473</v>
      </c>
      <c r="C1002" s="7">
        <v>44534</v>
      </c>
      <c r="D1002" s="8" t="s">
        <v>555</v>
      </c>
      <c r="E1002" s="8" t="s">
        <v>39</v>
      </c>
      <c r="F1002" s="9">
        <v>46</v>
      </c>
      <c r="G1002" s="10">
        <v>22</v>
      </c>
      <c r="H1002" s="46"/>
      <c r="I1002" s="46"/>
      <c r="M1002" s="6" t="s">
        <v>473</v>
      </c>
      <c r="N1002" s="43" t="str">
        <f>IF(COUNTIF($M$2:M1002,$M$2:$M$1501)=1,M1002,"")</f>
        <v/>
      </c>
      <c r="O1002" s="43" t="str">
        <f t="array" ref="O1002">IFERROR(INDEX($M$2:$M$1501,MATCH(0,INDEX(COUNTIFS($O$1:O1001,$M$2:$M$1501),0),0)),"")</f>
        <v/>
      </c>
      <c r="T1002" s="8" t="s">
        <v>555</v>
      </c>
      <c r="U1002" s="51"/>
      <c r="Z1002" s="6" t="s">
        <v>473</v>
      </c>
    </row>
    <row r="1003" spans="1:26" ht="12.75">
      <c r="A1003" s="36" t="str">
        <f t="shared" si="32"/>
        <v>DEL - Kalkaji|Beverages</v>
      </c>
      <c r="B1003" s="6" t="s">
        <v>474</v>
      </c>
      <c r="C1003" s="7">
        <v>44534</v>
      </c>
      <c r="D1003" s="8" t="s">
        <v>556</v>
      </c>
      <c r="E1003" s="8" t="s">
        <v>74</v>
      </c>
      <c r="F1003" s="9">
        <v>0</v>
      </c>
      <c r="G1003" s="10">
        <v>56</v>
      </c>
      <c r="H1003" s="46"/>
      <c r="I1003" s="46"/>
      <c r="M1003" s="6" t="s">
        <v>474</v>
      </c>
      <c r="N1003" s="43" t="str">
        <f>IF(COUNTIF($M$2:M1003,$M$2:$M$1501)=1,M1003,"")</f>
        <v/>
      </c>
      <c r="O1003" s="43" t="str">
        <f t="array" ref="O1003">IFERROR(INDEX($M$2:$M$1501,MATCH(0,INDEX(COUNTIFS($O$1:O1002,$M$2:$M$1501),0),0)),"")</f>
        <v/>
      </c>
      <c r="T1003" s="8" t="s">
        <v>556</v>
      </c>
      <c r="U1003" s="51"/>
      <c r="Z1003" s="6" t="s">
        <v>474</v>
      </c>
    </row>
    <row r="1004" spans="1:26" ht="12.75">
      <c r="A1004" s="36" t="str">
        <f t="shared" si="32"/>
        <v>DEL - Sector 10 Dwarka|Dairy, Bread &amp; Batter</v>
      </c>
      <c r="B1004" s="6" t="s">
        <v>479</v>
      </c>
      <c r="C1004" s="7">
        <v>44534</v>
      </c>
      <c r="D1004" s="8" t="s">
        <v>386</v>
      </c>
      <c r="E1004" s="8" t="s">
        <v>41</v>
      </c>
      <c r="F1004" s="9">
        <v>0</v>
      </c>
      <c r="G1004" s="10">
        <v>299</v>
      </c>
      <c r="H1004" s="46"/>
      <c r="I1004" s="46"/>
      <c r="M1004" s="6" t="s">
        <v>479</v>
      </c>
      <c r="N1004" s="43" t="str">
        <f>IF(COUNTIF($M$2:M1004,$M$2:$M$1501)=1,M1004,"")</f>
        <v/>
      </c>
      <c r="O1004" s="43" t="str">
        <f t="array" ref="O1004">IFERROR(INDEX($M$2:$M$1501,MATCH(0,INDEX(COUNTIFS($O$1:O1003,$M$2:$M$1501),0),0)),"")</f>
        <v/>
      </c>
      <c r="T1004" s="8" t="s">
        <v>386</v>
      </c>
      <c r="U1004" s="51"/>
      <c r="Z1004" s="6" t="s">
        <v>479</v>
      </c>
    </row>
    <row r="1005" spans="1:26" ht="12.75">
      <c r="A1005" s="36" t="str">
        <f t="shared" si="32"/>
        <v>DEL - Sector 10 Dwarka|Personal Care</v>
      </c>
      <c r="B1005" s="6" t="s">
        <v>479</v>
      </c>
      <c r="C1005" s="7">
        <v>44534</v>
      </c>
      <c r="D1005" s="8" t="s">
        <v>16</v>
      </c>
      <c r="E1005" s="8" t="s">
        <v>34</v>
      </c>
      <c r="F1005" s="9">
        <v>7</v>
      </c>
      <c r="G1005" s="10">
        <v>54</v>
      </c>
      <c r="H1005" s="46"/>
      <c r="I1005" s="46"/>
      <c r="M1005" s="6" t="s">
        <v>479</v>
      </c>
      <c r="N1005" s="43" t="str">
        <f>IF(COUNTIF($M$2:M1005,$M$2:$M$1501)=1,M1005,"")</f>
        <v/>
      </c>
      <c r="O1005" s="43" t="str">
        <f t="array" ref="O1005">IFERROR(INDEX($M$2:$M$1501,MATCH(0,INDEX(COUNTIFS($O$1:O1004,$M$2:$M$1501),0),0)),"")</f>
        <v/>
      </c>
      <c r="T1005" s="8" t="s">
        <v>16</v>
      </c>
      <c r="U1005" s="51"/>
      <c r="Z1005" s="6" t="s">
        <v>479</v>
      </c>
    </row>
    <row r="1006" spans="1:26" ht="12.75">
      <c r="A1006" s="36" t="str">
        <f t="shared" si="32"/>
        <v>DEL - Sector 10 Dwarka|Dairy, Bread &amp; Batter</v>
      </c>
      <c r="B1006" s="6" t="s">
        <v>479</v>
      </c>
      <c r="C1006" s="7">
        <v>44534</v>
      </c>
      <c r="D1006" s="8" t="s">
        <v>186</v>
      </c>
      <c r="E1006" s="8" t="s">
        <v>41</v>
      </c>
      <c r="F1006" s="9">
        <v>0</v>
      </c>
      <c r="G1006" s="10">
        <v>39</v>
      </c>
      <c r="H1006" s="46"/>
      <c r="I1006" s="46"/>
      <c r="M1006" s="6" t="s">
        <v>479</v>
      </c>
      <c r="N1006" s="43" t="str">
        <f>IF(COUNTIF($M$2:M1006,$M$2:$M$1501)=1,M1006,"")</f>
        <v/>
      </c>
      <c r="O1006" s="43" t="str">
        <f t="array" ref="O1006">IFERROR(INDEX($M$2:$M$1501,MATCH(0,INDEX(COUNTIFS($O$1:O1005,$M$2:$M$1501),0),0)),"")</f>
        <v/>
      </c>
      <c r="T1006" s="8" t="s">
        <v>186</v>
      </c>
      <c r="U1006" s="51"/>
      <c r="Z1006" s="6" t="s">
        <v>479</v>
      </c>
    </row>
    <row r="1007" spans="1:26" ht="12.75">
      <c r="A1007" s="36" t="str">
        <f t="shared" si="32"/>
        <v>DEL - Kalkaji|Chocolates &amp; Candies</v>
      </c>
      <c r="B1007" s="6" t="s">
        <v>474</v>
      </c>
      <c r="C1007" s="7">
        <v>44534</v>
      </c>
      <c r="D1007" s="8" t="s">
        <v>302</v>
      </c>
      <c r="E1007" s="8" t="s">
        <v>80</v>
      </c>
      <c r="F1007" s="9">
        <v>0</v>
      </c>
      <c r="G1007" s="10">
        <v>98</v>
      </c>
      <c r="H1007" s="46"/>
      <c r="I1007" s="46"/>
      <c r="M1007" s="6" t="s">
        <v>474</v>
      </c>
      <c r="N1007" s="43" t="str">
        <f>IF(COUNTIF($M$2:M1007,$M$2:$M$1501)=1,M1007,"")</f>
        <v/>
      </c>
      <c r="O1007" s="43" t="str">
        <f t="array" ref="O1007">IFERROR(INDEX($M$2:$M$1501,MATCH(0,INDEX(COUNTIFS($O$1:O1006,$M$2:$M$1501),0),0)),"")</f>
        <v/>
      </c>
      <c r="T1007" s="8" t="s">
        <v>302</v>
      </c>
      <c r="U1007" s="51"/>
      <c r="Z1007" s="6" t="s">
        <v>474</v>
      </c>
    </row>
    <row r="1008" spans="1:26" ht="12.75">
      <c r="A1008" s="36" t="str">
        <f t="shared" si="32"/>
        <v>DEL-Paschim Vihar|Packaged Food</v>
      </c>
      <c r="B1008" s="6" t="s">
        <v>477</v>
      </c>
      <c r="C1008" s="7">
        <v>44534</v>
      </c>
      <c r="D1008" s="8" t="s">
        <v>557</v>
      </c>
      <c r="E1008" s="8" t="s">
        <v>15</v>
      </c>
      <c r="F1008" s="9">
        <v>141</v>
      </c>
      <c r="G1008" s="10">
        <v>7</v>
      </c>
      <c r="H1008" s="46"/>
      <c r="I1008" s="46"/>
      <c r="M1008" s="6" t="s">
        <v>477</v>
      </c>
      <c r="N1008" s="43" t="str">
        <f>IF(COUNTIF($M$2:M1008,$M$2:$M$1501)=1,M1008,"")</f>
        <v/>
      </c>
      <c r="O1008" s="43" t="str">
        <f t="array" ref="O1008">IFERROR(INDEX($M$2:$M$1501,MATCH(0,INDEX(COUNTIFS($O$1:O1007,$M$2:$M$1501),0),0)),"")</f>
        <v/>
      </c>
      <c r="T1008" s="8" t="s">
        <v>557</v>
      </c>
      <c r="U1008" s="51"/>
      <c r="Z1008" s="6" t="s">
        <v>477</v>
      </c>
    </row>
    <row r="1009" spans="1:26" ht="12.75">
      <c r="A1009" s="36" t="str">
        <f t="shared" si="32"/>
        <v>DEL-Vikaspuri|Fruits &amp; Vegetables</v>
      </c>
      <c r="B1009" s="6" t="s">
        <v>473</v>
      </c>
      <c r="C1009" s="7">
        <v>44534</v>
      </c>
      <c r="D1009" s="8" t="s">
        <v>558</v>
      </c>
      <c r="E1009" s="8" t="s">
        <v>11</v>
      </c>
      <c r="F1009" s="9">
        <v>1</v>
      </c>
      <c r="G1009" s="10">
        <v>51</v>
      </c>
      <c r="H1009" s="46"/>
      <c r="I1009" s="46"/>
      <c r="M1009" s="6" t="s">
        <v>473</v>
      </c>
      <c r="N1009" s="43" t="str">
        <f>IF(COUNTIF($M$2:M1009,$M$2:$M$1501)=1,M1009,"")</f>
        <v/>
      </c>
      <c r="O1009" s="43" t="str">
        <f t="array" ref="O1009">IFERROR(INDEX($M$2:$M$1501,MATCH(0,INDEX(COUNTIFS($O$1:O1008,$M$2:$M$1501),0),0)),"")</f>
        <v/>
      </c>
      <c r="T1009" s="8" t="s">
        <v>558</v>
      </c>
      <c r="U1009" s="51"/>
      <c r="Z1009" s="6" t="s">
        <v>473</v>
      </c>
    </row>
    <row r="1010" spans="1:26" ht="12.75">
      <c r="A1010" s="36" t="str">
        <f t="shared" si="32"/>
        <v>DEL - Kalkaji|Ice Cream &amp; Desserts</v>
      </c>
      <c r="B1010" s="6" t="s">
        <v>474</v>
      </c>
      <c r="C1010" s="7">
        <v>44534</v>
      </c>
      <c r="D1010" s="8" t="s">
        <v>265</v>
      </c>
      <c r="E1010" s="8" t="s">
        <v>59</v>
      </c>
      <c r="F1010" s="9">
        <v>4</v>
      </c>
      <c r="G1010" s="10">
        <v>168</v>
      </c>
      <c r="H1010" s="46"/>
      <c r="I1010" s="46"/>
      <c r="M1010" s="6" t="s">
        <v>474</v>
      </c>
      <c r="N1010" s="43" t="str">
        <f>IF(COUNTIF($M$2:M1010,$M$2:$M$1501)=1,M1010,"")</f>
        <v/>
      </c>
      <c r="O1010" s="43" t="str">
        <f t="array" ref="O1010">IFERROR(INDEX($M$2:$M$1501,MATCH(0,INDEX(COUNTIFS($O$1:O1009,$M$2:$M$1501),0),0)),"")</f>
        <v/>
      </c>
      <c r="T1010" s="8" t="s">
        <v>265</v>
      </c>
      <c r="U1010" s="51"/>
      <c r="Z1010" s="6" t="s">
        <v>474</v>
      </c>
    </row>
    <row r="1011" spans="1:26" ht="12.75">
      <c r="A1011" s="36" t="str">
        <f t="shared" si="32"/>
        <v>DEL - Sector 10 Dwarka|Chocolates &amp; Candies</v>
      </c>
      <c r="B1011" s="6" t="s">
        <v>479</v>
      </c>
      <c r="C1011" s="7">
        <v>44534</v>
      </c>
      <c r="D1011" s="8" t="s">
        <v>559</v>
      </c>
      <c r="E1011" s="8" t="s">
        <v>80</v>
      </c>
      <c r="F1011" s="9">
        <v>0</v>
      </c>
      <c r="G1011" s="10">
        <v>14</v>
      </c>
      <c r="H1011" s="46"/>
      <c r="I1011" s="46"/>
      <c r="M1011" s="6" t="s">
        <v>479</v>
      </c>
      <c r="N1011" s="43" t="str">
        <f>IF(COUNTIF($M$2:M1011,$M$2:$M$1501)=1,M1011,"")</f>
        <v/>
      </c>
      <c r="O1011" s="43" t="str">
        <f t="array" ref="O1011">IFERROR(INDEX($M$2:$M$1501,MATCH(0,INDEX(COUNTIFS($O$1:O1010,$M$2:$M$1501),0),0)),"")</f>
        <v/>
      </c>
      <c r="T1011" s="8" t="s">
        <v>559</v>
      </c>
      <c r="U1011" s="51"/>
      <c r="Z1011" s="6" t="s">
        <v>479</v>
      </c>
    </row>
    <row r="1012" spans="1:26" ht="12.75">
      <c r="A1012" s="36" t="str">
        <f t="shared" si="32"/>
        <v>DEL - Sector 10 Dwarka|Fruits &amp; Vegetables</v>
      </c>
      <c r="B1012" s="6" t="s">
        <v>479</v>
      </c>
      <c r="C1012" s="7">
        <v>44534</v>
      </c>
      <c r="D1012" s="8" t="s">
        <v>63</v>
      </c>
      <c r="E1012" s="8" t="s">
        <v>11</v>
      </c>
      <c r="F1012" s="9">
        <v>6</v>
      </c>
      <c r="G1012" s="10">
        <v>18</v>
      </c>
      <c r="H1012" s="46"/>
      <c r="I1012" s="46"/>
      <c r="M1012" s="6" t="s">
        <v>479</v>
      </c>
      <c r="N1012" s="43" t="str">
        <f>IF(COUNTIF($M$2:M1012,$M$2:$M$1501)=1,M1012,"")</f>
        <v/>
      </c>
      <c r="O1012" s="43" t="str">
        <f t="array" ref="O1012">IFERROR(INDEX($M$2:$M$1501,MATCH(0,INDEX(COUNTIFS($O$1:O1011,$M$2:$M$1501),0),0)),"")</f>
        <v/>
      </c>
      <c r="T1012" s="8" t="s">
        <v>63</v>
      </c>
      <c r="U1012" s="51"/>
      <c r="Z1012" s="6" t="s">
        <v>479</v>
      </c>
    </row>
    <row r="1013" spans="1:26" ht="12.75">
      <c r="A1013" s="36" t="str">
        <f t="shared" si="32"/>
        <v>DEL - East of Kailash|Cooking Essentials</v>
      </c>
      <c r="B1013" s="6" t="s">
        <v>471</v>
      </c>
      <c r="C1013" s="7">
        <v>44534</v>
      </c>
      <c r="D1013" s="8" t="s">
        <v>560</v>
      </c>
      <c r="E1013" s="8" t="s">
        <v>30</v>
      </c>
      <c r="F1013" s="9">
        <v>1</v>
      </c>
      <c r="G1013" s="10">
        <v>99</v>
      </c>
      <c r="H1013" s="46"/>
      <c r="I1013" s="46"/>
      <c r="M1013" s="6" t="s">
        <v>471</v>
      </c>
      <c r="N1013" s="43" t="str">
        <f>IF(COUNTIF($M$2:M1013,$M$2:$M$1501)=1,M1013,"")</f>
        <v/>
      </c>
      <c r="O1013" s="43" t="str">
        <f t="array" ref="O1013">IFERROR(INDEX($M$2:$M$1501,MATCH(0,INDEX(COUNTIFS($O$1:O1012,$M$2:$M$1501),0),0)),"")</f>
        <v/>
      </c>
      <c r="T1013" s="8" t="s">
        <v>560</v>
      </c>
      <c r="U1013" s="51"/>
      <c r="Z1013" s="6" t="s">
        <v>471</v>
      </c>
    </row>
    <row r="1014" spans="1:26" ht="12.75">
      <c r="A1014" s="36" t="str">
        <f t="shared" si="32"/>
        <v>DEL - Sector 10 Dwarka|Biscuits</v>
      </c>
      <c r="B1014" s="6" t="s">
        <v>479</v>
      </c>
      <c r="C1014" s="7">
        <v>44534</v>
      </c>
      <c r="D1014" s="8" t="s">
        <v>71</v>
      </c>
      <c r="E1014" s="8" t="s">
        <v>39</v>
      </c>
      <c r="F1014" s="9">
        <v>0</v>
      </c>
      <c r="G1014" s="10">
        <v>17</v>
      </c>
      <c r="H1014" s="46"/>
      <c r="I1014" s="46"/>
      <c r="M1014" s="6" t="s">
        <v>479</v>
      </c>
      <c r="N1014" s="43" t="str">
        <f>IF(COUNTIF($M$2:M1014,$M$2:$M$1501)=1,M1014,"")</f>
        <v/>
      </c>
      <c r="O1014" s="43" t="str">
        <f t="array" ref="O1014">IFERROR(INDEX($M$2:$M$1501,MATCH(0,INDEX(COUNTIFS($O$1:O1013,$M$2:$M$1501),0),0)),"")</f>
        <v/>
      </c>
      <c r="T1014" s="8" t="s">
        <v>71</v>
      </c>
      <c r="U1014" s="51"/>
      <c r="Z1014" s="6" t="s">
        <v>479</v>
      </c>
    </row>
    <row r="1015" spans="1:26" ht="12.75">
      <c r="A1015" s="36" t="str">
        <f t="shared" si="32"/>
        <v>DEL - Sector 10 Dwarka|Packaged Food</v>
      </c>
      <c r="B1015" s="6" t="s">
        <v>479</v>
      </c>
      <c r="C1015" s="7">
        <v>44534</v>
      </c>
      <c r="D1015" s="8" t="s">
        <v>561</v>
      </c>
      <c r="E1015" s="8" t="s">
        <v>15</v>
      </c>
      <c r="F1015" s="9">
        <v>26</v>
      </c>
      <c r="G1015" s="10">
        <v>96</v>
      </c>
      <c r="H1015" s="46"/>
      <c r="I1015" s="46"/>
      <c r="M1015" s="6" t="s">
        <v>479</v>
      </c>
      <c r="N1015" s="43" t="str">
        <f>IF(COUNTIF($M$2:M1015,$M$2:$M$1501)=1,M1015,"")</f>
        <v/>
      </c>
      <c r="O1015" s="43" t="str">
        <f t="array" ref="O1015">IFERROR(INDEX($M$2:$M$1501,MATCH(0,INDEX(COUNTIFS($O$1:O1014,$M$2:$M$1501),0),0)),"")</f>
        <v/>
      </c>
      <c r="T1015" s="8" t="s">
        <v>561</v>
      </c>
      <c r="U1015" s="51"/>
      <c r="Z1015" s="6" t="s">
        <v>479</v>
      </c>
    </row>
    <row r="1016" spans="1:26" ht="12.75">
      <c r="A1016" s="36" t="str">
        <f t="shared" si="32"/>
        <v>DEL - Kalkaji|Beverages</v>
      </c>
      <c r="B1016" s="6" t="s">
        <v>474</v>
      </c>
      <c r="C1016" s="7">
        <v>44534</v>
      </c>
      <c r="D1016" s="8" t="s">
        <v>562</v>
      </c>
      <c r="E1016" s="8" t="s">
        <v>74</v>
      </c>
      <c r="F1016" s="9">
        <v>9</v>
      </c>
      <c r="G1016" s="10">
        <v>55</v>
      </c>
      <c r="H1016" s="46"/>
      <c r="I1016" s="46"/>
      <c r="M1016" s="6" t="s">
        <v>474</v>
      </c>
      <c r="N1016" s="43" t="str">
        <f>IF(COUNTIF($M$2:M1016,$M$2:$M$1501)=1,M1016,"")</f>
        <v/>
      </c>
      <c r="O1016" s="43" t="str">
        <f t="array" ref="O1016">IFERROR(INDEX($M$2:$M$1501,MATCH(0,INDEX(COUNTIFS($O$1:O1015,$M$2:$M$1501),0),0)),"")</f>
        <v/>
      </c>
      <c r="T1016" s="8" t="s">
        <v>562</v>
      </c>
      <c r="U1016" s="51"/>
      <c r="Z1016" s="6" t="s">
        <v>474</v>
      </c>
    </row>
    <row r="1017" spans="1:26" ht="12.75">
      <c r="A1017" s="36" t="str">
        <f t="shared" si="32"/>
        <v>DEL-Malviya Nagar|Ice Cream &amp; Desserts</v>
      </c>
      <c r="B1017" s="6" t="s">
        <v>483</v>
      </c>
      <c r="C1017" s="7">
        <v>44534</v>
      </c>
      <c r="D1017" s="8" t="s">
        <v>16</v>
      </c>
      <c r="E1017" s="8" t="s">
        <v>59</v>
      </c>
      <c r="F1017" s="9">
        <v>0</v>
      </c>
      <c r="G1017" s="10">
        <v>27</v>
      </c>
      <c r="H1017" s="46"/>
      <c r="I1017" s="46"/>
      <c r="M1017" s="6" t="s">
        <v>483</v>
      </c>
      <c r="N1017" s="43" t="str">
        <f>IF(COUNTIF($M$2:M1017,$M$2:$M$1501)=1,M1017,"")</f>
        <v/>
      </c>
      <c r="O1017" s="43" t="str">
        <f t="array" ref="O1017">IFERROR(INDEX($M$2:$M$1501,MATCH(0,INDEX(COUNTIFS($O$1:O1016,$M$2:$M$1501),0),0)),"")</f>
        <v/>
      </c>
      <c r="T1017" s="8" t="s">
        <v>16</v>
      </c>
      <c r="U1017" s="51"/>
      <c r="Z1017" s="6" t="s">
        <v>483</v>
      </c>
    </row>
    <row r="1018" spans="1:26" ht="12.75">
      <c r="A1018" s="36" t="str">
        <f t="shared" si="32"/>
        <v>DEL - Sector 10 Dwarka|Biscuits</v>
      </c>
      <c r="B1018" s="6" t="s">
        <v>479</v>
      </c>
      <c r="C1018" s="7">
        <v>44534</v>
      </c>
      <c r="D1018" s="8" t="s">
        <v>563</v>
      </c>
      <c r="E1018" s="8" t="s">
        <v>39</v>
      </c>
      <c r="F1018" s="9">
        <v>27</v>
      </c>
      <c r="G1018" s="10">
        <v>35</v>
      </c>
      <c r="H1018" s="46"/>
      <c r="I1018" s="46"/>
      <c r="M1018" s="6" t="s">
        <v>479</v>
      </c>
      <c r="N1018" s="43" t="str">
        <f>IF(COUNTIF($M$2:M1018,$M$2:$M$1501)=1,M1018,"")</f>
        <v/>
      </c>
      <c r="O1018" s="43" t="str">
        <f t="array" ref="O1018">IFERROR(INDEX($M$2:$M$1501,MATCH(0,INDEX(COUNTIFS($O$1:O1017,$M$2:$M$1501),0),0)),"")</f>
        <v/>
      </c>
      <c r="T1018" s="8" t="s">
        <v>563</v>
      </c>
      <c r="U1018" s="51"/>
      <c r="Z1018" s="6" t="s">
        <v>479</v>
      </c>
    </row>
    <row r="1019" spans="1:26" ht="12.75">
      <c r="A1019" s="36" t="str">
        <f t="shared" si="32"/>
        <v>DEL - East of Kailash|Packaged Food</v>
      </c>
      <c r="B1019" s="6" t="s">
        <v>471</v>
      </c>
      <c r="C1019" s="7">
        <v>44534</v>
      </c>
      <c r="D1019" s="8" t="s">
        <v>564</v>
      </c>
      <c r="E1019" s="8" t="s">
        <v>15</v>
      </c>
      <c r="F1019" s="9">
        <v>0</v>
      </c>
      <c r="G1019" s="10">
        <v>15</v>
      </c>
      <c r="H1019" s="46"/>
      <c r="I1019" s="46"/>
      <c r="M1019" s="6" t="s">
        <v>471</v>
      </c>
      <c r="N1019" s="43" t="str">
        <f>IF(COUNTIF($M$2:M1019,$M$2:$M$1501)=1,M1019,"")</f>
        <v/>
      </c>
      <c r="O1019" s="43" t="str">
        <f t="array" ref="O1019">IFERROR(INDEX($M$2:$M$1501,MATCH(0,INDEX(COUNTIFS($O$1:O1018,$M$2:$M$1501),0),0)),"")</f>
        <v/>
      </c>
      <c r="T1019" s="8" t="s">
        <v>564</v>
      </c>
      <c r="U1019" s="51"/>
      <c r="Z1019" s="6" t="s">
        <v>471</v>
      </c>
    </row>
    <row r="1020" spans="1:26" ht="12.75">
      <c r="A1020" s="36" t="str">
        <f t="shared" si="32"/>
        <v>DEL - Sector 10 Dwarka|Biscuits</v>
      </c>
      <c r="B1020" s="6" t="s">
        <v>479</v>
      </c>
      <c r="C1020" s="7">
        <v>44534</v>
      </c>
      <c r="D1020" s="8" t="s">
        <v>100</v>
      </c>
      <c r="E1020" s="8" t="s">
        <v>39</v>
      </c>
      <c r="F1020" s="9">
        <v>74</v>
      </c>
      <c r="G1020" s="10">
        <v>8</v>
      </c>
      <c r="H1020" s="46"/>
      <c r="I1020" s="46"/>
      <c r="M1020" s="6" t="s">
        <v>479</v>
      </c>
      <c r="N1020" s="43" t="str">
        <f>IF(COUNTIF($M$2:M1020,$M$2:$M$1501)=1,M1020,"")</f>
        <v/>
      </c>
      <c r="O1020" s="43" t="str">
        <f t="array" ref="O1020">IFERROR(INDEX($M$2:$M$1501,MATCH(0,INDEX(COUNTIFS($O$1:O1019,$M$2:$M$1501),0),0)),"")</f>
        <v/>
      </c>
      <c r="T1020" s="8" t="s">
        <v>100</v>
      </c>
      <c r="U1020" s="51"/>
      <c r="Z1020" s="6" t="s">
        <v>479</v>
      </c>
    </row>
    <row r="1021" spans="1:26" ht="12.75">
      <c r="A1021" s="36" t="str">
        <f t="shared" si="32"/>
        <v>DEL - East of Kailash|Fruits &amp; Vegetables</v>
      </c>
      <c r="B1021" s="6" t="s">
        <v>471</v>
      </c>
      <c r="C1021" s="7">
        <v>44534</v>
      </c>
      <c r="D1021" s="8" t="s">
        <v>378</v>
      </c>
      <c r="E1021" s="8" t="s">
        <v>11</v>
      </c>
      <c r="F1021" s="9">
        <v>24</v>
      </c>
      <c r="G1021" s="10">
        <v>22</v>
      </c>
      <c r="H1021" s="46"/>
      <c r="I1021" s="46"/>
      <c r="M1021" s="6" t="s">
        <v>471</v>
      </c>
      <c r="N1021" s="43" t="str">
        <f>IF(COUNTIF($M$2:M1021,$M$2:$M$1501)=1,M1021,"")</f>
        <v/>
      </c>
      <c r="O1021" s="43" t="str">
        <f t="array" ref="O1021">IFERROR(INDEX($M$2:$M$1501,MATCH(0,INDEX(COUNTIFS($O$1:O1020,$M$2:$M$1501),0),0)),"")</f>
        <v/>
      </c>
      <c r="T1021" s="8" t="s">
        <v>378</v>
      </c>
      <c r="U1021" s="51"/>
      <c r="Z1021" s="6" t="s">
        <v>471</v>
      </c>
    </row>
    <row r="1022" spans="1:26" ht="12.75">
      <c r="A1022" s="36" t="str">
        <f t="shared" si="32"/>
        <v>DEL-Malviya Nagar|Fruits &amp; Vegetables</v>
      </c>
      <c r="B1022" s="6" t="s">
        <v>483</v>
      </c>
      <c r="C1022" s="7">
        <v>44534</v>
      </c>
      <c r="D1022" s="8" t="s">
        <v>43</v>
      </c>
      <c r="E1022" s="8" t="s">
        <v>11</v>
      </c>
      <c r="F1022" s="9">
        <v>17</v>
      </c>
      <c r="G1022" s="10">
        <v>16</v>
      </c>
      <c r="H1022" s="46"/>
      <c r="I1022" s="46"/>
      <c r="M1022" s="6" t="s">
        <v>483</v>
      </c>
      <c r="N1022" s="43" t="str">
        <f>IF(COUNTIF($M$2:M1022,$M$2:$M$1501)=1,M1022,"")</f>
        <v/>
      </c>
      <c r="O1022" s="43" t="str">
        <f t="array" ref="O1022">IFERROR(INDEX($M$2:$M$1501,MATCH(0,INDEX(COUNTIFS($O$1:O1021,$M$2:$M$1501),0),0)),"")</f>
        <v/>
      </c>
      <c r="T1022" s="8" t="s">
        <v>43</v>
      </c>
      <c r="U1022" s="51"/>
      <c r="Z1022" s="6" t="s">
        <v>483</v>
      </c>
    </row>
    <row r="1023" spans="1:26" ht="12.75">
      <c r="A1023" s="36" t="str">
        <f t="shared" si="32"/>
        <v>DEL - Sector 10 Dwarka|Dairy, Bread &amp; Batter</v>
      </c>
      <c r="B1023" s="6" t="s">
        <v>479</v>
      </c>
      <c r="C1023" s="7">
        <v>44534</v>
      </c>
      <c r="D1023" s="8" t="s">
        <v>543</v>
      </c>
      <c r="E1023" s="8" t="s">
        <v>41</v>
      </c>
      <c r="F1023" s="9">
        <v>0</v>
      </c>
      <c r="G1023" s="10">
        <v>28</v>
      </c>
      <c r="H1023" s="46"/>
      <c r="I1023" s="46"/>
      <c r="M1023" s="6" t="s">
        <v>479</v>
      </c>
      <c r="N1023" s="43" t="str">
        <f>IF(COUNTIF($M$2:M1023,$M$2:$M$1501)=1,M1023,"")</f>
        <v/>
      </c>
      <c r="O1023" s="43" t="str">
        <f t="array" ref="O1023">IFERROR(INDEX($M$2:$M$1501,MATCH(0,INDEX(COUNTIFS($O$1:O1022,$M$2:$M$1501),0),0)),"")</f>
        <v/>
      </c>
      <c r="T1023" s="8" t="s">
        <v>543</v>
      </c>
      <c r="U1023" s="51"/>
      <c r="Z1023" s="6" t="s">
        <v>479</v>
      </c>
    </row>
    <row r="1024" spans="1:26" ht="12.75">
      <c r="A1024" s="36" t="str">
        <f t="shared" si="32"/>
        <v>DEL-Vikaspuri|Biscuits</v>
      </c>
      <c r="B1024" s="6" t="s">
        <v>473</v>
      </c>
      <c r="C1024" s="7">
        <v>44534</v>
      </c>
      <c r="D1024" s="8" t="s">
        <v>93</v>
      </c>
      <c r="E1024" s="8" t="s">
        <v>39</v>
      </c>
      <c r="F1024" s="9">
        <v>105</v>
      </c>
      <c r="G1024" s="10">
        <v>10</v>
      </c>
      <c r="H1024" s="46"/>
      <c r="I1024" s="46"/>
      <c r="M1024" s="6" t="s">
        <v>473</v>
      </c>
      <c r="N1024" s="43" t="str">
        <f>IF(COUNTIF($M$2:M1024,$M$2:$M$1501)=1,M1024,"")</f>
        <v/>
      </c>
      <c r="O1024" s="43" t="str">
        <f t="array" ref="O1024">IFERROR(INDEX($M$2:$M$1501,MATCH(0,INDEX(COUNTIFS($O$1:O1023,$M$2:$M$1501),0),0)),"")</f>
        <v/>
      </c>
      <c r="T1024" s="8" t="s">
        <v>93</v>
      </c>
      <c r="U1024" s="51"/>
      <c r="Z1024" s="6" t="s">
        <v>473</v>
      </c>
    </row>
    <row r="1025" spans="1:26" ht="12.75">
      <c r="A1025" s="36" t="str">
        <f t="shared" si="32"/>
        <v>DEL - Sector 10 Dwarka|Munchies</v>
      </c>
      <c r="B1025" s="6" t="s">
        <v>479</v>
      </c>
      <c r="C1025" s="7">
        <v>44534</v>
      </c>
      <c r="D1025" s="8" t="s">
        <v>173</v>
      </c>
      <c r="E1025" s="8" t="s">
        <v>8</v>
      </c>
      <c r="F1025" s="9">
        <v>0</v>
      </c>
      <c r="G1025" s="10">
        <v>33</v>
      </c>
      <c r="H1025" s="46"/>
      <c r="I1025" s="46"/>
      <c r="M1025" s="6" t="s">
        <v>479</v>
      </c>
      <c r="N1025" s="43" t="str">
        <f>IF(COUNTIF($M$2:M1025,$M$2:$M$1501)=1,M1025,"")</f>
        <v/>
      </c>
      <c r="O1025" s="43" t="str">
        <f t="array" ref="O1025">IFERROR(INDEX($M$2:$M$1501,MATCH(0,INDEX(COUNTIFS($O$1:O1024,$M$2:$M$1501),0),0)),"")</f>
        <v/>
      </c>
      <c r="T1025" s="8" t="s">
        <v>173</v>
      </c>
      <c r="U1025" s="51"/>
      <c r="Z1025" s="6" t="s">
        <v>479</v>
      </c>
    </row>
    <row r="1026" spans="1:26" ht="12.75">
      <c r="A1026" s="36" t="str">
        <f t="shared" si="32"/>
        <v>DEL - Kalkaji|Packaged Food</v>
      </c>
      <c r="B1026" s="6" t="s">
        <v>474</v>
      </c>
      <c r="C1026" s="7">
        <v>44534</v>
      </c>
      <c r="D1026" s="8" t="s">
        <v>565</v>
      </c>
      <c r="E1026" s="8" t="s">
        <v>15</v>
      </c>
      <c r="F1026" s="9">
        <v>7</v>
      </c>
      <c r="G1026" s="10">
        <v>160</v>
      </c>
      <c r="H1026" s="46"/>
      <c r="I1026" s="46"/>
      <c r="M1026" s="6" t="s">
        <v>474</v>
      </c>
      <c r="N1026" s="43" t="str">
        <f>IF(COUNTIF($M$2:M1026,$M$2:$M$1501)=1,M1026,"")</f>
        <v/>
      </c>
      <c r="O1026" s="43" t="str">
        <f t="array" ref="O1026">IFERROR(INDEX($M$2:$M$1501,MATCH(0,INDEX(COUNTIFS($O$1:O1025,$M$2:$M$1501),0),0)),"")</f>
        <v/>
      </c>
      <c r="T1026" s="8" t="s">
        <v>565</v>
      </c>
      <c r="U1026" s="51"/>
      <c r="Z1026" s="6" t="s">
        <v>474</v>
      </c>
    </row>
    <row r="1027" spans="1:26" ht="12.75">
      <c r="A1027" s="36" t="str">
        <f t="shared" ref="A1027:A1090" si="33">B1027&amp;"|"&amp;E1027</f>
        <v>DEL - Sector 10 Dwarka|Dairy, Bread &amp; Batter</v>
      </c>
      <c r="B1027" s="6" t="s">
        <v>479</v>
      </c>
      <c r="C1027" s="7">
        <v>44534</v>
      </c>
      <c r="D1027" s="8" t="s">
        <v>40</v>
      </c>
      <c r="E1027" s="8" t="s">
        <v>41</v>
      </c>
      <c r="F1027" s="9">
        <v>8</v>
      </c>
      <c r="G1027" s="10">
        <v>46</v>
      </c>
      <c r="H1027" s="46"/>
      <c r="I1027" s="46"/>
      <c r="M1027" s="6" t="s">
        <v>479</v>
      </c>
      <c r="N1027" s="43" t="str">
        <f>IF(COUNTIF($M$2:M1027,$M$2:$M$1501)=1,M1027,"")</f>
        <v/>
      </c>
      <c r="O1027" s="43" t="str">
        <f t="array" ref="O1027">IFERROR(INDEX($M$2:$M$1501,MATCH(0,INDEX(COUNTIFS($O$1:O1026,$M$2:$M$1501),0),0)),"")</f>
        <v/>
      </c>
      <c r="T1027" s="8" t="s">
        <v>40</v>
      </c>
      <c r="U1027" s="51"/>
      <c r="Z1027" s="6" t="s">
        <v>479</v>
      </c>
    </row>
    <row r="1028" spans="1:26" ht="12.75">
      <c r="A1028" s="36" t="str">
        <f t="shared" si="33"/>
        <v>DEL-Vikaspuri|Biscuits</v>
      </c>
      <c r="B1028" s="6" t="s">
        <v>473</v>
      </c>
      <c r="C1028" s="7">
        <v>44534</v>
      </c>
      <c r="D1028" s="8" t="s">
        <v>16</v>
      </c>
      <c r="E1028" s="8" t="s">
        <v>39</v>
      </c>
      <c r="F1028" s="9">
        <v>31</v>
      </c>
      <c r="G1028" s="10">
        <v>29</v>
      </c>
      <c r="H1028" s="46"/>
      <c r="I1028" s="46"/>
      <c r="M1028" s="6" t="s">
        <v>473</v>
      </c>
      <c r="N1028" s="43" t="str">
        <f>IF(COUNTIF($M$2:M1028,$M$2:$M$1501)=1,M1028,"")</f>
        <v/>
      </c>
      <c r="O1028" s="43" t="str">
        <f t="array" ref="O1028">IFERROR(INDEX($M$2:$M$1501,MATCH(0,INDEX(COUNTIFS($O$1:O1027,$M$2:$M$1501),0),0)),"")</f>
        <v/>
      </c>
      <c r="T1028" s="8" t="s">
        <v>16</v>
      </c>
      <c r="U1028" s="51"/>
      <c r="Z1028" s="6" t="s">
        <v>473</v>
      </c>
    </row>
    <row r="1029" spans="1:26" ht="12.75">
      <c r="A1029" s="36" t="str">
        <f t="shared" si="33"/>
        <v>DEL-Vikaspuri|Cooking Essentials</v>
      </c>
      <c r="B1029" s="6" t="s">
        <v>473</v>
      </c>
      <c r="C1029" s="7">
        <v>44534</v>
      </c>
      <c r="D1029" s="8" t="s">
        <v>311</v>
      </c>
      <c r="E1029" s="8" t="s">
        <v>30</v>
      </c>
      <c r="F1029" s="9">
        <v>0</v>
      </c>
      <c r="G1029" s="10">
        <v>49</v>
      </c>
      <c r="H1029" s="46"/>
      <c r="I1029" s="46"/>
      <c r="M1029" s="6" t="s">
        <v>473</v>
      </c>
      <c r="N1029" s="43" t="str">
        <f>IF(COUNTIF($M$2:M1029,$M$2:$M$1501)=1,M1029,"")</f>
        <v/>
      </c>
      <c r="O1029" s="43" t="str">
        <f t="array" ref="O1029">IFERROR(INDEX($M$2:$M$1501,MATCH(0,INDEX(COUNTIFS($O$1:O1028,$M$2:$M$1501),0),0)),"")</f>
        <v/>
      </c>
      <c r="T1029" s="8" t="s">
        <v>311</v>
      </c>
      <c r="U1029" s="51"/>
      <c r="Z1029" s="6" t="s">
        <v>473</v>
      </c>
    </row>
    <row r="1030" spans="1:26" ht="12.75">
      <c r="A1030" s="36" t="str">
        <f t="shared" si="33"/>
        <v>DEL - East of Kailash|Fruits &amp; Vegetables</v>
      </c>
      <c r="B1030" s="6" t="s">
        <v>471</v>
      </c>
      <c r="C1030" s="7">
        <v>44534</v>
      </c>
      <c r="D1030" s="8" t="s">
        <v>63</v>
      </c>
      <c r="E1030" s="8" t="s">
        <v>11</v>
      </c>
      <c r="F1030" s="9">
        <v>45</v>
      </c>
      <c r="G1030" s="10">
        <v>26</v>
      </c>
      <c r="H1030" s="46"/>
      <c r="I1030" s="46"/>
      <c r="M1030" s="6" t="s">
        <v>471</v>
      </c>
      <c r="N1030" s="43" t="str">
        <f>IF(COUNTIF($M$2:M1030,$M$2:$M$1501)=1,M1030,"")</f>
        <v/>
      </c>
      <c r="O1030" s="43" t="str">
        <f t="array" ref="O1030">IFERROR(INDEX($M$2:$M$1501,MATCH(0,INDEX(COUNTIFS($O$1:O1029,$M$2:$M$1501),0),0)),"")</f>
        <v/>
      </c>
      <c r="T1030" s="8" t="s">
        <v>63</v>
      </c>
      <c r="U1030" s="51"/>
      <c r="Z1030" s="6" t="s">
        <v>471</v>
      </c>
    </row>
    <row r="1031" spans="1:26" ht="12.75">
      <c r="A1031" s="36" t="str">
        <f t="shared" si="33"/>
        <v>DEL - Sector 10 Dwarka|Home &amp; Cleaning</v>
      </c>
      <c r="B1031" s="6" t="s">
        <v>479</v>
      </c>
      <c r="C1031" s="7">
        <v>44534</v>
      </c>
      <c r="D1031" s="8" t="s">
        <v>75</v>
      </c>
      <c r="E1031" s="8" t="s">
        <v>67</v>
      </c>
      <c r="F1031" s="9">
        <v>6</v>
      </c>
      <c r="G1031" s="10">
        <v>199</v>
      </c>
      <c r="H1031" s="46"/>
      <c r="I1031" s="46"/>
      <c r="M1031" s="6" t="s">
        <v>479</v>
      </c>
      <c r="N1031" s="43" t="str">
        <f>IF(COUNTIF($M$2:M1031,$M$2:$M$1501)=1,M1031,"")</f>
        <v/>
      </c>
      <c r="O1031" s="43" t="str">
        <f t="array" ref="O1031">IFERROR(INDEX($M$2:$M$1501,MATCH(0,INDEX(COUNTIFS($O$1:O1030,$M$2:$M$1501),0),0)),"")</f>
        <v/>
      </c>
      <c r="T1031" s="8" t="s">
        <v>75</v>
      </c>
      <c r="U1031" s="51"/>
      <c r="Z1031" s="6" t="s">
        <v>479</v>
      </c>
    </row>
    <row r="1032" spans="1:26" ht="12.75">
      <c r="A1032" s="36" t="str">
        <f t="shared" si="33"/>
        <v>DEL - Kalkaji|Beverages</v>
      </c>
      <c r="B1032" s="6" t="s">
        <v>474</v>
      </c>
      <c r="C1032" s="7">
        <v>44534</v>
      </c>
      <c r="D1032" s="8" t="s">
        <v>566</v>
      </c>
      <c r="E1032" s="8" t="s">
        <v>74</v>
      </c>
      <c r="F1032" s="9">
        <v>0</v>
      </c>
      <c r="G1032" s="10">
        <v>190</v>
      </c>
      <c r="H1032" s="46"/>
      <c r="I1032" s="46"/>
      <c r="M1032" s="6" t="s">
        <v>474</v>
      </c>
      <c r="N1032" s="43" t="str">
        <f>IF(COUNTIF($M$2:M1032,$M$2:$M$1501)=1,M1032,"")</f>
        <v/>
      </c>
      <c r="O1032" s="43" t="str">
        <f t="array" ref="O1032">IFERROR(INDEX($M$2:$M$1501,MATCH(0,INDEX(COUNTIFS($O$1:O1031,$M$2:$M$1501),0),0)),"")</f>
        <v/>
      </c>
      <c r="T1032" s="8" t="s">
        <v>566</v>
      </c>
      <c r="U1032" s="51"/>
      <c r="Z1032" s="6" t="s">
        <v>474</v>
      </c>
    </row>
    <row r="1033" spans="1:26" ht="12.75">
      <c r="A1033" s="36" t="str">
        <f t="shared" si="33"/>
        <v>DEL-Malviya Nagar|Beverages</v>
      </c>
      <c r="B1033" s="6" t="s">
        <v>483</v>
      </c>
      <c r="C1033" s="7">
        <v>44534</v>
      </c>
      <c r="D1033" s="8" t="s">
        <v>567</v>
      </c>
      <c r="E1033" s="8" t="s">
        <v>74</v>
      </c>
      <c r="F1033" s="9">
        <v>5</v>
      </c>
      <c r="G1033" s="10">
        <v>42</v>
      </c>
      <c r="H1033" s="46"/>
      <c r="I1033" s="46"/>
      <c r="M1033" s="6" t="s">
        <v>483</v>
      </c>
      <c r="N1033" s="43" t="str">
        <f>IF(COUNTIF($M$2:M1033,$M$2:$M$1501)=1,M1033,"")</f>
        <v/>
      </c>
      <c r="O1033" s="43" t="str">
        <f t="array" ref="O1033">IFERROR(INDEX($M$2:$M$1501,MATCH(0,INDEX(COUNTIFS($O$1:O1032,$M$2:$M$1501),0),0)),"")</f>
        <v/>
      </c>
      <c r="T1033" s="8" t="s">
        <v>567</v>
      </c>
      <c r="U1033" s="51"/>
      <c r="Z1033" s="6" t="s">
        <v>483</v>
      </c>
    </row>
    <row r="1034" spans="1:26" ht="12.75">
      <c r="A1034" s="36" t="str">
        <f t="shared" si="33"/>
        <v>DEL - Kalkaji|Packaged Food</v>
      </c>
      <c r="B1034" s="6" t="s">
        <v>474</v>
      </c>
      <c r="C1034" s="7">
        <v>44534</v>
      </c>
      <c r="D1034" s="8" t="s">
        <v>92</v>
      </c>
      <c r="E1034" s="8" t="s">
        <v>15</v>
      </c>
      <c r="F1034" s="9">
        <v>0</v>
      </c>
      <c r="G1034" s="10">
        <v>65</v>
      </c>
      <c r="H1034" s="46"/>
      <c r="I1034" s="46"/>
      <c r="M1034" s="6" t="s">
        <v>474</v>
      </c>
      <c r="N1034" s="43" t="str">
        <f>IF(COUNTIF($M$2:M1034,$M$2:$M$1501)=1,M1034,"")</f>
        <v/>
      </c>
      <c r="O1034" s="43" t="str">
        <f t="array" ref="O1034">IFERROR(INDEX($M$2:$M$1501,MATCH(0,INDEX(COUNTIFS($O$1:O1033,$M$2:$M$1501),0),0)),"")</f>
        <v/>
      </c>
      <c r="T1034" s="8" t="s">
        <v>92</v>
      </c>
      <c r="U1034" s="51"/>
      <c r="Z1034" s="6" t="s">
        <v>474</v>
      </c>
    </row>
    <row r="1035" spans="1:26" ht="12.75">
      <c r="A1035" s="36" t="str">
        <f t="shared" si="33"/>
        <v>DEL - Sector 10 Dwarka|Home &amp; Cleaning</v>
      </c>
      <c r="B1035" s="6" t="s">
        <v>479</v>
      </c>
      <c r="C1035" s="7">
        <v>44534</v>
      </c>
      <c r="D1035" s="8" t="s">
        <v>568</v>
      </c>
      <c r="E1035" s="8" t="s">
        <v>67</v>
      </c>
      <c r="F1035" s="9">
        <v>0</v>
      </c>
      <c r="G1035" s="10">
        <v>22</v>
      </c>
      <c r="H1035" s="46"/>
      <c r="I1035" s="46"/>
      <c r="M1035" s="6" t="s">
        <v>479</v>
      </c>
      <c r="N1035" s="43" t="str">
        <f>IF(COUNTIF($M$2:M1035,$M$2:$M$1501)=1,M1035,"")</f>
        <v/>
      </c>
      <c r="O1035" s="43" t="str">
        <f t="array" ref="O1035">IFERROR(INDEX($M$2:$M$1501,MATCH(0,INDEX(COUNTIFS($O$1:O1034,$M$2:$M$1501),0),0)),"")</f>
        <v/>
      </c>
      <c r="T1035" s="8" t="s">
        <v>568</v>
      </c>
      <c r="U1035" s="51"/>
      <c r="Z1035" s="6" t="s">
        <v>479</v>
      </c>
    </row>
    <row r="1036" spans="1:26" ht="12.75">
      <c r="A1036" s="36" t="str">
        <f t="shared" si="33"/>
        <v>DEL-Vikaspuri|Home &amp; Cleaning</v>
      </c>
      <c r="B1036" s="6" t="s">
        <v>473</v>
      </c>
      <c r="C1036" s="7">
        <v>44534</v>
      </c>
      <c r="D1036" s="8" t="s">
        <v>157</v>
      </c>
      <c r="E1036" s="8" t="s">
        <v>67</v>
      </c>
      <c r="F1036" s="9">
        <v>10</v>
      </c>
      <c r="G1036" s="10">
        <v>118</v>
      </c>
      <c r="H1036" s="46"/>
      <c r="I1036" s="46"/>
      <c r="M1036" s="6" t="s">
        <v>473</v>
      </c>
      <c r="N1036" s="43" t="str">
        <f>IF(COUNTIF($M$2:M1036,$M$2:$M$1501)=1,M1036,"")</f>
        <v/>
      </c>
      <c r="O1036" s="43" t="str">
        <f t="array" ref="O1036">IFERROR(INDEX($M$2:$M$1501,MATCH(0,INDEX(COUNTIFS($O$1:O1035,$M$2:$M$1501),0),0)),"")</f>
        <v/>
      </c>
      <c r="T1036" s="8" t="s">
        <v>157</v>
      </c>
      <c r="U1036" s="51"/>
      <c r="Z1036" s="6" t="s">
        <v>473</v>
      </c>
    </row>
    <row r="1037" spans="1:26" ht="12.75">
      <c r="A1037" s="36" t="str">
        <f t="shared" si="33"/>
        <v>DEL - Kalkaji|Personal Care</v>
      </c>
      <c r="B1037" s="6" t="s">
        <v>474</v>
      </c>
      <c r="C1037" s="7">
        <v>44534</v>
      </c>
      <c r="D1037" s="8" t="s">
        <v>462</v>
      </c>
      <c r="E1037" s="8" t="s">
        <v>34</v>
      </c>
      <c r="F1037" s="9">
        <v>11</v>
      </c>
      <c r="G1037" s="10">
        <v>149</v>
      </c>
      <c r="H1037" s="46"/>
      <c r="I1037" s="46"/>
      <c r="M1037" s="6" t="s">
        <v>474</v>
      </c>
      <c r="N1037" s="43" t="str">
        <f>IF(COUNTIF($M$2:M1037,$M$2:$M$1501)=1,M1037,"")</f>
        <v/>
      </c>
      <c r="O1037" s="43" t="str">
        <f t="array" ref="O1037">IFERROR(INDEX($M$2:$M$1501,MATCH(0,INDEX(COUNTIFS($O$1:O1036,$M$2:$M$1501),0),0)),"")</f>
        <v/>
      </c>
      <c r="T1037" s="8" t="s">
        <v>462</v>
      </c>
      <c r="U1037" s="51"/>
      <c r="Z1037" s="6" t="s">
        <v>474</v>
      </c>
    </row>
    <row r="1038" spans="1:26" ht="12.75">
      <c r="A1038" s="36" t="str">
        <f t="shared" si="33"/>
        <v>DEL-Paschim Vihar|Munchies</v>
      </c>
      <c r="B1038" s="6" t="s">
        <v>477</v>
      </c>
      <c r="C1038" s="7">
        <v>44534</v>
      </c>
      <c r="D1038" s="8" t="s">
        <v>89</v>
      </c>
      <c r="E1038" s="8" t="s">
        <v>8</v>
      </c>
      <c r="F1038" s="9">
        <v>844</v>
      </c>
      <c r="G1038" s="10">
        <v>9</v>
      </c>
      <c r="H1038" s="46"/>
      <c r="I1038" s="46"/>
      <c r="M1038" s="6" t="s">
        <v>477</v>
      </c>
      <c r="N1038" s="43" t="str">
        <f>IF(COUNTIF($M$2:M1038,$M$2:$M$1501)=1,M1038,"")</f>
        <v/>
      </c>
      <c r="O1038" s="43" t="str">
        <f t="array" ref="O1038">IFERROR(INDEX($M$2:$M$1501,MATCH(0,INDEX(COUNTIFS($O$1:O1037,$M$2:$M$1501),0),0)),"")</f>
        <v/>
      </c>
      <c r="T1038" s="8" t="s">
        <v>89</v>
      </c>
      <c r="U1038" s="51"/>
      <c r="Z1038" s="6" t="s">
        <v>477</v>
      </c>
    </row>
    <row r="1039" spans="1:26" ht="12.75">
      <c r="A1039" s="36" t="str">
        <f t="shared" si="33"/>
        <v>DEL - Sector 10 Dwarka|Beverages</v>
      </c>
      <c r="B1039" s="6" t="s">
        <v>479</v>
      </c>
      <c r="C1039" s="7">
        <v>44534</v>
      </c>
      <c r="D1039" s="8" t="s">
        <v>503</v>
      </c>
      <c r="E1039" s="8" t="s">
        <v>74</v>
      </c>
      <c r="F1039" s="9">
        <v>3</v>
      </c>
      <c r="G1039" s="10">
        <v>164</v>
      </c>
      <c r="H1039" s="46"/>
      <c r="I1039" s="46"/>
      <c r="M1039" s="6" t="s">
        <v>479</v>
      </c>
      <c r="N1039" s="43" t="str">
        <f>IF(COUNTIF($M$2:M1039,$M$2:$M$1501)=1,M1039,"")</f>
        <v/>
      </c>
      <c r="O1039" s="43" t="str">
        <f t="array" ref="O1039">IFERROR(INDEX($M$2:$M$1501,MATCH(0,INDEX(COUNTIFS($O$1:O1038,$M$2:$M$1501),0),0)),"")</f>
        <v/>
      </c>
      <c r="T1039" s="8" t="s">
        <v>503</v>
      </c>
      <c r="U1039" s="51"/>
      <c r="Z1039" s="6" t="s">
        <v>479</v>
      </c>
    </row>
    <row r="1040" spans="1:26" ht="12.75">
      <c r="A1040" s="36" t="str">
        <f t="shared" si="33"/>
        <v>DEL-Malviya Nagar|Biscuits</v>
      </c>
      <c r="B1040" s="6" t="s">
        <v>483</v>
      </c>
      <c r="C1040" s="7">
        <v>44534</v>
      </c>
      <c r="D1040" s="8" t="s">
        <v>569</v>
      </c>
      <c r="E1040" s="8" t="s">
        <v>39</v>
      </c>
      <c r="F1040" s="9">
        <v>22</v>
      </c>
      <c r="G1040" s="10">
        <v>20</v>
      </c>
      <c r="H1040" s="46"/>
      <c r="I1040" s="46"/>
      <c r="M1040" s="6" t="s">
        <v>483</v>
      </c>
      <c r="N1040" s="43" t="str">
        <f>IF(COUNTIF($M$2:M1040,$M$2:$M$1501)=1,M1040,"")</f>
        <v/>
      </c>
      <c r="O1040" s="43" t="str">
        <f t="array" ref="O1040">IFERROR(INDEX($M$2:$M$1501,MATCH(0,INDEX(COUNTIFS($O$1:O1039,$M$2:$M$1501),0),0)),"")</f>
        <v/>
      </c>
      <c r="T1040" s="8" t="s">
        <v>569</v>
      </c>
      <c r="U1040" s="51"/>
      <c r="Z1040" s="6" t="s">
        <v>483</v>
      </c>
    </row>
    <row r="1041" spans="1:26" ht="12.75">
      <c r="A1041" s="36" t="str">
        <f t="shared" si="33"/>
        <v>DEL - Sector 10 Dwarka|Beverages</v>
      </c>
      <c r="B1041" s="6" t="s">
        <v>479</v>
      </c>
      <c r="C1041" s="7">
        <v>44534</v>
      </c>
      <c r="D1041" s="8" t="s">
        <v>570</v>
      </c>
      <c r="E1041" s="8" t="s">
        <v>74</v>
      </c>
      <c r="F1041" s="9">
        <v>6</v>
      </c>
      <c r="G1041" s="10">
        <v>42</v>
      </c>
      <c r="H1041" s="46"/>
      <c r="I1041" s="46"/>
      <c r="M1041" s="6" t="s">
        <v>479</v>
      </c>
      <c r="N1041" s="43" t="str">
        <f>IF(COUNTIF($M$2:M1041,$M$2:$M$1501)=1,M1041,"")</f>
        <v/>
      </c>
      <c r="O1041" s="43" t="str">
        <f t="array" ref="O1041">IFERROR(INDEX($M$2:$M$1501,MATCH(0,INDEX(COUNTIFS($O$1:O1040,$M$2:$M$1501),0),0)),"")</f>
        <v/>
      </c>
      <c r="T1041" s="8" t="s">
        <v>570</v>
      </c>
      <c r="U1041" s="51"/>
      <c r="Z1041" s="6" t="s">
        <v>479</v>
      </c>
    </row>
    <row r="1042" spans="1:26" ht="12.75">
      <c r="A1042" s="36" t="str">
        <f t="shared" si="33"/>
        <v>DEL-Malviya Nagar|Munchies</v>
      </c>
      <c r="B1042" s="6" t="s">
        <v>483</v>
      </c>
      <c r="C1042" s="7">
        <v>44534</v>
      </c>
      <c r="D1042" s="8" t="s">
        <v>187</v>
      </c>
      <c r="E1042" s="8" t="s">
        <v>8</v>
      </c>
      <c r="F1042" s="9">
        <v>6</v>
      </c>
      <c r="G1042" s="10">
        <v>63</v>
      </c>
      <c r="H1042" s="46"/>
      <c r="I1042" s="46"/>
      <c r="M1042" s="6" t="s">
        <v>483</v>
      </c>
      <c r="N1042" s="43" t="str">
        <f>IF(COUNTIF($M$2:M1042,$M$2:$M$1501)=1,M1042,"")</f>
        <v/>
      </c>
      <c r="O1042" s="43" t="str">
        <f t="array" ref="O1042">IFERROR(INDEX($M$2:$M$1501,MATCH(0,INDEX(COUNTIFS($O$1:O1041,$M$2:$M$1501),0),0)),"")</f>
        <v/>
      </c>
      <c r="T1042" s="8" t="s">
        <v>187</v>
      </c>
      <c r="U1042" s="51"/>
      <c r="Z1042" s="6" t="s">
        <v>483</v>
      </c>
    </row>
    <row r="1043" spans="1:26" ht="12.75">
      <c r="A1043" s="36" t="str">
        <f t="shared" si="33"/>
        <v>DEL - Sector 10 Dwarka|Packaged Food</v>
      </c>
      <c r="B1043" s="6" t="s">
        <v>479</v>
      </c>
      <c r="C1043" s="7">
        <v>44534</v>
      </c>
      <c r="D1043" s="8" t="s">
        <v>16</v>
      </c>
      <c r="E1043" s="8" t="s">
        <v>15</v>
      </c>
      <c r="F1043" s="9">
        <v>0</v>
      </c>
      <c r="G1043" s="10">
        <v>30</v>
      </c>
      <c r="H1043" s="46"/>
      <c r="I1043" s="46"/>
      <c r="M1043" s="6" t="s">
        <v>479</v>
      </c>
      <c r="N1043" s="43" t="str">
        <f>IF(COUNTIF($M$2:M1043,$M$2:$M$1501)=1,M1043,"")</f>
        <v/>
      </c>
      <c r="O1043" s="43" t="str">
        <f t="array" ref="O1043">IFERROR(INDEX($M$2:$M$1501,MATCH(0,INDEX(COUNTIFS($O$1:O1042,$M$2:$M$1501),0),0)),"")</f>
        <v/>
      </c>
      <c r="T1043" s="8" t="s">
        <v>16</v>
      </c>
      <c r="U1043" s="51"/>
      <c r="Z1043" s="6" t="s">
        <v>479</v>
      </c>
    </row>
    <row r="1044" spans="1:26" ht="12.75">
      <c r="A1044" s="36" t="str">
        <f t="shared" si="33"/>
        <v>DEL - Kalkaji|Chocolates &amp; Candies</v>
      </c>
      <c r="B1044" s="6" t="s">
        <v>474</v>
      </c>
      <c r="C1044" s="7">
        <v>44534</v>
      </c>
      <c r="D1044" s="8" t="s">
        <v>571</v>
      </c>
      <c r="E1044" s="8" t="s">
        <v>80</v>
      </c>
      <c r="F1044" s="9">
        <v>0</v>
      </c>
      <c r="G1044" s="10">
        <v>73</v>
      </c>
      <c r="H1044" s="46"/>
      <c r="I1044" s="46"/>
      <c r="M1044" s="6" t="s">
        <v>474</v>
      </c>
      <c r="N1044" s="43" t="str">
        <f>IF(COUNTIF($M$2:M1044,$M$2:$M$1501)=1,M1044,"")</f>
        <v/>
      </c>
      <c r="O1044" s="43" t="str">
        <f t="array" ref="O1044">IFERROR(INDEX($M$2:$M$1501,MATCH(0,INDEX(COUNTIFS($O$1:O1043,$M$2:$M$1501),0),0)),"")</f>
        <v/>
      </c>
      <c r="T1044" s="8" t="s">
        <v>571</v>
      </c>
      <c r="U1044" s="51"/>
      <c r="Z1044" s="6" t="s">
        <v>474</v>
      </c>
    </row>
    <row r="1045" spans="1:26" ht="12.75">
      <c r="A1045" s="36" t="str">
        <f t="shared" si="33"/>
        <v>DEL-Vikaspuri|Beverages</v>
      </c>
      <c r="B1045" s="6" t="s">
        <v>473</v>
      </c>
      <c r="C1045" s="7">
        <v>44534</v>
      </c>
      <c r="D1045" s="8" t="s">
        <v>99</v>
      </c>
      <c r="E1045" s="8" t="s">
        <v>74</v>
      </c>
      <c r="F1045" s="9">
        <v>0</v>
      </c>
      <c r="G1045" s="10">
        <v>18</v>
      </c>
      <c r="H1045" s="46"/>
      <c r="I1045" s="46"/>
      <c r="M1045" s="6" t="s">
        <v>473</v>
      </c>
      <c r="N1045" s="43" t="str">
        <f>IF(COUNTIF($M$2:M1045,$M$2:$M$1501)=1,M1045,"")</f>
        <v/>
      </c>
      <c r="O1045" s="43" t="str">
        <f t="array" ref="O1045">IFERROR(INDEX($M$2:$M$1501,MATCH(0,INDEX(COUNTIFS($O$1:O1044,$M$2:$M$1501),0),0)),"")</f>
        <v/>
      </c>
      <c r="T1045" s="8" t="s">
        <v>99</v>
      </c>
      <c r="U1045" s="51"/>
      <c r="Z1045" s="6" t="s">
        <v>473</v>
      </c>
    </row>
    <row r="1046" spans="1:26" ht="12.75">
      <c r="A1046" s="36" t="str">
        <f t="shared" si="33"/>
        <v>DEL - Sector 10 Dwarka|Packaged Food</v>
      </c>
      <c r="B1046" s="6" t="s">
        <v>479</v>
      </c>
      <c r="C1046" s="7">
        <v>44534</v>
      </c>
      <c r="D1046" s="8" t="s">
        <v>92</v>
      </c>
      <c r="E1046" s="8" t="s">
        <v>15</v>
      </c>
      <c r="F1046" s="9">
        <v>0</v>
      </c>
      <c r="G1046" s="10">
        <v>42</v>
      </c>
      <c r="H1046" s="46"/>
      <c r="I1046" s="46"/>
      <c r="M1046" s="6" t="s">
        <v>479</v>
      </c>
      <c r="N1046" s="43" t="str">
        <f>IF(COUNTIF($M$2:M1046,$M$2:$M$1501)=1,M1046,"")</f>
        <v/>
      </c>
      <c r="O1046" s="43" t="str">
        <f t="array" ref="O1046">IFERROR(INDEX($M$2:$M$1501,MATCH(0,INDEX(COUNTIFS($O$1:O1045,$M$2:$M$1501),0),0)),"")</f>
        <v/>
      </c>
      <c r="T1046" s="8" t="s">
        <v>92</v>
      </c>
      <c r="U1046" s="51"/>
      <c r="Z1046" s="6" t="s">
        <v>479</v>
      </c>
    </row>
    <row r="1047" spans="1:26" ht="12.75">
      <c r="A1047" s="36" t="str">
        <f t="shared" si="33"/>
        <v>DEL - Sector 10 Dwarka|Fruits &amp; Vegetables</v>
      </c>
      <c r="B1047" s="6" t="s">
        <v>479</v>
      </c>
      <c r="C1047" s="7">
        <v>44534</v>
      </c>
      <c r="D1047" s="8" t="s">
        <v>24</v>
      </c>
      <c r="E1047" s="8" t="s">
        <v>11</v>
      </c>
      <c r="F1047" s="9">
        <v>0</v>
      </c>
      <c r="G1047" s="10">
        <v>2</v>
      </c>
      <c r="H1047" s="46"/>
      <c r="I1047" s="46"/>
      <c r="M1047" s="6" t="s">
        <v>479</v>
      </c>
      <c r="N1047" s="43" t="str">
        <f>IF(COUNTIF($M$2:M1047,$M$2:$M$1501)=1,M1047,"")</f>
        <v/>
      </c>
      <c r="O1047" s="43" t="str">
        <f t="array" ref="O1047">IFERROR(INDEX($M$2:$M$1501,MATCH(0,INDEX(COUNTIFS($O$1:O1046,$M$2:$M$1501),0),0)),"")</f>
        <v/>
      </c>
      <c r="T1047" s="8" t="s">
        <v>24</v>
      </c>
      <c r="U1047" s="51"/>
      <c r="Z1047" s="6" t="s">
        <v>479</v>
      </c>
    </row>
    <row r="1048" spans="1:26" ht="12.75">
      <c r="A1048" s="36" t="str">
        <f t="shared" si="33"/>
        <v>DEL - Sector 10 Dwarka|Munchies</v>
      </c>
      <c r="B1048" s="6" t="s">
        <v>479</v>
      </c>
      <c r="C1048" s="7">
        <v>44534</v>
      </c>
      <c r="D1048" s="8" t="s">
        <v>347</v>
      </c>
      <c r="E1048" s="8" t="s">
        <v>8</v>
      </c>
      <c r="F1048" s="9">
        <v>0</v>
      </c>
      <c r="G1048" s="10">
        <v>4</v>
      </c>
      <c r="H1048" s="46"/>
      <c r="I1048" s="46"/>
      <c r="M1048" s="6" t="s">
        <v>479</v>
      </c>
      <c r="N1048" s="43" t="str">
        <f>IF(COUNTIF($M$2:M1048,$M$2:$M$1501)=1,M1048,"")</f>
        <v/>
      </c>
      <c r="O1048" s="43" t="str">
        <f t="array" ref="O1048">IFERROR(INDEX($M$2:$M$1501,MATCH(0,INDEX(COUNTIFS($O$1:O1047,$M$2:$M$1501),0),0)),"")</f>
        <v/>
      </c>
      <c r="T1048" s="8" t="s">
        <v>347</v>
      </c>
      <c r="U1048" s="51"/>
      <c r="Z1048" s="6" t="s">
        <v>479</v>
      </c>
    </row>
    <row r="1049" spans="1:26" ht="12.75">
      <c r="A1049" s="36" t="str">
        <f t="shared" si="33"/>
        <v>DEL - Sector 10 Dwarka|Fruits &amp; Vegetables</v>
      </c>
      <c r="B1049" s="6" t="s">
        <v>479</v>
      </c>
      <c r="C1049" s="7">
        <v>44534</v>
      </c>
      <c r="D1049" s="8" t="s">
        <v>159</v>
      </c>
      <c r="E1049" s="8" t="s">
        <v>11</v>
      </c>
      <c r="F1049" s="9">
        <v>0</v>
      </c>
      <c r="G1049" s="10">
        <v>61</v>
      </c>
      <c r="H1049" s="46"/>
      <c r="I1049" s="46"/>
      <c r="M1049" s="6" t="s">
        <v>479</v>
      </c>
      <c r="N1049" s="43" t="str">
        <f>IF(COUNTIF($M$2:M1049,$M$2:$M$1501)=1,M1049,"")</f>
        <v/>
      </c>
      <c r="O1049" s="43" t="str">
        <f t="array" ref="O1049">IFERROR(INDEX($M$2:$M$1501,MATCH(0,INDEX(COUNTIFS($O$1:O1048,$M$2:$M$1501),0),0)),"")</f>
        <v/>
      </c>
      <c r="T1049" s="8" t="s">
        <v>159</v>
      </c>
      <c r="U1049" s="51"/>
      <c r="Z1049" s="6" t="s">
        <v>479</v>
      </c>
    </row>
    <row r="1050" spans="1:26" ht="12.75">
      <c r="A1050" s="36" t="str">
        <f t="shared" si="33"/>
        <v>DEL-Paschim Vihar|Beverages</v>
      </c>
      <c r="B1050" s="6" t="s">
        <v>477</v>
      </c>
      <c r="C1050" s="7">
        <v>44534</v>
      </c>
      <c r="D1050" s="8" t="s">
        <v>487</v>
      </c>
      <c r="E1050" s="8" t="s">
        <v>74</v>
      </c>
      <c r="F1050" s="9">
        <v>0</v>
      </c>
      <c r="G1050" s="10">
        <v>15</v>
      </c>
      <c r="H1050" s="46"/>
      <c r="I1050" s="46"/>
      <c r="M1050" s="6" t="s">
        <v>477</v>
      </c>
      <c r="N1050" s="43" t="str">
        <f>IF(COUNTIF($M$2:M1050,$M$2:$M$1501)=1,M1050,"")</f>
        <v/>
      </c>
      <c r="O1050" s="43" t="str">
        <f t="array" ref="O1050">IFERROR(INDEX($M$2:$M$1501,MATCH(0,INDEX(COUNTIFS($O$1:O1049,$M$2:$M$1501),0),0)),"")</f>
        <v/>
      </c>
      <c r="T1050" s="8" t="s">
        <v>487</v>
      </c>
      <c r="U1050" s="51"/>
      <c r="Z1050" s="6" t="s">
        <v>477</v>
      </c>
    </row>
    <row r="1051" spans="1:26" ht="12.75">
      <c r="A1051" s="36" t="str">
        <f t="shared" si="33"/>
        <v>DEL-Vikaspuri|Packaged Food</v>
      </c>
      <c r="B1051" s="6" t="s">
        <v>473</v>
      </c>
      <c r="C1051" s="7">
        <v>44534</v>
      </c>
      <c r="D1051" s="8" t="s">
        <v>572</v>
      </c>
      <c r="E1051" s="8" t="s">
        <v>15</v>
      </c>
      <c r="F1051" s="9">
        <v>12</v>
      </c>
      <c r="G1051" s="10">
        <v>93</v>
      </c>
      <c r="H1051" s="46"/>
      <c r="I1051" s="46"/>
      <c r="M1051" s="6" t="s">
        <v>473</v>
      </c>
      <c r="N1051" s="43" t="str">
        <f>IF(COUNTIF($M$2:M1051,$M$2:$M$1501)=1,M1051,"")</f>
        <v/>
      </c>
      <c r="O1051" s="43" t="str">
        <f t="array" ref="O1051">IFERROR(INDEX($M$2:$M$1501,MATCH(0,INDEX(COUNTIFS($O$1:O1050,$M$2:$M$1501),0),0)),"")</f>
        <v/>
      </c>
      <c r="T1051" s="8" t="s">
        <v>572</v>
      </c>
      <c r="U1051" s="51"/>
      <c r="Z1051" s="6" t="s">
        <v>473</v>
      </c>
    </row>
    <row r="1052" spans="1:26" ht="12.75">
      <c r="A1052" s="36" t="str">
        <f t="shared" si="33"/>
        <v>DEL-Paschim Vihar|Packaged Food</v>
      </c>
      <c r="B1052" s="6" t="s">
        <v>477</v>
      </c>
      <c r="C1052" s="7">
        <v>44534</v>
      </c>
      <c r="D1052" s="8" t="s">
        <v>573</v>
      </c>
      <c r="E1052" s="8" t="s">
        <v>15</v>
      </c>
      <c r="F1052" s="9">
        <v>42</v>
      </c>
      <c r="G1052" s="10">
        <v>49</v>
      </c>
      <c r="H1052" s="46"/>
      <c r="I1052" s="46"/>
      <c r="M1052" s="6" t="s">
        <v>477</v>
      </c>
      <c r="N1052" s="43" t="str">
        <f>IF(COUNTIF($M$2:M1052,$M$2:$M$1501)=1,M1052,"")</f>
        <v/>
      </c>
      <c r="O1052" s="43" t="str">
        <f t="array" ref="O1052">IFERROR(INDEX($M$2:$M$1501,MATCH(0,INDEX(COUNTIFS($O$1:O1051,$M$2:$M$1501),0),0)),"")</f>
        <v/>
      </c>
      <c r="T1052" s="8" t="s">
        <v>573</v>
      </c>
      <c r="U1052" s="51"/>
      <c r="Z1052" s="6" t="s">
        <v>477</v>
      </c>
    </row>
    <row r="1053" spans="1:26" ht="12.75">
      <c r="A1053" s="36" t="str">
        <f t="shared" si="33"/>
        <v>DEL-Paschim Vihar|Dairy, Bread &amp; Batter</v>
      </c>
      <c r="B1053" s="6" t="s">
        <v>477</v>
      </c>
      <c r="C1053" s="7">
        <v>44534</v>
      </c>
      <c r="D1053" s="8" t="s">
        <v>40</v>
      </c>
      <c r="E1053" s="8" t="s">
        <v>41</v>
      </c>
      <c r="F1053" s="9">
        <v>0</v>
      </c>
      <c r="G1053" s="10">
        <v>46</v>
      </c>
      <c r="H1053" s="46"/>
      <c r="I1053" s="46"/>
      <c r="M1053" s="6" t="s">
        <v>477</v>
      </c>
      <c r="N1053" s="43" t="str">
        <f>IF(COUNTIF($M$2:M1053,$M$2:$M$1501)=1,M1053,"")</f>
        <v/>
      </c>
      <c r="O1053" s="43" t="str">
        <f t="array" ref="O1053">IFERROR(INDEX($M$2:$M$1501,MATCH(0,INDEX(COUNTIFS($O$1:O1052,$M$2:$M$1501),0),0)),"")</f>
        <v/>
      </c>
      <c r="T1053" s="8" t="s">
        <v>40</v>
      </c>
      <c r="U1053" s="51"/>
      <c r="Z1053" s="6" t="s">
        <v>477</v>
      </c>
    </row>
    <row r="1054" spans="1:26" ht="12.75">
      <c r="A1054" s="36" t="str">
        <f t="shared" si="33"/>
        <v>DEL-Vikaspuri|Home &amp; Cleaning</v>
      </c>
      <c r="B1054" s="6" t="s">
        <v>473</v>
      </c>
      <c r="C1054" s="7">
        <v>44534</v>
      </c>
      <c r="D1054" s="8" t="s">
        <v>574</v>
      </c>
      <c r="E1054" s="8" t="s">
        <v>67</v>
      </c>
      <c r="F1054" s="9">
        <v>8</v>
      </c>
      <c r="G1054" s="10">
        <v>14</v>
      </c>
      <c r="H1054" s="46"/>
      <c r="I1054" s="46"/>
      <c r="M1054" s="6" t="s">
        <v>473</v>
      </c>
      <c r="N1054" s="43" t="str">
        <f>IF(COUNTIF($M$2:M1054,$M$2:$M$1501)=1,M1054,"")</f>
        <v/>
      </c>
      <c r="O1054" s="43" t="str">
        <f t="array" ref="O1054">IFERROR(INDEX($M$2:$M$1501,MATCH(0,INDEX(COUNTIFS($O$1:O1053,$M$2:$M$1501),0),0)),"")</f>
        <v/>
      </c>
      <c r="T1054" s="8" t="s">
        <v>574</v>
      </c>
      <c r="U1054" s="51"/>
      <c r="Z1054" s="6" t="s">
        <v>473</v>
      </c>
    </row>
    <row r="1055" spans="1:26" ht="12.75">
      <c r="A1055" s="36" t="str">
        <f t="shared" si="33"/>
        <v>DEL - Sector 10 Dwarka|Fruits &amp; Vegetables</v>
      </c>
      <c r="B1055" s="6" t="s">
        <v>479</v>
      </c>
      <c r="C1055" s="7">
        <v>44534</v>
      </c>
      <c r="D1055" s="8" t="s">
        <v>63</v>
      </c>
      <c r="E1055" s="8" t="s">
        <v>11</v>
      </c>
      <c r="F1055" s="9">
        <v>6</v>
      </c>
      <c r="G1055" s="10">
        <v>91</v>
      </c>
      <c r="H1055" s="46"/>
      <c r="I1055" s="46"/>
      <c r="M1055" s="6" t="s">
        <v>479</v>
      </c>
      <c r="N1055" s="43" t="str">
        <f>IF(COUNTIF($M$2:M1055,$M$2:$M$1501)=1,M1055,"")</f>
        <v/>
      </c>
      <c r="O1055" s="43" t="str">
        <f t="array" ref="O1055">IFERROR(INDEX($M$2:$M$1501,MATCH(0,INDEX(COUNTIFS($O$1:O1054,$M$2:$M$1501),0),0)),"")</f>
        <v/>
      </c>
      <c r="T1055" s="8" t="s">
        <v>63</v>
      </c>
      <c r="U1055" s="51"/>
      <c r="Z1055" s="6" t="s">
        <v>479</v>
      </c>
    </row>
    <row r="1056" spans="1:26" ht="12.75">
      <c r="A1056" s="36" t="str">
        <f t="shared" si="33"/>
        <v>DEL - Sector 10 Dwarka|Cooking Essentials</v>
      </c>
      <c r="B1056" s="6" t="s">
        <v>479</v>
      </c>
      <c r="C1056" s="7">
        <v>44534</v>
      </c>
      <c r="D1056" s="8" t="s">
        <v>575</v>
      </c>
      <c r="E1056" s="8" t="s">
        <v>30</v>
      </c>
      <c r="F1056" s="9">
        <v>9</v>
      </c>
      <c r="G1056" s="10">
        <v>48</v>
      </c>
      <c r="H1056" s="46"/>
      <c r="I1056" s="46"/>
      <c r="M1056" s="6" t="s">
        <v>479</v>
      </c>
      <c r="N1056" s="43" t="str">
        <f>IF(COUNTIF($M$2:M1056,$M$2:$M$1501)=1,M1056,"")</f>
        <v/>
      </c>
      <c r="O1056" s="43" t="str">
        <f t="array" ref="O1056">IFERROR(INDEX($M$2:$M$1501,MATCH(0,INDEX(COUNTIFS($O$1:O1055,$M$2:$M$1501),0),0)),"")</f>
        <v/>
      </c>
      <c r="T1056" s="8" t="s">
        <v>575</v>
      </c>
      <c r="U1056" s="51"/>
      <c r="Z1056" s="6" t="s">
        <v>479</v>
      </c>
    </row>
    <row r="1057" spans="1:26" ht="12.75">
      <c r="A1057" s="36" t="str">
        <f t="shared" si="33"/>
        <v>DEL - Sector 10 Dwarka|Beverages</v>
      </c>
      <c r="B1057" s="6" t="s">
        <v>479</v>
      </c>
      <c r="C1057" s="7">
        <v>44534</v>
      </c>
      <c r="D1057" s="8" t="s">
        <v>576</v>
      </c>
      <c r="E1057" s="8" t="s">
        <v>74</v>
      </c>
      <c r="F1057" s="9">
        <v>1</v>
      </c>
      <c r="G1057" s="10">
        <v>52</v>
      </c>
      <c r="H1057" s="46"/>
      <c r="I1057" s="46"/>
      <c r="M1057" s="6" t="s">
        <v>479</v>
      </c>
      <c r="N1057" s="43" t="str">
        <f>IF(COUNTIF($M$2:M1057,$M$2:$M$1501)=1,M1057,"")</f>
        <v/>
      </c>
      <c r="O1057" s="43" t="str">
        <f t="array" ref="O1057">IFERROR(INDEX($M$2:$M$1501,MATCH(0,INDEX(COUNTIFS($O$1:O1056,$M$2:$M$1501),0),0)),"")</f>
        <v/>
      </c>
      <c r="T1057" s="8" t="s">
        <v>576</v>
      </c>
      <c r="U1057" s="51"/>
      <c r="Z1057" s="6" t="s">
        <v>479</v>
      </c>
    </row>
    <row r="1058" spans="1:26" ht="12.75">
      <c r="A1058" s="36" t="str">
        <f t="shared" si="33"/>
        <v>DEL-Vikaspuri|Home &amp; Cleaning</v>
      </c>
      <c r="B1058" s="6" t="s">
        <v>473</v>
      </c>
      <c r="C1058" s="7">
        <v>44534</v>
      </c>
      <c r="D1058" s="8" t="s">
        <v>577</v>
      </c>
      <c r="E1058" s="8" t="s">
        <v>67</v>
      </c>
      <c r="F1058" s="9">
        <v>1</v>
      </c>
      <c r="G1058" s="10">
        <v>30</v>
      </c>
      <c r="H1058" s="46"/>
      <c r="I1058" s="46"/>
      <c r="M1058" s="6" t="s">
        <v>473</v>
      </c>
      <c r="N1058" s="43" t="str">
        <f>IF(COUNTIF($M$2:M1058,$M$2:$M$1501)=1,M1058,"")</f>
        <v/>
      </c>
      <c r="O1058" s="43" t="str">
        <f t="array" ref="O1058">IFERROR(INDEX($M$2:$M$1501,MATCH(0,INDEX(COUNTIFS($O$1:O1057,$M$2:$M$1501),0),0)),"")</f>
        <v/>
      </c>
      <c r="T1058" s="8" t="s">
        <v>577</v>
      </c>
      <c r="U1058" s="51"/>
      <c r="Z1058" s="6" t="s">
        <v>473</v>
      </c>
    </row>
    <row r="1059" spans="1:26" ht="12.75">
      <c r="A1059" s="36" t="str">
        <f t="shared" si="33"/>
        <v>DEL-Paschim Vihar|Home &amp; Cleaning</v>
      </c>
      <c r="B1059" s="6" t="s">
        <v>477</v>
      </c>
      <c r="C1059" s="7">
        <v>44534</v>
      </c>
      <c r="D1059" s="8" t="s">
        <v>522</v>
      </c>
      <c r="E1059" s="8" t="s">
        <v>67</v>
      </c>
      <c r="F1059" s="9">
        <v>23</v>
      </c>
      <c r="G1059" s="10">
        <v>466</v>
      </c>
      <c r="H1059" s="46"/>
      <c r="I1059" s="46"/>
      <c r="M1059" s="6" t="s">
        <v>477</v>
      </c>
      <c r="N1059" s="43" t="str">
        <f>IF(COUNTIF($M$2:M1059,$M$2:$M$1501)=1,M1059,"")</f>
        <v/>
      </c>
      <c r="O1059" s="43" t="str">
        <f t="array" ref="O1059">IFERROR(INDEX($M$2:$M$1501,MATCH(0,INDEX(COUNTIFS($O$1:O1058,$M$2:$M$1501),0),0)),"")</f>
        <v/>
      </c>
      <c r="T1059" s="8" t="s">
        <v>522</v>
      </c>
      <c r="U1059" s="51"/>
      <c r="Z1059" s="6" t="s">
        <v>477</v>
      </c>
    </row>
    <row r="1060" spans="1:26" ht="12.75">
      <c r="A1060" s="36" t="str">
        <f t="shared" si="33"/>
        <v>DEL - Kalkaji|Munchies</v>
      </c>
      <c r="B1060" s="6" t="s">
        <v>474</v>
      </c>
      <c r="C1060" s="7">
        <v>44534</v>
      </c>
      <c r="D1060" s="8" t="s">
        <v>89</v>
      </c>
      <c r="E1060" s="8" t="s">
        <v>8</v>
      </c>
      <c r="F1060" s="9">
        <v>0</v>
      </c>
      <c r="G1060" s="10">
        <v>14</v>
      </c>
      <c r="H1060" s="46"/>
      <c r="I1060" s="46"/>
      <c r="M1060" s="6" t="s">
        <v>474</v>
      </c>
      <c r="N1060" s="43" t="str">
        <f>IF(COUNTIF($M$2:M1060,$M$2:$M$1501)=1,M1060,"")</f>
        <v/>
      </c>
      <c r="O1060" s="43" t="str">
        <f t="array" ref="O1060">IFERROR(INDEX($M$2:$M$1501,MATCH(0,INDEX(COUNTIFS($O$1:O1059,$M$2:$M$1501),0),0)),"")</f>
        <v/>
      </c>
      <c r="T1060" s="8" t="s">
        <v>89</v>
      </c>
      <c r="U1060" s="51"/>
      <c r="Z1060" s="6" t="s">
        <v>474</v>
      </c>
    </row>
    <row r="1061" spans="1:26" ht="12.75">
      <c r="A1061" s="36" t="str">
        <f t="shared" si="33"/>
        <v>DEL - Sector 10 Dwarka|Fruits &amp; Vegetables</v>
      </c>
      <c r="B1061" s="6" t="s">
        <v>479</v>
      </c>
      <c r="C1061" s="7">
        <v>44534</v>
      </c>
      <c r="D1061" s="8" t="s">
        <v>163</v>
      </c>
      <c r="E1061" s="8" t="s">
        <v>11</v>
      </c>
      <c r="F1061" s="9">
        <v>13</v>
      </c>
      <c r="G1061" s="10">
        <v>15</v>
      </c>
      <c r="H1061" s="46"/>
      <c r="I1061" s="46"/>
      <c r="M1061" s="6" t="s">
        <v>479</v>
      </c>
      <c r="N1061" s="43" t="str">
        <f>IF(COUNTIF($M$2:M1061,$M$2:$M$1501)=1,M1061,"")</f>
        <v/>
      </c>
      <c r="O1061" s="43" t="str">
        <f t="array" ref="O1061">IFERROR(INDEX($M$2:$M$1501,MATCH(0,INDEX(COUNTIFS($O$1:O1060,$M$2:$M$1501),0),0)),"")</f>
        <v/>
      </c>
      <c r="T1061" s="8" t="s">
        <v>163</v>
      </c>
      <c r="U1061" s="51"/>
      <c r="Z1061" s="6" t="s">
        <v>479</v>
      </c>
    </row>
    <row r="1062" spans="1:26" ht="12.75">
      <c r="A1062" s="36" t="str">
        <f t="shared" si="33"/>
        <v>DEL - Sector 10 Dwarka|Munchies</v>
      </c>
      <c r="B1062" s="6" t="s">
        <v>479</v>
      </c>
      <c r="C1062" s="7">
        <v>44534</v>
      </c>
      <c r="D1062" s="8" t="s">
        <v>526</v>
      </c>
      <c r="E1062" s="8" t="s">
        <v>8</v>
      </c>
      <c r="F1062" s="9">
        <v>3</v>
      </c>
      <c r="G1062" s="10">
        <v>16</v>
      </c>
      <c r="H1062" s="46"/>
      <c r="I1062" s="46"/>
      <c r="M1062" s="6" t="s">
        <v>479</v>
      </c>
      <c r="N1062" s="43" t="str">
        <f>IF(COUNTIF($M$2:M1062,$M$2:$M$1501)=1,M1062,"")</f>
        <v/>
      </c>
      <c r="O1062" s="43" t="str">
        <f t="array" ref="O1062">IFERROR(INDEX($M$2:$M$1501,MATCH(0,INDEX(COUNTIFS($O$1:O1061,$M$2:$M$1501),0),0)),"")</f>
        <v/>
      </c>
      <c r="T1062" s="8" t="s">
        <v>526</v>
      </c>
      <c r="U1062" s="51"/>
      <c r="Z1062" s="6" t="s">
        <v>479</v>
      </c>
    </row>
    <row r="1063" spans="1:26" ht="12.75">
      <c r="A1063" s="36" t="str">
        <f t="shared" si="33"/>
        <v>DEL - Sector 10 Dwarka|Fruits &amp; Vegetables</v>
      </c>
      <c r="B1063" s="6" t="s">
        <v>479</v>
      </c>
      <c r="C1063" s="7">
        <v>44534</v>
      </c>
      <c r="D1063" s="8" t="s">
        <v>63</v>
      </c>
      <c r="E1063" s="8" t="s">
        <v>11</v>
      </c>
      <c r="F1063" s="9">
        <v>6</v>
      </c>
      <c r="G1063" s="10">
        <v>20</v>
      </c>
      <c r="H1063" s="46"/>
      <c r="I1063" s="46"/>
      <c r="M1063" s="6" t="s">
        <v>479</v>
      </c>
      <c r="N1063" s="43" t="str">
        <f>IF(COUNTIF($M$2:M1063,$M$2:$M$1501)=1,M1063,"")</f>
        <v/>
      </c>
      <c r="O1063" s="43" t="str">
        <f t="array" ref="O1063">IFERROR(INDEX($M$2:$M$1501,MATCH(0,INDEX(COUNTIFS($O$1:O1062,$M$2:$M$1501),0),0)),"")</f>
        <v/>
      </c>
      <c r="T1063" s="8" t="s">
        <v>63</v>
      </c>
      <c r="U1063" s="51"/>
      <c r="Z1063" s="6" t="s">
        <v>479</v>
      </c>
    </row>
    <row r="1064" spans="1:26" ht="12.75">
      <c r="A1064" s="36" t="str">
        <f t="shared" si="33"/>
        <v>DEL-Vikaspuri|Packaged Food</v>
      </c>
      <c r="B1064" s="6" t="s">
        <v>473</v>
      </c>
      <c r="C1064" s="7">
        <v>44534</v>
      </c>
      <c r="D1064" s="8" t="s">
        <v>578</v>
      </c>
      <c r="E1064" s="8" t="s">
        <v>15</v>
      </c>
      <c r="F1064" s="9">
        <v>47</v>
      </c>
      <c r="G1064" s="10">
        <v>108</v>
      </c>
      <c r="H1064" s="46"/>
      <c r="I1064" s="46"/>
      <c r="M1064" s="6" t="s">
        <v>473</v>
      </c>
      <c r="N1064" s="43" t="str">
        <f>IF(COUNTIF($M$2:M1064,$M$2:$M$1501)=1,M1064,"")</f>
        <v/>
      </c>
      <c r="O1064" s="43" t="str">
        <f t="array" ref="O1064">IFERROR(INDEX($M$2:$M$1501,MATCH(0,INDEX(COUNTIFS($O$1:O1063,$M$2:$M$1501),0),0)),"")</f>
        <v/>
      </c>
      <c r="T1064" s="8" t="s">
        <v>578</v>
      </c>
      <c r="U1064" s="51"/>
      <c r="Z1064" s="6" t="s">
        <v>473</v>
      </c>
    </row>
    <row r="1065" spans="1:26" ht="12.75">
      <c r="A1065" s="36" t="str">
        <f t="shared" si="33"/>
        <v>DEL-Vikaspuri|Chocolates &amp; Candies</v>
      </c>
      <c r="B1065" s="6" t="s">
        <v>473</v>
      </c>
      <c r="C1065" s="7">
        <v>44534</v>
      </c>
      <c r="D1065" s="8" t="s">
        <v>579</v>
      </c>
      <c r="E1065" s="8" t="s">
        <v>80</v>
      </c>
      <c r="F1065" s="9">
        <v>13</v>
      </c>
      <c r="G1065" s="10">
        <v>42</v>
      </c>
      <c r="H1065" s="46"/>
      <c r="I1065" s="46"/>
      <c r="M1065" s="6" t="s">
        <v>473</v>
      </c>
      <c r="N1065" s="43" t="str">
        <f>IF(COUNTIF($M$2:M1065,$M$2:$M$1501)=1,M1065,"")</f>
        <v/>
      </c>
      <c r="O1065" s="43" t="str">
        <f t="array" ref="O1065">IFERROR(INDEX($M$2:$M$1501,MATCH(0,INDEX(COUNTIFS($O$1:O1064,$M$2:$M$1501),0),0)),"")</f>
        <v/>
      </c>
      <c r="T1065" s="8" t="s">
        <v>579</v>
      </c>
      <c r="U1065" s="51"/>
      <c r="Z1065" s="6" t="s">
        <v>473</v>
      </c>
    </row>
    <row r="1066" spans="1:26" ht="12.75">
      <c r="A1066" s="36" t="str">
        <f t="shared" si="33"/>
        <v>DEL - Sector 10 Dwarka|Munchies</v>
      </c>
      <c r="B1066" s="6" t="s">
        <v>479</v>
      </c>
      <c r="C1066" s="7">
        <v>44534</v>
      </c>
      <c r="D1066" s="8" t="s">
        <v>580</v>
      </c>
      <c r="E1066" s="8" t="s">
        <v>8</v>
      </c>
      <c r="F1066" s="9">
        <v>0</v>
      </c>
      <c r="G1066" s="10">
        <v>40</v>
      </c>
      <c r="H1066" s="46"/>
      <c r="I1066" s="46"/>
      <c r="M1066" s="6" t="s">
        <v>479</v>
      </c>
      <c r="N1066" s="43" t="str">
        <f>IF(COUNTIF($M$2:M1066,$M$2:$M$1501)=1,M1066,"")</f>
        <v/>
      </c>
      <c r="O1066" s="43" t="str">
        <f t="array" ref="O1066">IFERROR(INDEX($M$2:$M$1501,MATCH(0,INDEX(COUNTIFS($O$1:O1065,$M$2:$M$1501),0),0)),"")</f>
        <v/>
      </c>
      <c r="T1066" s="8" t="s">
        <v>580</v>
      </c>
      <c r="U1066" s="51"/>
      <c r="Z1066" s="6" t="s">
        <v>479</v>
      </c>
    </row>
    <row r="1067" spans="1:26" ht="12.75">
      <c r="A1067" s="36" t="str">
        <f t="shared" si="33"/>
        <v>DEL-Vikaspuri|Chocolates &amp; Candies</v>
      </c>
      <c r="B1067" s="6" t="s">
        <v>473</v>
      </c>
      <c r="C1067" s="7">
        <v>44534</v>
      </c>
      <c r="D1067" s="8" t="s">
        <v>307</v>
      </c>
      <c r="E1067" s="8" t="s">
        <v>80</v>
      </c>
      <c r="F1067" s="9">
        <v>0</v>
      </c>
      <c r="G1067" s="10">
        <v>28</v>
      </c>
      <c r="H1067" s="46"/>
      <c r="I1067" s="46"/>
      <c r="M1067" s="6" t="s">
        <v>473</v>
      </c>
      <c r="N1067" s="43" t="str">
        <f>IF(COUNTIF($M$2:M1067,$M$2:$M$1501)=1,M1067,"")</f>
        <v/>
      </c>
      <c r="O1067" s="43" t="str">
        <f t="array" ref="O1067">IFERROR(INDEX($M$2:$M$1501,MATCH(0,INDEX(COUNTIFS($O$1:O1066,$M$2:$M$1501),0),0)),"")</f>
        <v/>
      </c>
      <c r="T1067" s="8" t="s">
        <v>307</v>
      </c>
      <c r="U1067" s="51"/>
      <c r="Z1067" s="6" t="s">
        <v>473</v>
      </c>
    </row>
    <row r="1068" spans="1:26" ht="12.75">
      <c r="A1068" s="36" t="str">
        <f t="shared" si="33"/>
        <v>DEL - Sector 10 Dwarka|Biscuits</v>
      </c>
      <c r="B1068" s="6" t="s">
        <v>479</v>
      </c>
      <c r="C1068" s="7">
        <v>44534</v>
      </c>
      <c r="D1068" s="8" t="s">
        <v>95</v>
      </c>
      <c r="E1068" s="8" t="s">
        <v>39</v>
      </c>
      <c r="F1068" s="9">
        <v>18</v>
      </c>
      <c r="G1068" s="10">
        <v>16</v>
      </c>
      <c r="H1068" s="46"/>
      <c r="I1068" s="46"/>
      <c r="M1068" s="6" t="s">
        <v>479</v>
      </c>
      <c r="N1068" s="43" t="str">
        <f>IF(COUNTIF($M$2:M1068,$M$2:$M$1501)=1,M1068,"")</f>
        <v/>
      </c>
      <c r="O1068" s="43" t="str">
        <f t="array" ref="O1068">IFERROR(INDEX($M$2:$M$1501,MATCH(0,INDEX(COUNTIFS($O$1:O1067,$M$2:$M$1501),0),0)),"")</f>
        <v/>
      </c>
      <c r="T1068" s="8" t="s">
        <v>95</v>
      </c>
      <c r="U1068" s="51"/>
      <c r="Z1068" s="6" t="s">
        <v>479</v>
      </c>
    </row>
    <row r="1069" spans="1:26" ht="12.75">
      <c r="A1069" s="36" t="str">
        <f t="shared" si="33"/>
        <v>DEL-Vikaspuri|Beverages</v>
      </c>
      <c r="B1069" s="6" t="s">
        <v>473</v>
      </c>
      <c r="C1069" s="7">
        <v>44534</v>
      </c>
      <c r="D1069" s="8" t="s">
        <v>581</v>
      </c>
      <c r="E1069" s="8" t="s">
        <v>74</v>
      </c>
      <c r="F1069" s="9">
        <v>10</v>
      </c>
      <c r="G1069" s="10">
        <v>90</v>
      </c>
      <c r="H1069" s="46"/>
      <c r="I1069" s="46"/>
      <c r="M1069" s="6" t="s">
        <v>473</v>
      </c>
      <c r="N1069" s="43" t="str">
        <f>IF(COUNTIF($M$2:M1069,$M$2:$M$1501)=1,M1069,"")</f>
        <v/>
      </c>
      <c r="O1069" s="43" t="str">
        <f t="array" ref="O1069">IFERROR(INDEX($M$2:$M$1501,MATCH(0,INDEX(COUNTIFS($O$1:O1068,$M$2:$M$1501),0),0)),"")</f>
        <v/>
      </c>
      <c r="T1069" s="8" t="s">
        <v>581</v>
      </c>
      <c r="U1069" s="51"/>
      <c r="Z1069" s="6" t="s">
        <v>473</v>
      </c>
    </row>
    <row r="1070" spans="1:26" ht="12.75">
      <c r="A1070" s="36" t="str">
        <f t="shared" si="33"/>
        <v>DEL - Sector 10 Dwarka|Fruits &amp; Vegetables</v>
      </c>
      <c r="B1070" s="6" t="s">
        <v>479</v>
      </c>
      <c r="C1070" s="7">
        <v>44534</v>
      </c>
      <c r="D1070" s="8" t="s">
        <v>558</v>
      </c>
      <c r="E1070" s="8" t="s">
        <v>11</v>
      </c>
      <c r="F1070" s="9">
        <v>0</v>
      </c>
      <c r="G1070" s="10">
        <v>59</v>
      </c>
      <c r="H1070" s="46"/>
      <c r="I1070" s="46"/>
      <c r="M1070" s="6" t="s">
        <v>479</v>
      </c>
      <c r="N1070" s="43" t="str">
        <f>IF(COUNTIF($M$2:M1070,$M$2:$M$1501)=1,M1070,"")</f>
        <v/>
      </c>
      <c r="O1070" s="43" t="str">
        <f t="array" ref="O1070">IFERROR(INDEX($M$2:$M$1501,MATCH(0,INDEX(COUNTIFS($O$1:O1069,$M$2:$M$1501),0),0)),"")</f>
        <v/>
      </c>
      <c r="T1070" s="8" t="s">
        <v>558</v>
      </c>
      <c r="U1070" s="51"/>
      <c r="Z1070" s="6" t="s">
        <v>479</v>
      </c>
    </row>
    <row r="1071" spans="1:26" ht="12.75">
      <c r="A1071" s="36" t="str">
        <f t="shared" si="33"/>
        <v>DEL-Vikaspuri|Cooking Essentials</v>
      </c>
      <c r="B1071" s="6" t="s">
        <v>473</v>
      </c>
      <c r="C1071" s="7">
        <v>44534</v>
      </c>
      <c r="D1071" s="8" t="s">
        <v>276</v>
      </c>
      <c r="E1071" s="8" t="s">
        <v>30</v>
      </c>
      <c r="F1071" s="9">
        <v>3</v>
      </c>
      <c r="G1071" s="10">
        <v>239</v>
      </c>
      <c r="H1071" s="46"/>
      <c r="I1071" s="46"/>
      <c r="M1071" s="6" t="s">
        <v>473</v>
      </c>
      <c r="N1071" s="43" t="str">
        <f>IF(COUNTIF($M$2:M1071,$M$2:$M$1501)=1,M1071,"")</f>
        <v/>
      </c>
      <c r="O1071" s="43" t="str">
        <f t="array" ref="O1071">IFERROR(INDEX($M$2:$M$1501,MATCH(0,INDEX(COUNTIFS($O$1:O1070,$M$2:$M$1501),0),0)),"")</f>
        <v/>
      </c>
      <c r="T1071" s="8" t="s">
        <v>276</v>
      </c>
      <c r="U1071" s="51"/>
      <c r="Z1071" s="6" t="s">
        <v>473</v>
      </c>
    </row>
    <row r="1072" spans="1:26" ht="12.75">
      <c r="A1072" s="36" t="str">
        <f t="shared" si="33"/>
        <v>DEL - Kalkaji|Health &amp; Hygiene</v>
      </c>
      <c r="B1072" s="6" t="s">
        <v>474</v>
      </c>
      <c r="C1072" s="7">
        <v>44534</v>
      </c>
      <c r="D1072" s="8" t="s">
        <v>388</v>
      </c>
      <c r="E1072" s="8" t="s">
        <v>132</v>
      </c>
      <c r="F1072" s="9">
        <v>51</v>
      </c>
      <c r="G1072" s="10">
        <v>37</v>
      </c>
      <c r="H1072" s="46"/>
      <c r="I1072" s="46"/>
      <c r="M1072" s="6" t="s">
        <v>474</v>
      </c>
      <c r="N1072" s="43" t="str">
        <f>IF(COUNTIF($M$2:M1072,$M$2:$M$1501)=1,M1072,"")</f>
        <v/>
      </c>
      <c r="O1072" s="43" t="str">
        <f t="array" ref="O1072">IFERROR(INDEX($M$2:$M$1501,MATCH(0,INDEX(COUNTIFS($O$1:O1071,$M$2:$M$1501),0),0)),"")</f>
        <v/>
      </c>
      <c r="T1072" s="8" t="s">
        <v>388</v>
      </c>
      <c r="U1072" s="51"/>
      <c r="Z1072" s="6" t="s">
        <v>474</v>
      </c>
    </row>
    <row r="1073" spans="1:26" ht="12.75">
      <c r="A1073" s="36" t="str">
        <f t="shared" si="33"/>
        <v>DEL-Vikaspuri|Cooking Essentials</v>
      </c>
      <c r="B1073" s="6" t="s">
        <v>473</v>
      </c>
      <c r="C1073" s="7">
        <v>44534</v>
      </c>
      <c r="D1073" s="8" t="s">
        <v>582</v>
      </c>
      <c r="E1073" s="8" t="s">
        <v>30</v>
      </c>
      <c r="F1073" s="9">
        <v>28</v>
      </c>
      <c r="G1073" s="10">
        <v>71</v>
      </c>
      <c r="H1073" s="46"/>
      <c r="I1073" s="46"/>
      <c r="M1073" s="6" t="s">
        <v>473</v>
      </c>
      <c r="N1073" s="43" t="str">
        <f>IF(COUNTIF($M$2:M1073,$M$2:$M$1501)=1,M1073,"")</f>
        <v/>
      </c>
      <c r="O1073" s="43" t="str">
        <f t="array" ref="O1073">IFERROR(INDEX($M$2:$M$1501,MATCH(0,INDEX(COUNTIFS($O$1:O1072,$M$2:$M$1501),0),0)),"")</f>
        <v/>
      </c>
      <c r="T1073" s="8" t="s">
        <v>582</v>
      </c>
      <c r="U1073" s="51"/>
      <c r="Z1073" s="6" t="s">
        <v>473</v>
      </c>
    </row>
    <row r="1074" spans="1:26" ht="12.75">
      <c r="A1074" s="36" t="str">
        <f t="shared" si="33"/>
        <v>DEL - Kalkaji|Dairy, Bread &amp; Batter</v>
      </c>
      <c r="B1074" s="6" t="s">
        <v>474</v>
      </c>
      <c r="C1074" s="7">
        <v>44534</v>
      </c>
      <c r="D1074" s="8" t="s">
        <v>494</v>
      </c>
      <c r="E1074" s="8" t="s">
        <v>41</v>
      </c>
      <c r="F1074" s="9">
        <v>19</v>
      </c>
      <c r="G1074" s="10">
        <v>83</v>
      </c>
      <c r="H1074" s="46"/>
      <c r="I1074" s="46"/>
      <c r="M1074" s="6" t="s">
        <v>474</v>
      </c>
      <c r="N1074" s="43" t="str">
        <f>IF(COUNTIF($M$2:M1074,$M$2:$M$1501)=1,M1074,"")</f>
        <v/>
      </c>
      <c r="O1074" s="43" t="str">
        <f t="array" ref="O1074">IFERROR(INDEX($M$2:$M$1501,MATCH(0,INDEX(COUNTIFS($O$1:O1073,$M$2:$M$1501),0),0)),"")</f>
        <v/>
      </c>
      <c r="T1074" s="8" t="s">
        <v>494</v>
      </c>
      <c r="U1074" s="51"/>
      <c r="Z1074" s="6" t="s">
        <v>474</v>
      </c>
    </row>
    <row r="1075" spans="1:26" ht="12.75">
      <c r="A1075" s="36" t="str">
        <f t="shared" si="33"/>
        <v>DEL-Vikaspuri|Packaged Food</v>
      </c>
      <c r="B1075" s="6" t="s">
        <v>473</v>
      </c>
      <c r="C1075" s="7">
        <v>44534</v>
      </c>
      <c r="D1075" s="8" t="s">
        <v>583</v>
      </c>
      <c r="E1075" s="8" t="s">
        <v>15</v>
      </c>
      <c r="F1075" s="9">
        <v>18</v>
      </c>
      <c r="G1075" s="10">
        <v>49</v>
      </c>
      <c r="H1075" s="46"/>
      <c r="I1075" s="46"/>
      <c r="M1075" s="6" t="s">
        <v>473</v>
      </c>
      <c r="N1075" s="43" t="str">
        <f>IF(COUNTIF($M$2:M1075,$M$2:$M$1501)=1,M1075,"")</f>
        <v/>
      </c>
      <c r="O1075" s="43" t="str">
        <f t="array" ref="O1075">IFERROR(INDEX($M$2:$M$1501,MATCH(0,INDEX(COUNTIFS($O$1:O1074,$M$2:$M$1501),0),0)),"")</f>
        <v/>
      </c>
      <c r="T1075" s="8" t="s">
        <v>583</v>
      </c>
      <c r="U1075" s="51"/>
      <c r="Z1075" s="6" t="s">
        <v>473</v>
      </c>
    </row>
    <row r="1076" spans="1:26" ht="12.75">
      <c r="A1076" s="36" t="str">
        <f t="shared" si="33"/>
        <v>DEL - Kalkaji|Packaged Food</v>
      </c>
      <c r="B1076" s="6" t="s">
        <v>474</v>
      </c>
      <c r="C1076" s="7">
        <v>44534</v>
      </c>
      <c r="D1076" s="8" t="s">
        <v>584</v>
      </c>
      <c r="E1076" s="8" t="s">
        <v>15</v>
      </c>
      <c r="F1076" s="9">
        <v>3</v>
      </c>
      <c r="G1076" s="10">
        <v>7</v>
      </c>
      <c r="H1076" s="46"/>
      <c r="I1076" s="46"/>
      <c r="M1076" s="6" t="s">
        <v>474</v>
      </c>
      <c r="N1076" s="43" t="str">
        <f>IF(COUNTIF($M$2:M1076,$M$2:$M$1501)=1,M1076,"")</f>
        <v/>
      </c>
      <c r="O1076" s="43" t="str">
        <f t="array" ref="O1076">IFERROR(INDEX($M$2:$M$1501,MATCH(0,INDEX(COUNTIFS($O$1:O1075,$M$2:$M$1501),0),0)),"")</f>
        <v/>
      </c>
      <c r="T1076" s="8" t="s">
        <v>584</v>
      </c>
      <c r="U1076" s="51"/>
      <c r="Z1076" s="6" t="s">
        <v>474</v>
      </c>
    </row>
    <row r="1077" spans="1:26" ht="12.75">
      <c r="A1077" s="36" t="str">
        <f t="shared" si="33"/>
        <v>DEL - Sector 10 Dwarka|Fruits &amp; Vegetables</v>
      </c>
      <c r="B1077" s="6" t="s">
        <v>479</v>
      </c>
      <c r="C1077" s="7">
        <v>44534</v>
      </c>
      <c r="D1077" s="8" t="s">
        <v>159</v>
      </c>
      <c r="E1077" s="8" t="s">
        <v>11</v>
      </c>
      <c r="F1077" s="9">
        <v>0</v>
      </c>
      <c r="G1077" s="10">
        <v>61</v>
      </c>
      <c r="H1077" s="46"/>
      <c r="I1077" s="46"/>
      <c r="M1077" s="6" t="s">
        <v>479</v>
      </c>
      <c r="N1077" s="43" t="str">
        <f>IF(COUNTIF($M$2:M1077,$M$2:$M$1501)=1,M1077,"")</f>
        <v/>
      </c>
      <c r="O1077" s="43" t="str">
        <f t="array" ref="O1077">IFERROR(INDEX($M$2:$M$1501,MATCH(0,INDEX(COUNTIFS($O$1:O1076,$M$2:$M$1501),0),0)),"")</f>
        <v/>
      </c>
      <c r="T1077" s="8" t="s">
        <v>159</v>
      </c>
      <c r="U1077" s="51"/>
      <c r="Z1077" s="6" t="s">
        <v>479</v>
      </c>
    </row>
    <row r="1078" spans="1:26" ht="12.75">
      <c r="A1078" s="36" t="str">
        <f t="shared" si="33"/>
        <v>DEL - East of Kailash|Packaged Food</v>
      </c>
      <c r="B1078" s="6" t="s">
        <v>471</v>
      </c>
      <c r="C1078" s="7">
        <v>44534</v>
      </c>
      <c r="D1078" s="8" t="s">
        <v>437</v>
      </c>
      <c r="E1078" s="8" t="s">
        <v>15</v>
      </c>
      <c r="F1078" s="9">
        <v>17</v>
      </c>
      <c r="G1078" s="10">
        <v>71</v>
      </c>
      <c r="H1078" s="46"/>
      <c r="I1078" s="46"/>
      <c r="M1078" s="6" t="s">
        <v>471</v>
      </c>
      <c r="N1078" s="43" t="str">
        <f>IF(COUNTIF($M$2:M1078,$M$2:$M$1501)=1,M1078,"")</f>
        <v/>
      </c>
      <c r="O1078" s="43" t="str">
        <f t="array" ref="O1078">IFERROR(INDEX($M$2:$M$1501,MATCH(0,INDEX(COUNTIFS($O$1:O1077,$M$2:$M$1501),0),0)),"")</f>
        <v/>
      </c>
      <c r="T1078" s="8" t="s">
        <v>437</v>
      </c>
      <c r="U1078" s="51"/>
      <c r="Z1078" s="6" t="s">
        <v>471</v>
      </c>
    </row>
    <row r="1079" spans="1:26" ht="12.75">
      <c r="A1079" s="36" t="str">
        <f t="shared" si="33"/>
        <v>DEL-Paschim Vihar|Beverages</v>
      </c>
      <c r="B1079" s="6" t="s">
        <v>477</v>
      </c>
      <c r="C1079" s="7">
        <v>44534</v>
      </c>
      <c r="D1079" s="8" t="s">
        <v>585</v>
      </c>
      <c r="E1079" s="8" t="s">
        <v>74</v>
      </c>
      <c r="F1079" s="9">
        <v>60</v>
      </c>
      <c r="G1079" s="10">
        <v>810</v>
      </c>
      <c r="H1079" s="46"/>
      <c r="I1079" s="46"/>
      <c r="M1079" s="6" t="s">
        <v>477</v>
      </c>
      <c r="N1079" s="43" t="str">
        <f>IF(COUNTIF($M$2:M1079,$M$2:$M$1501)=1,M1079,"")</f>
        <v/>
      </c>
      <c r="O1079" s="43" t="str">
        <f t="array" ref="O1079">IFERROR(INDEX($M$2:$M$1501,MATCH(0,INDEX(COUNTIFS($O$1:O1078,$M$2:$M$1501),0),0)),"")</f>
        <v/>
      </c>
      <c r="T1079" s="8" t="s">
        <v>585</v>
      </c>
      <c r="U1079" s="51"/>
      <c r="Z1079" s="6" t="s">
        <v>477</v>
      </c>
    </row>
    <row r="1080" spans="1:26" ht="12.75">
      <c r="A1080" s="36" t="str">
        <f t="shared" si="33"/>
        <v>DEL-Vikaspuri|Beverages</v>
      </c>
      <c r="B1080" s="6" t="s">
        <v>473</v>
      </c>
      <c r="C1080" s="7">
        <v>44534</v>
      </c>
      <c r="D1080" s="8" t="s">
        <v>585</v>
      </c>
      <c r="E1080" s="8" t="s">
        <v>74</v>
      </c>
      <c r="F1080" s="9">
        <v>30</v>
      </c>
      <c r="G1080" s="10">
        <v>128</v>
      </c>
      <c r="H1080" s="46"/>
      <c r="I1080" s="46"/>
      <c r="M1080" s="6" t="s">
        <v>473</v>
      </c>
      <c r="N1080" s="43" t="str">
        <f>IF(COUNTIF($M$2:M1080,$M$2:$M$1501)=1,M1080,"")</f>
        <v/>
      </c>
      <c r="O1080" s="43" t="str">
        <f t="array" ref="O1080">IFERROR(INDEX($M$2:$M$1501,MATCH(0,INDEX(COUNTIFS($O$1:O1079,$M$2:$M$1501),0),0)),"")</f>
        <v/>
      </c>
      <c r="T1080" s="8" t="s">
        <v>585</v>
      </c>
      <c r="U1080" s="51"/>
      <c r="Z1080" s="6" t="s">
        <v>473</v>
      </c>
    </row>
    <row r="1081" spans="1:26" ht="12.75">
      <c r="A1081" s="36" t="str">
        <f t="shared" si="33"/>
        <v>DEL - Sector 10 Dwarka|Personal Care</v>
      </c>
      <c r="B1081" s="6" t="s">
        <v>479</v>
      </c>
      <c r="C1081" s="7">
        <v>44534</v>
      </c>
      <c r="D1081" s="8" t="s">
        <v>586</v>
      </c>
      <c r="E1081" s="8" t="s">
        <v>34</v>
      </c>
      <c r="F1081" s="9">
        <v>12</v>
      </c>
      <c r="G1081" s="10">
        <v>53</v>
      </c>
      <c r="H1081" s="46"/>
      <c r="I1081" s="46"/>
      <c r="M1081" s="6" t="s">
        <v>479</v>
      </c>
      <c r="N1081" s="43" t="str">
        <f>IF(COUNTIF($M$2:M1081,$M$2:$M$1501)=1,M1081,"")</f>
        <v/>
      </c>
      <c r="O1081" s="43" t="str">
        <f t="array" ref="O1081">IFERROR(INDEX($M$2:$M$1501,MATCH(0,INDEX(COUNTIFS($O$1:O1080,$M$2:$M$1501),0),0)),"")</f>
        <v/>
      </c>
      <c r="T1081" s="8" t="s">
        <v>586</v>
      </c>
      <c r="U1081" s="51"/>
      <c r="Z1081" s="6" t="s">
        <v>479</v>
      </c>
    </row>
    <row r="1082" spans="1:26" ht="12.75">
      <c r="A1082" s="36" t="str">
        <f t="shared" si="33"/>
        <v>DEL - Sector 10 Dwarka|Biscuits</v>
      </c>
      <c r="B1082" s="6" t="s">
        <v>479</v>
      </c>
      <c r="C1082" s="7">
        <v>44534</v>
      </c>
      <c r="D1082" s="8" t="s">
        <v>194</v>
      </c>
      <c r="E1082" s="8" t="s">
        <v>39</v>
      </c>
      <c r="F1082" s="9">
        <v>37</v>
      </c>
      <c r="G1082" s="10">
        <v>29</v>
      </c>
      <c r="H1082" s="46"/>
      <c r="I1082" s="46"/>
      <c r="M1082" s="6" t="s">
        <v>479</v>
      </c>
      <c r="N1082" s="43" t="str">
        <f>IF(COUNTIF($M$2:M1082,$M$2:$M$1501)=1,M1082,"")</f>
        <v/>
      </c>
      <c r="O1082" s="43" t="str">
        <f t="array" ref="O1082">IFERROR(INDEX($M$2:$M$1501,MATCH(0,INDEX(COUNTIFS($O$1:O1081,$M$2:$M$1501),0),0)),"")</f>
        <v/>
      </c>
      <c r="T1082" s="8" t="s">
        <v>194</v>
      </c>
      <c r="U1082" s="51"/>
      <c r="Z1082" s="6" t="s">
        <v>479</v>
      </c>
    </row>
    <row r="1083" spans="1:26" ht="12.75">
      <c r="A1083" s="36" t="str">
        <f t="shared" si="33"/>
        <v>DEL - Kalkaji|Fruits &amp; Vegetables</v>
      </c>
      <c r="B1083" s="6" t="s">
        <v>474</v>
      </c>
      <c r="C1083" s="7">
        <v>44534</v>
      </c>
      <c r="D1083" s="8" t="s">
        <v>43</v>
      </c>
      <c r="E1083" s="8" t="s">
        <v>11</v>
      </c>
      <c r="F1083" s="9">
        <v>18</v>
      </c>
      <c r="G1083" s="10">
        <v>4</v>
      </c>
      <c r="H1083" s="46"/>
      <c r="I1083" s="46"/>
      <c r="M1083" s="6" t="s">
        <v>474</v>
      </c>
      <c r="N1083" s="43" t="str">
        <f>IF(COUNTIF($M$2:M1083,$M$2:$M$1501)=1,M1083,"")</f>
        <v/>
      </c>
      <c r="O1083" s="43" t="str">
        <f t="array" ref="O1083">IFERROR(INDEX($M$2:$M$1501,MATCH(0,INDEX(COUNTIFS($O$1:O1082,$M$2:$M$1501),0),0)),"")</f>
        <v/>
      </c>
      <c r="T1083" s="8" t="s">
        <v>43</v>
      </c>
      <c r="U1083" s="51"/>
      <c r="Z1083" s="6" t="s">
        <v>474</v>
      </c>
    </row>
    <row r="1084" spans="1:26" ht="12.75">
      <c r="A1084" s="36" t="str">
        <f t="shared" si="33"/>
        <v>DEL - Sector 10 Dwarka|Beverages</v>
      </c>
      <c r="B1084" s="6" t="s">
        <v>479</v>
      </c>
      <c r="C1084" s="7">
        <v>44534</v>
      </c>
      <c r="D1084" s="8" t="s">
        <v>587</v>
      </c>
      <c r="E1084" s="8" t="s">
        <v>74</v>
      </c>
      <c r="F1084" s="9">
        <v>4</v>
      </c>
      <c r="G1084" s="10">
        <v>40</v>
      </c>
      <c r="H1084" s="46"/>
      <c r="I1084" s="46"/>
      <c r="M1084" s="6" t="s">
        <v>479</v>
      </c>
      <c r="N1084" s="43" t="str">
        <f>IF(COUNTIF($M$2:M1084,$M$2:$M$1501)=1,M1084,"")</f>
        <v/>
      </c>
      <c r="O1084" s="43" t="str">
        <f t="array" ref="O1084">IFERROR(INDEX($M$2:$M$1501,MATCH(0,INDEX(COUNTIFS($O$1:O1083,$M$2:$M$1501),0),0)),"")</f>
        <v/>
      </c>
      <c r="T1084" s="8" t="s">
        <v>587</v>
      </c>
      <c r="U1084" s="51"/>
      <c r="Z1084" s="6" t="s">
        <v>479</v>
      </c>
    </row>
    <row r="1085" spans="1:26" ht="12.75">
      <c r="A1085" s="36" t="str">
        <f t="shared" si="33"/>
        <v>DEL - Kalkaji|Cooking Essentials</v>
      </c>
      <c r="B1085" s="6" t="s">
        <v>474</v>
      </c>
      <c r="C1085" s="7">
        <v>44534</v>
      </c>
      <c r="D1085" s="8" t="s">
        <v>588</v>
      </c>
      <c r="E1085" s="8" t="s">
        <v>30</v>
      </c>
      <c r="F1085" s="9">
        <v>0</v>
      </c>
      <c r="G1085" s="10">
        <v>475</v>
      </c>
      <c r="H1085" s="46"/>
      <c r="I1085" s="46"/>
      <c r="M1085" s="6" t="s">
        <v>474</v>
      </c>
      <c r="N1085" s="43" t="str">
        <f>IF(COUNTIF($M$2:M1085,$M$2:$M$1501)=1,M1085,"")</f>
        <v/>
      </c>
      <c r="O1085" s="43" t="str">
        <f t="array" ref="O1085">IFERROR(INDEX($M$2:$M$1501,MATCH(0,INDEX(COUNTIFS($O$1:O1084,$M$2:$M$1501),0),0)),"")</f>
        <v/>
      </c>
      <c r="T1085" s="8" t="s">
        <v>588</v>
      </c>
      <c r="U1085" s="51"/>
      <c r="Z1085" s="6" t="s">
        <v>474</v>
      </c>
    </row>
    <row r="1086" spans="1:26" ht="12.75">
      <c r="A1086" s="36" t="str">
        <f t="shared" si="33"/>
        <v>DEL-Vikaspuri|Munchies</v>
      </c>
      <c r="B1086" s="6" t="s">
        <v>473</v>
      </c>
      <c r="C1086" s="7">
        <v>44534</v>
      </c>
      <c r="D1086" s="8" t="s">
        <v>89</v>
      </c>
      <c r="E1086" s="8" t="s">
        <v>8</v>
      </c>
      <c r="F1086" s="9">
        <v>644</v>
      </c>
      <c r="G1086" s="10">
        <v>8</v>
      </c>
      <c r="H1086" s="46"/>
      <c r="I1086" s="46"/>
      <c r="M1086" s="6" t="s">
        <v>473</v>
      </c>
      <c r="N1086" s="43" t="str">
        <f>IF(COUNTIF($M$2:M1086,$M$2:$M$1501)=1,M1086,"")</f>
        <v/>
      </c>
      <c r="O1086" s="43" t="str">
        <f t="array" ref="O1086">IFERROR(INDEX($M$2:$M$1501,MATCH(0,INDEX(COUNTIFS($O$1:O1085,$M$2:$M$1501),0),0)),"")</f>
        <v/>
      </c>
      <c r="T1086" s="8" t="s">
        <v>89</v>
      </c>
      <c r="U1086" s="51"/>
      <c r="Z1086" s="6" t="s">
        <v>473</v>
      </c>
    </row>
    <row r="1087" spans="1:26" ht="12.75">
      <c r="A1087" s="36" t="str">
        <f t="shared" si="33"/>
        <v>DEL - East of Kailash|Packaged Food</v>
      </c>
      <c r="B1087" s="6" t="s">
        <v>471</v>
      </c>
      <c r="C1087" s="7">
        <v>44534</v>
      </c>
      <c r="D1087" s="8" t="s">
        <v>589</v>
      </c>
      <c r="E1087" s="8" t="s">
        <v>15</v>
      </c>
      <c r="F1087" s="9">
        <v>33</v>
      </c>
      <c r="G1087" s="10">
        <v>93</v>
      </c>
      <c r="H1087" s="46"/>
      <c r="I1087" s="46"/>
      <c r="M1087" s="6" t="s">
        <v>471</v>
      </c>
      <c r="N1087" s="43" t="str">
        <f>IF(COUNTIF($M$2:M1087,$M$2:$M$1501)=1,M1087,"")</f>
        <v/>
      </c>
      <c r="O1087" s="43" t="str">
        <f t="array" ref="O1087">IFERROR(INDEX($M$2:$M$1501,MATCH(0,INDEX(COUNTIFS($O$1:O1086,$M$2:$M$1501),0),0)),"")</f>
        <v/>
      </c>
      <c r="T1087" s="8" t="s">
        <v>589</v>
      </c>
      <c r="U1087" s="51"/>
      <c r="Z1087" s="6" t="s">
        <v>471</v>
      </c>
    </row>
    <row r="1088" spans="1:26" ht="12.75">
      <c r="A1088" s="36" t="str">
        <f t="shared" si="33"/>
        <v>DEL - Kalkaji|Munchies</v>
      </c>
      <c r="B1088" s="6" t="s">
        <v>474</v>
      </c>
      <c r="C1088" s="7">
        <v>44534</v>
      </c>
      <c r="D1088" s="8" t="s">
        <v>412</v>
      </c>
      <c r="E1088" s="8" t="s">
        <v>8</v>
      </c>
      <c r="F1088" s="9">
        <v>2</v>
      </c>
      <c r="G1088" s="10">
        <v>0</v>
      </c>
      <c r="H1088" s="46"/>
      <c r="I1088" s="46"/>
      <c r="M1088" s="6" t="s">
        <v>474</v>
      </c>
      <c r="N1088" s="43" t="str">
        <f>IF(COUNTIF($M$2:M1088,$M$2:$M$1501)=1,M1088,"")</f>
        <v/>
      </c>
      <c r="O1088" s="43" t="str">
        <f t="array" ref="O1088">IFERROR(INDEX($M$2:$M$1501,MATCH(0,INDEX(COUNTIFS($O$1:O1087,$M$2:$M$1501),0),0)),"")</f>
        <v/>
      </c>
      <c r="T1088" s="8" t="s">
        <v>412</v>
      </c>
      <c r="U1088" s="51"/>
      <c r="Z1088" s="6" t="s">
        <v>474</v>
      </c>
    </row>
    <row r="1089" spans="1:26" ht="12.75">
      <c r="A1089" s="36" t="str">
        <f t="shared" si="33"/>
        <v>DEL-Paschim Vihar|Beverages</v>
      </c>
      <c r="B1089" s="6" t="s">
        <v>477</v>
      </c>
      <c r="C1089" s="7">
        <v>44534</v>
      </c>
      <c r="D1089" s="8" t="s">
        <v>590</v>
      </c>
      <c r="E1089" s="8" t="s">
        <v>74</v>
      </c>
      <c r="F1089" s="9">
        <v>0</v>
      </c>
      <c r="G1089" s="10">
        <v>519</v>
      </c>
      <c r="H1089" s="46"/>
      <c r="I1089" s="46"/>
      <c r="M1089" s="6" t="s">
        <v>477</v>
      </c>
      <c r="N1089" s="43" t="str">
        <f>IF(COUNTIF($M$2:M1089,$M$2:$M$1501)=1,M1089,"")</f>
        <v/>
      </c>
      <c r="O1089" s="43" t="str">
        <f t="array" ref="O1089">IFERROR(INDEX($M$2:$M$1501,MATCH(0,INDEX(COUNTIFS($O$1:O1088,$M$2:$M$1501),0),0)),"")</f>
        <v/>
      </c>
      <c r="T1089" s="8" t="s">
        <v>590</v>
      </c>
      <c r="U1089" s="51"/>
      <c r="Z1089" s="6" t="s">
        <v>477</v>
      </c>
    </row>
    <row r="1090" spans="1:26" ht="12.75">
      <c r="A1090" s="36" t="str">
        <f t="shared" si="33"/>
        <v>DEL - Kalkaji|Fruits &amp; Vegetables</v>
      </c>
      <c r="B1090" s="6" t="s">
        <v>474</v>
      </c>
      <c r="C1090" s="7">
        <v>44534</v>
      </c>
      <c r="D1090" s="8" t="s">
        <v>591</v>
      </c>
      <c r="E1090" s="8" t="s">
        <v>11</v>
      </c>
      <c r="F1090" s="9">
        <v>10</v>
      </c>
      <c r="G1090" s="10">
        <v>42</v>
      </c>
      <c r="H1090" s="46"/>
      <c r="I1090" s="46"/>
      <c r="M1090" s="6" t="s">
        <v>474</v>
      </c>
      <c r="N1090" s="43" t="str">
        <f>IF(COUNTIF($M$2:M1090,$M$2:$M$1501)=1,M1090,"")</f>
        <v/>
      </c>
      <c r="O1090" s="43" t="str">
        <f t="array" ref="O1090">IFERROR(INDEX($M$2:$M$1501,MATCH(0,INDEX(COUNTIFS($O$1:O1089,$M$2:$M$1501),0),0)),"")</f>
        <v/>
      </c>
      <c r="T1090" s="8" t="s">
        <v>591</v>
      </c>
      <c r="U1090" s="51"/>
      <c r="Z1090" s="6" t="s">
        <v>474</v>
      </c>
    </row>
    <row r="1091" spans="1:26" ht="12.75">
      <c r="A1091" s="36" t="str">
        <f t="shared" ref="A1091:A1154" si="34">B1091&amp;"|"&amp;E1091</f>
        <v>DEL - East of Kailash|Personal Care</v>
      </c>
      <c r="B1091" s="6" t="s">
        <v>471</v>
      </c>
      <c r="C1091" s="7">
        <v>44534</v>
      </c>
      <c r="D1091" s="8" t="s">
        <v>592</v>
      </c>
      <c r="E1091" s="8" t="s">
        <v>34</v>
      </c>
      <c r="F1091" s="9">
        <v>6</v>
      </c>
      <c r="G1091" s="10">
        <v>140</v>
      </c>
      <c r="H1091" s="46"/>
      <c r="I1091" s="46"/>
      <c r="M1091" s="6" t="s">
        <v>471</v>
      </c>
      <c r="N1091" s="43" t="str">
        <f>IF(COUNTIF($M$2:M1091,$M$2:$M$1501)=1,M1091,"")</f>
        <v/>
      </c>
      <c r="O1091" s="43" t="str">
        <f t="array" ref="O1091">IFERROR(INDEX($M$2:$M$1501,MATCH(0,INDEX(COUNTIFS($O$1:O1090,$M$2:$M$1501),0),0)),"")</f>
        <v/>
      </c>
      <c r="T1091" s="8" t="s">
        <v>592</v>
      </c>
      <c r="U1091" s="51"/>
      <c r="Z1091" s="6" t="s">
        <v>471</v>
      </c>
    </row>
    <row r="1092" spans="1:26" ht="12.75">
      <c r="A1092" s="36" t="str">
        <f t="shared" si="34"/>
        <v>DEL - Kalkaji|Beverages</v>
      </c>
      <c r="B1092" s="6" t="s">
        <v>474</v>
      </c>
      <c r="C1092" s="7">
        <v>44534</v>
      </c>
      <c r="D1092" s="8" t="s">
        <v>593</v>
      </c>
      <c r="E1092" s="8" t="s">
        <v>74</v>
      </c>
      <c r="F1092" s="9">
        <v>2</v>
      </c>
      <c r="G1092" s="10">
        <v>0</v>
      </c>
      <c r="H1092" s="46"/>
      <c r="I1092" s="46"/>
      <c r="M1092" s="6" t="s">
        <v>474</v>
      </c>
      <c r="N1092" s="43" t="str">
        <f>IF(COUNTIF($M$2:M1092,$M$2:$M$1501)=1,M1092,"")</f>
        <v/>
      </c>
      <c r="O1092" s="43" t="str">
        <f t="array" ref="O1092">IFERROR(INDEX($M$2:$M$1501,MATCH(0,INDEX(COUNTIFS($O$1:O1091,$M$2:$M$1501),0),0)),"")</f>
        <v/>
      </c>
      <c r="T1092" s="8" t="s">
        <v>593</v>
      </c>
      <c r="U1092" s="51"/>
      <c r="Z1092" s="6" t="s">
        <v>474</v>
      </c>
    </row>
    <row r="1093" spans="1:26" ht="12.75">
      <c r="A1093" s="36" t="str">
        <f t="shared" si="34"/>
        <v>DEL - Sector 10 Dwarka|Munchies</v>
      </c>
      <c r="B1093" s="6" t="s">
        <v>479</v>
      </c>
      <c r="C1093" s="7">
        <v>44534</v>
      </c>
      <c r="D1093" s="8" t="s">
        <v>594</v>
      </c>
      <c r="E1093" s="8" t="s">
        <v>8</v>
      </c>
      <c r="F1093" s="9">
        <v>0</v>
      </c>
      <c r="G1093" s="10">
        <v>7</v>
      </c>
      <c r="H1093" s="46"/>
      <c r="I1093" s="46"/>
      <c r="M1093" s="6" t="s">
        <v>479</v>
      </c>
      <c r="N1093" s="43" t="str">
        <f>IF(COUNTIF($M$2:M1093,$M$2:$M$1501)=1,M1093,"")</f>
        <v/>
      </c>
      <c r="O1093" s="43" t="str">
        <f t="array" ref="O1093">IFERROR(INDEX($M$2:$M$1501,MATCH(0,INDEX(COUNTIFS($O$1:O1092,$M$2:$M$1501),0),0)),"")</f>
        <v/>
      </c>
      <c r="T1093" s="8" t="s">
        <v>594</v>
      </c>
      <c r="U1093" s="51"/>
      <c r="Z1093" s="6" t="s">
        <v>479</v>
      </c>
    </row>
    <row r="1094" spans="1:26" ht="12.75">
      <c r="A1094" s="36" t="str">
        <f t="shared" si="34"/>
        <v>DEL-Vikaspuri|Packaged Food</v>
      </c>
      <c r="B1094" s="6" t="s">
        <v>473</v>
      </c>
      <c r="C1094" s="7">
        <v>44534</v>
      </c>
      <c r="D1094" s="8" t="s">
        <v>437</v>
      </c>
      <c r="E1094" s="8" t="s">
        <v>15</v>
      </c>
      <c r="F1094" s="9">
        <v>3</v>
      </c>
      <c r="G1094" s="10">
        <v>64</v>
      </c>
      <c r="H1094" s="46"/>
      <c r="I1094" s="46"/>
      <c r="M1094" s="6" t="s">
        <v>473</v>
      </c>
      <c r="N1094" s="43" t="str">
        <f>IF(COUNTIF($M$2:M1094,$M$2:$M$1501)=1,M1094,"")</f>
        <v/>
      </c>
      <c r="O1094" s="43" t="str">
        <f t="array" ref="O1094">IFERROR(INDEX($M$2:$M$1501,MATCH(0,INDEX(COUNTIFS($O$1:O1093,$M$2:$M$1501),0),0)),"")</f>
        <v/>
      </c>
      <c r="T1094" s="8" t="s">
        <v>437</v>
      </c>
      <c r="U1094" s="51"/>
      <c r="Z1094" s="6" t="s">
        <v>473</v>
      </c>
    </row>
    <row r="1095" spans="1:26" ht="12.75">
      <c r="A1095" s="36" t="str">
        <f t="shared" si="34"/>
        <v>DEL - Sector 10 Dwarka|Home &amp; Cleaning</v>
      </c>
      <c r="B1095" s="6" t="s">
        <v>479</v>
      </c>
      <c r="C1095" s="7">
        <v>44534</v>
      </c>
      <c r="D1095" s="8" t="s">
        <v>511</v>
      </c>
      <c r="E1095" s="8" t="s">
        <v>67</v>
      </c>
      <c r="F1095" s="9">
        <v>8</v>
      </c>
      <c r="G1095" s="10">
        <v>53</v>
      </c>
      <c r="H1095" s="46"/>
      <c r="I1095" s="46"/>
      <c r="M1095" s="6" t="s">
        <v>479</v>
      </c>
      <c r="N1095" s="43" t="str">
        <f>IF(COUNTIF($M$2:M1095,$M$2:$M$1501)=1,M1095,"")</f>
        <v/>
      </c>
      <c r="O1095" s="43" t="str">
        <f t="array" ref="O1095">IFERROR(INDEX($M$2:$M$1501,MATCH(0,INDEX(COUNTIFS($O$1:O1094,$M$2:$M$1501),0),0)),"")</f>
        <v/>
      </c>
      <c r="T1095" s="8" t="s">
        <v>511</v>
      </c>
      <c r="U1095" s="51"/>
      <c r="Z1095" s="6" t="s">
        <v>479</v>
      </c>
    </row>
    <row r="1096" spans="1:26" ht="12.75">
      <c r="A1096" s="36" t="str">
        <f t="shared" si="34"/>
        <v>DEL-Malviya Nagar|Chocolates &amp; Candies</v>
      </c>
      <c r="B1096" s="6" t="s">
        <v>483</v>
      </c>
      <c r="C1096" s="7">
        <v>44534</v>
      </c>
      <c r="D1096" s="8" t="s">
        <v>513</v>
      </c>
      <c r="E1096" s="8" t="s">
        <v>80</v>
      </c>
      <c r="F1096" s="9">
        <v>0</v>
      </c>
      <c r="G1096" s="10">
        <v>0</v>
      </c>
      <c r="H1096" s="46"/>
      <c r="I1096" s="46"/>
      <c r="M1096" s="6" t="s">
        <v>483</v>
      </c>
      <c r="N1096" s="43" t="str">
        <f>IF(COUNTIF($M$2:M1096,$M$2:$M$1501)=1,M1096,"")</f>
        <v/>
      </c>
      <c r="O1096" s="43" t="str">
        <f t="array" ref="O1096">IFERROR(INDEX($M$2:$M$1501,MATCH(0,INDEX(COUNTIFS($O$1:O1095,$M$2:$M$1501),0),0)),"")</f>
        <v/>
      </c>
      <c r="T1096" s="8" t="s">
        <v>513</v>
      </c>
      <c r="U1096" s="51"/>
      <c r="Z1096" s="6" t="s">
        <v>483</v>
      </c>
    </row>
    <row r="1097" spans="1:26" ht="12.75">
      <c r="A1097" s="36" t="str">
        <f t="shared" si="34"/>
        <v>DEL - East of Kailash|Beverages</v>
      </c>
      <c r="B1097" s="6" t="s">
        <v>471</v>
      </c>
      <c r="C1097" s="7">
        <v>44534</v>
      </c>
      <c r="D1097" s="8" t="s">
        <v>96</v>
      </c>
      <c r="E1097" s="8" t="s">
        <v>74</v>
      </c>
      <c r="F1097" s="9">
        <v>26</v>
      </c>
      <c r="G1097" s="10">
        <v>40</v>
      </c>
      <c r="H1097" s="46"/>
      <c r="I1097" s="46"/>
      <c r="M1097" s="6" t="s">
        <v>471</v>
      </c>
      <c r="N1097" s="43" t="str">
        <f>IF(COUNTIF($M$2:M1097,$M$2:$M$1501)=1,M1097,"")</f>
        <v/>
      </c>
      <c r="O1097" s="43" t="str">
        <f t="array" ref="O1097">IFERROR(INDEX($M$2:$M$1501,MATCH(0,INDEX(COUNTIFS($O$1:O1096,$M$2:$M$1501),0),0)),"")</f>
        <v/>
      </c>
      <c r="T1097" s="8" t="s">
        <v>96</v>
      </c>
      <c r="U1097" s="51"/>
      <c r="Z1097" s="6" t="s">
        <v>471</v>
      </c>
    </row>
    <row r="1098" spans="1:26" ht="12.75">
      <c r="A1098" s="36" t="str">
        <f t="shared" si="34"/>
        <v>DEL-Malviya Nagar|Munchies</v>
      </c>
      <c r="B1098" s="6" t="s">
        <v>483</v>
      </c>
      <c r="C1098" s="7">
        <v>44534</v>
      </c>
      <c r="D1098" s="8" t="s">
        <v>262</v>
      </c>
      <c r="E1098" s="8" t="s">
        <v>8</v>
      </c>
      <c r="F1098" s="9">
        <v>0</v>
      </c>
      <c r="G1098" s="10">
        <v>10</v>
      </c>
      <c r="H1098" s="46"/>
      <c r="I1098" s="46"/>
      <c r="M1098" s="6" t="s">
        <v>483</v>
      </c>
      <c r="N1098" s="43" t="str">
        <f>IF(COUNTIF($M$2:M1098,$M$2:$M$1501)=1,M1098,"")</f>
        <v/>
      </c>
      <c r="O1098" s="43" t="str">
        <f t="array" ref="O1098">IFERROR(INDEX($M$2:$M$1501,MATCH(0,INDEX(COUNTIFS($O$1:O1097,$M$2:$M$1501),0),0)),"")</f>
        <v/>
      </c>
      <c r="T1098" s="8" t="s">
        <v>262</v>
      </c>
      <c r="U1098" s="51"/>
      <c r="Z1098" s="6" t="s">
        <v>483</v>
      </c>
    </row>
    <row r="1099" spans="1:26" ht="12.75">
      <c r="A1099" s="36" t="str">
        <f t="shared" si="34"/>
        <v>DEL - Kalkaji|Dairy, Bread &amp; Batter</v>
      </c>
      <c r="B1099" s="6" t="s">
        <v>474</v>
      </c>
      <c r="C1099" s="7">
        <v>44534</v>
      </c>
      <c r="D1099" s="8" t="s">
        <v>139</v>
      </c>
      <c r="E1099" s="8" t="s">
        <v>41</v>
      </c>
      <c r="F1099" s="9">
        <v>0</v>
      </c>
      <c r="G1099" s="10">
        <v>52</v>
      </c>
      <c r="H1099" s="46"/>
      <c r="I1099" s="46"/>
      <c r="M1099" s="6" t="s">
        <v>474</v>
      </c>
      <c r="N1099" s="43" t="str">
        <f>IF(COUNTIF($M$2:M1099,$M$2:$M$1501)=1,M1099,"")</f>
        <v/>
      </c>
      <c r="O1099" s="43" t="str">
        <f t="array" ref="O1099">IFERROR(INDEX($M$2:$M$1501,MATCH(0,INDEX(COUNTIFS($O$1:O1098,$M$2:$M$1501),0),0)),"")</f>
        <v/>
      </c>
      <c r="T1099" s="8" t="s">
        <v>139</v>
      </c>
      <c r="U1099" s="51"/>
      <c r="Z1099" s="6" t="s">
        <v>474</v>
      </c>
    </row>
    <row r="1100" spans="1:26" ht="12.75">
      <c r="A1100" s="36" t="str">
        <f t="shared" si="34"/>
        <v>DEL-Paschim Vihar|Fruits &amp; Vegetables</v>
      </c>
      <c r="B1100" s="6" t="s">
        <v>477</v>
      </c>
      <c r="C1100" s="7">
        <v>44534</v>
      </c>
      <c r="D1100" s="8" t="s">
        <v>403</v>
      </c>
      <c r="E1100" s="8" t="s">
        <v>11</v>
      </c>
      <c r="F1100" s="9">
        <v>7</v>
      </c>
      <c r="G1100" s="10">
        <v>205</v>
      </c>
      <c r="H1100" s="46"/>
      <c r="I1100" s="46"/>
      <c r="M1100" s="6" t="s">
        <v>477</v>
      </c>
      <c r="N1100" s="43" t="str">
        <f>IF(COUNTIF($M$2:M1100,$M$2:$M$1501)=1,M1100,"")</f>
        <v/>
      </c>
      <c r="O1100" s="43" t="str">
        <f t="array" ref="O1100">IFERROR(INDEX($M$2:$M$1501,MATCH(0,INDEX(COUNTIFS($O$1:O1099,$M$2:$M$1501),0),0)),"")</f>
        <v/>
      </c>
      <c r="T1100" s="8" t="s">
        <v>403</v>
      </c>
      <c r="U1100" s="51"/>
      <c r="Z1100" s="6" t="s">
        <v>477</v>
      </c>
    </row>
    <row r="1101" spans="1:26" ht="12.75">
      <c r="A1101" s="36" t="str">
        <f t="shared" si="34"/>
        <v>DEL - Sector 10 Dwarka|Cooking Essentials</v>
      </c>
      <c r="B1101" s="6" t="s">
        <v>479</v>
      </c>
      <c r="C1101" s="7">
        <v>44534</v>
      </c>
      <c r="D1101" s="8" t="s">
        <v>438</v>
      </c>
      <c r="E1101" s="8" t="s">
        <v>30</v>
      </c>
      <c r="F1101" s="9">
        <v>171</v>
      </c>
      <c r="G1101" s="10">
        <v>155</v>
      </c>
      <c r="H1101" s="46"/>
      <c r="I1101" s="46"/>
      <c r="M1101" s="6" t="s">
        <v>479</v>
      </c>
      <c r="N1101" s="43" t="str">
        <f>IF(COUNTIF($M$2:M1101,$M$2:$M$1501)=1,M1101,"")</f>
        <v/>
      </c>
      <c r="O1101" s="43" t="str">
        <f t="array" ref="O1101">IFERROR(INDEX($M$2:$M$1501,MATCH(0,INDEX(COUNTIFS($O$1:O1100,$M$2:$M$1501),0),0)),"")</f>
        <v/>
      </c>
      <c r="T1101" s="8" t="s">
        <v>438</v>
      </c>
      <c r="U1101" s="51"/>
      <c r="Z1101" s="6" t="s">
        <v>479</v>
      </c>
    </row>
    <row r="1102" spans="1:26" ht="12.75">
      <c r="A1102" s="36" t="str">
        <f t="shared" si="34"/>
        <v>DEL-Malviya Nagar|Biscuits</v>
      </c>
      <c r="B1102" s="6" t="s">
        <v>483</v>
      </c>
      <c r="C1102" s="7">
        <v>44534</v>
      </c>
      <c r="D1102" s="8" t="s">
        <v>441</v>
      </c>
      <c r="E1102" s="8" t="s">
        <v>39</v>
      </c>
      <c r="F1102" s="9">
        <v>3</v>
      </c>
      <c r="G1102" s="10">
        <v>20</v>
      </c>
      <c r="H1102" s="46"/>
      <c r="I1102" s="46"/>
      <c r="M1102" s="6" t="s">
        <v>483</v>
      </c>
      <c r="N1102" s="43" t="str">
        <f>IF(COUNTIF($M$2:M1102,$M$2:$M$1501)=1,M1102,"")</f>
        <v/>
      </c>
      <c r="O1102" s="43" t="str">
        <f t="array" ref="O1102">IFERROR(INDEX($M$2:$M$1501,MATCH(0,INDEX(COUNTIFS($O$1:O1101,$M$2:$M$1501),0),0)),"")</f>
        <v/>
      </c>
      <c r="T1102" s="8" t="s">
        <v>441</v>
      </c>
      <c r="U1102" s="51"/>
      <c r="Z1102" s="6" t="s">
        <v>483</v>
      </c>
    </row>
    <row r="1103" spans="1:26" ht="12.75">
      <c r="A1103" s="36" t="str">
        <f t="shared" si="34"/>
        <v>DEL - East of Kailash|Chocolates &amp; Candies</v>
      </c>
      <c r="B1103" s="6" t="s">
        <v>471</v>
      </c>
      <c r="C1103" s="7">
        <v>44534</v>
      </c>
      <c r="D1103" s="8" t="s">
        <v>595</v>
      </c>
      <c r="E1103" s="8" t="s">
        <v>80</v>
      </c>
      <c r="F1103" s="9">
        <v>27</v>
      </c>
      <c r="G1103" s="10">
        <v>38</v>
      </c>
      <c r="H1103" s="46"/>
      <c r="I1103" s="46"/>
      <c r="M1103" s="6" t="s">
        <v>471</v>
      </c>
      <c r="N1103" s="43" t="str">
        <f>IF(COUNTIF($M$2:M1103,$M$2:$M$1501)=1,M1103,"")</f>
        <v/>
      </c>
      <c r="O1103" s="43" t="str">
        <f t="array" ref="O1103">IFERROR(INDEX($M$2:$M$1501,MATCH(0,INDEX(COUNTIFS($O$1:O1102,$M$2:$M$1501),0),0)),"")</f>
        <v/>
      </c>
      <c r="T1103" s="8" t="s">
        <v>595</v>
      </c>
      <c r="U1103" s="51"/>
      <c r="Z1103" s="6" t="s">
        <v>471</v>
      </c>
    </row>
    <row r="1104" spans="1:26" ht="12.75">
      <c r="A1104" s="36" t="str">
        <f t="shared" si="34"/>
        <v>DEL-Vikaspuri|Fruits &amp; Vegetables</v>
      </c>
      <c r="B1104" s="6" t="s">
        <v>473</v>
      </c>
      <c r="C1104" s="7">
        <v>44534</v>
      </c>
      <c r="D1104" s="8" t="s">
        <v>148</v>
      </c>
      <c r="E1104" s="8" t="s">
        <v>11</v>
      </c>
      <c r="F1104" s="9">
        <v>0</v>
      </c>
      <c r="G1104" s="10">
        <v>36</v>
      </c>
      <c r="H1104" s="46"/>
      <c r="I1104" s="46"/>
      <c r="M1104" s="6" t="s">
        <v>473</v>
      </c>
      <c r="N1104" s="43" t="str">
        <f>IF(COUNTIF($M$2:M1104,$M$2:$M$1501)=1,M1104,"")</f>
        <v/>
      </c>
      <c r="O1104" s="43" t="str">
        <f t="array" ref="O1104">IFERROR(INDEX($M$2:$M$1501,MATCH(0,INDEX(COUNTIFS($O$1:O1103,$M$2:$M$1501),0),0)),"")</f>
        <v/>
      </c>
      <c r="T1104" s="8" t="s">
        <v>148</v>
      </c>
      <c r="U1104" s="51"/>
      <c r="Z1104" s="6" t="s">
        <v>473</v>
      </c>
    </row>
    <row r="1105" spans="1:26" ht="12.75">
      <c r="A1105" s="36" t="str">
        <f t="shared" si="34"/>
        <v>DEL - Sector 10 Dwarka|Home &amp; Cleaning</v>
      </c>
      <c r="B1105" s="6" t="s">
        <v>479</v>
      </c>
      <c r="C1105" s="7">
        <v>44534</v>
      </c>
      <c r="D1105" s="8" t="s">
        <v>75</v>
      </c>
      <c r="E1105" s="8" t="s">
        <v>67</v>
      </c>
      <c r="F1105" s="9">
        <v>6</v>
      </c>
      <c r="G1105" s="10">
        <v>79</v>
      </c>
      <c r="H1105" s="46"/>
      <c r="I1105" s="46"/>
      <c r="M1105" s="6" t="s">
        <v>479</v>
      </c>
      <c r="N1105" s="43" t="str">
        <f>IF(COUNTIF($M$2:M1105,$M$2:$M$1501)=1,M1105,"")</f>
        <v/>
      </c>
      <c r="O1105" s="43" t="str">
        <f t="array" ref="O1105">IFERROR(INDEX($M$2:$M$1501,MATCH(0,INDEX(COUNTIFS($O$1:O1104,$M$2:$M$1501),0),0)),"")</f>
        <v/>
      </c>
      <c r="T1105" s="8" t="s">
        <v>75</v>
      </c>
      <c r="U1105" s="51"/>
      <c r="Z1105" s="6" t="s">
        <v>479</v>
      </c>
    </row>
    <row r="1106" spans="1:26" ht="12.75">
      <c r="A1106" s="36" t="str">
        <f t="shared" si="34"/>
        <v>DEL - Kalkaji|Chocolates &amp; Candies</v>
      </c>
      <c r="B1106" s="6" t="s">
        <v>474</v>
      </c>
      <c r="C1106" s="7">
        <v>44534</v>
      </c>
      <c r="D1106" s="8" t="s">
        <v>466</v>
      </c>
      <c r="E1106" s="8" t="s">
        <v>80</v>
      </c>
      <c r="F1106" s="9">
        <v>0</v>
      </c>
      <c r="G1106" s="10">
        <v>19</v>
      </c>
      <c r="H1106" s="46"/>
      <c r="I1106" s="46"/>
      <c r="M1106" s="6" t="s">
        <v>474</v>
      </c>
      <c r="N1106" s="43" t="str">
        <f>IF(COUNTIF($M$2:M1106,$M$2:$M$1501)=1,M1106,"")</f>
        <v/>
      </c>
      <c r="O1106" s="43" t="str">
        <f t="array" ref="O1106">IFERROR(INDEX($M$2:$M$1501,MATCH(0,INDEX(COUNTIFS($O$1:O1105,$M$2:$M$1501),0),0)),"")</f>
        <v/>
      </c>
      <c r="T1106" s="8" t="s">
        <v>466</v>
      </c>
      <c r="U1106" s="51"/>
      <c r="Z1106" s="6" t="s">
        <v>474</v>
      </c>
    </row>
    <row r="1107" spans="1:26" ht="12.75">
      <c r="A1107" s="36" t="str">
        <f t="shared" si="34"/>
        <v>DEL - East of Kailash|Home &amp; Cleaning</v>
      </c>
      <c r="B1107" s="6" t="s">
        <v>471</v>
      </c>
      <c r="C1107" s="7">
        <v>44534</v>
      </c>
      <c r="D1107" s="8" t="s">
        <v>596</v>
      </c>
      <c r="E1107" s="8" t="s">
        <v>67</v>
      </c>
      <c r="F1107" s="9">
        <v>5</v>
      </c>
      <c r="G1107" s="10">
        <v>35</v>
      </c>
      <c r="H1107" s="46"/>
      <c r="I1107" s="46"/>
      <c r="M1107" s="6" t="s">
        <v>471</v>
      </c>
      <c r="N1107" s="43" t="str">
        <f>IF(COUNTIF($M$2:M1107,$M$2:$M$1501)=1,M1107,"")</f>
        <v/>
      </c>
      <c r="O1107" s="43" t="str">
        <f t="array" ref="O1107">IFERROR(INDEX($M$2:$M$1501,MATCH(0,INDEX(COUNTIFS($O$1:O1106,$M$2:$M$1501),0),0)),"")</f>
        <v/>
      </c>
      <c r="T1107" s="8" t="s">
        <v>596</v>
      </c>
      <c r="U1107" s="51"/>
      <c r="Z1107" s="6" t="s">
        <v>471</v>
      </c>
    </row>
    <row r="1108" spans="1:26" ht="12.75">
      <c r="A1108" s="36" t="str">
        <f t="shared" si="34"/>
        <v>DEL-Paschim Vihar|Munchies</v>
      </c>
      <c r="B1108" s="6" t="s">
        <v>477</v>
      </c>
      <c r="C1108" s="7">
        <v>44534</v>
      </c>
      <c r="D1108" s="8" t="s">
        <v>206</v>
      </c>
      <c r="E1108" s="8" t="s">
        <v>8</v>
      </c>
      <c r="F1108" s="9">
        <v>11</v>
      </c>
      <c r="G1108" s="10">
        <v>29</v>
      </c>
      <c r="H1108" s="46"/>
      <c r="I1108" s="46"/>
      <c r="M1108" s="6" t="s">
        <v>477</v>
      </c>
      <c r="N1108" s="43" t="str">
        <f>IF(COUNTIF($M$2:M1108,$M$2:$M$1501)=1,M1108,"")</f>
        <v/>
      </c>
      <c r="O1108" s="43" t="str">
        <f t="array" ref="O1108">IFERROR(INDEX($M$2:$M$1501,MATCH(0,INDEX(COUNTIFS($O$1:O1107,$M$2:$M$1501),0),0)),"")</f>
        <v/>
      </c>
      <c r="T1108" s="8" t="s">
        <v>206</v>
      </c>
      <c r="U1108" s="51"/>
      <c r="Z1108" s="6" t="s">
        <v>477</v>
      </c>
    </row>
    <row r="1109" spans="1:26" ht="12.75">
      <c r="A1109" s="36" t="str">
        <f t="shared" si="34"/>
        <v>DEL - East of Kailash|Paan Corner</v>
      </c>
      <c r="B1109" s="6" t="s">
        <v>471</v>
      </c>
      <c r="C1109" s="7">
        <v>44534</v>
      </c>
      <c r="D1109" s="8" t="s">
        <v>597</v>
      </c>
      <c r="E1109" s="8" t="s">
        <v>65</v>
      </c>
      <c r="F1109" s="9">
        <v>48</v>
      </c>
      <c r="G1109" s="10">
        <v>330</v>
      </c>
      <c r="H1109" s="46"/>
      <c r="I1109" s="46"/>
      <c r="M1109" s="6" t="s">
        <v>471</v>
      </c>
      <c r="N1109" s="43" t="str">
        <f>IF(COUNTIF($M$2:M1109,$M$2:$M$1501)=1,M1109,"")</f>
        <v/>
      </c>
      <c r="O1109" s="43" t="str">
        <f t="array" ref="O1109">IFERROR(INDEX($M$2:$M$1501,MATCH(0,INDEX(COUNTIFS($O$1:O1108,$M$2:$M$1501),0),0)),"")</f>
        <v/>
      </c>
      <c r="T1109" s="8" t="s">
        <v>597</v>
      </c>
      <c r="U1109" s="51"/>
      <c r="Z1109" s="6" t="s">
        <v>471</v>
      </c>
    </row>
    <row r="1110" spans="1:26" ht="12.75">
      <c r="A1110" s="36" t="str">
        <f t="shared" si="34"/>
        <v>DEL-Vikaspuri|Packaged Food</v>
      </c>
      <c r="B1110" s="6" t="s">
        <v>473</v>
      </c>
      <c r="C1110" s="7">
        <v>44534</v>
      </c>
      <c r="D1110" s="8" t="s">
        <v>437</v>
      </c>
      <c r="E1110" s="8" t="s">
        <v>15</v>
      </c>
      <c r="F1110" s="9">
        <v>3</v>
      </c>
      <c r="G1110" s="10">
        <v>64</v>
      </c>
      <c r="H1110" s="46"/>
      <c r="I1110" s="46"/>
      <c r="M1110" s="6" t="s">
        <v>473</v>
      </c>
      <c r="N1110" s="43" t="str">
        <f>IF(COUNTIF($M$2:M1110,$M$2:$M$1501)=1,M1110,"")</f>
        <v/>
      </c>
      <c r="O1110" s="43" t="str">
        <f t="array" ref="O1110">IFERROR(INDEX($M$2:$M$1501,MATCH(0,INDEX(COUNTIFS($O$1:O1109,$M$2:$M$1501),0),0)),"")</f>
        <v/>
      </c>
      <c r="T1110" s="8" t="s">
        <v>437</v>
      </c>
      <c r="U1110" s="51"/>
      <c r="Z1110" s="6" t="s">
        <v>473</v>
      </c>
    </row>
    <row r="1111" spans="1:26" ht="12.75">
      <c r="A1111" s="36" t="str">
        <f t="shared" si="34"/>
        <v>DEL - Sector 10 Dwarka|Beverages</v>
      </c>
      <c r="B1111" s="6" t="s">
        <v>479</v>
      </c>
      <c r="C1111" s="7">
        <v>44534</v>
      </c>
      <c r="D1111" s="8" t="s">
        <v>598</v>
      </c>
      <c r="E1111" s="8" t="s">
        <v>74</v>
      </c>
      <c r="F1111" s="9">
        <v>33</v>
      </c>
      <c r="G1111" s="10">
        <v>346</v>
      </c>
      <c r="H1111" s="46"/>
      <c r="I1111" s="46"/>
      <c r="M1111" s="6" t="s">
        <v>479</v>
      </c>
      <c r="N1111" s="43" t="str">
        <f>IF(COUNTIF($M$2:M1111,$M$2:$M$1501)=1,M1111,"")</f>
        <v/>
      </c>
      <c r="O1111" s="43" t="str">
        <f t="array" ref="O1111">IFERROR(INDEX($M$2:$M$1501,MATCH(0,INDEX(COUNTIFS($O$1:O1110,$M$2:$M$1501),0),0)),"")</f>
        <v/>
      </c>
      <c r="T1111" s="8" t="s">
        <v>598</v>
      </c>
      <c r="U1111" s="51"/>
      <c r="Z1111" s="6" t="s">
        <v>479</v>
      </c>
    </row>
    <row r="1112" spans="1:26" ht="12.75">
      <c r="A1112" s="36" t="str">
        <f t="shared" si="34"/>
        <v>DEL-Vikaspuri|Fruits &amp; Vegetables</v>
      </c>
      <c r="B1112" s="6" t="s">
        <v>473</v>
      </c>
      <c r="C1112" s="7">
        <v>44534</v>
      </c>
      <c r="D1112" s="8" t="s">
        <v>50</v>
      </c>
      <c r="E1112" s="8" t="s">
        <v>11</v>
      </c>
      <c r="F1112" s="9">
        <v>0</v>
      </c>
      <c r="G1112" s="10">
        <v>22</v>
      </c>
      <c r="H1112" s="46"/>
      <c r="I1112" s="46"/>
      <c r="M1112" s="6" t="s">
        <v>473</v>
      </c>
      <c r="N1112" s="43" t="str">
        <f>IF(COUNTIF($M$2:M1112,$M$2:$M$1501)=1,M1112,"")</f>
        <v/>
      </c>
      <c r="O1112" s="43" t="str">
        <f t="array" ref="O1112">IFERROR(INDEX($M$2:$M$1501,MATCH(0,INDEX(COUNTIFS($O$1:O1111,$M$2:$M$1501),0),0)),"")</f>
        <v/>
      </c>
      <c r="T1112" s="8" t="s">
        <v>50</v>
      </c>
      <c r="U1112" s="51"/>
      <c r="Z1112" s="6" t="s">
        <v>473</v>
      </c>
    </row>
    <row r="1113" spans="1:26" ht="12.75">
      <c r="A1113" s="36" t="str">
        <f t="shared" si="34"/>
        <v>DEL - East of Kailash|Dairy, Bread &amp; Batter</v>
      </c>
      <c r="B1113" s="6" t="s">
        <v>471</v>
      </c>
      <c r="C1113" s="7">
        <v>44534</v>
      </c>
      <c r="D1113" s="8" t="s">
        <v>56</v>
      </c>
      <c r="E1113" s="8" t="s">
        <v>41</v>
      </c>
      <c r="F1113" s="9">
        <v>7</v>
      </c>
      <c r="G1113" s="10">
        <v>60</v>
      </c>
      <c r="H1113" s="46"/>
      <c r="I1113" s="46"/>
      <c r="M1113" s="6" t="s">
        <v>471</v>
      </c>
      <c r="N1113" s="43" t="str">
        <f>IF(COUNTIF($M$2:M1113,$M$2:$M$1501)=1,M1113,"")</f>
        <v/>
      </c>
      <c r="O1113" s="43" t="str">
        <f t="array" ref="O1113">IFERROR(INDEX($M$2:$M$1501,MATCH(0,INDEX(COUNTIFS($O$1:O1112,$M$2:$M$1501),0),0)),"")</f>
        <v/>
      </c>
      <c r="T1113" s="8" t="s">
        <v>56</v>
      </c>
      <c r="U1113" s="51"/>
      <c r="Z1113" s="6" t="s">
        <v>471</v>
      </c>
    </row>
    <row r="1114" spans="1:26" ht="12.75">
      <c r="A1114" s="36" t="str">
        <f t="shared" si="34"/>
        <v>DEL-Vikaspuri|Fruits &amp; Vegetables</v>
      </c>
      <c r="B1114" s="6" t="s">
        <v>473</v>
      </c>
      <c r="C1114" s="7">
        <v>44534</v>
      </c>
      <c r="D1114" s="8" t="s">
        <v>17</v>
      </c>
      <c r="E1114" s="8" t="s">
        <v>11</v>
      </c>
      <c r="F1114" s="9">
        <v>0</v>
      </c>
      <c r="G1114" s="10">
        <v>49</v>
      </c>
      <c r="H1114" s="46"/>
      <c r="I1114" s="46"/>
      <c r="M1114" s="6" t="s">
        <v>473</v>
      </c>
      <c r="N1114" s="43" t="str">
        <f>IF(COUNTIF($M$2:M1114,$M$2:$M$1501)=1,M1114,"")</f>
        <v/>
      </c>
      <c r="O1114" s="43" t="str">
        <f t="array" ref="O1114">IFERROR(INDEX($M$2:$M$1501,MATCH(0,INDEX(COUNTIFS($O$1:O1113,$M$2:$M$1501),0),0)),"")</f>
        <v/>
      </c>
      <c r="T1114" s="8" t="s">
        <v>17</v>
      </c>
      <c r="U1114" s="51"/>
      <c r="Z1114" s="6" t="s">
        <v>473</v>
      </c>
    </row>
    <row r="1115" spans="1:26" ht="12.75">
      <c r="A1115" s="36" t="str">
        <f t="shared" si="34"/>
        <v>DEL - East of Kailash|Munchies</v>
      </c>
      <c r="B1115" s="6" t="s">
        <v>471</v>
      </c>
      <c r="C1115" s="7">
        <v>44534</v>
      </c>
      <c r="D1115" s="8" t="s">
        <v>331</v>
      </c>
      <c r="E1115" s="8" t="s">
        <v>8</v>
      </c>
      <c r="F1115" s="9">
        <v>4</v>
      </c>
      <c r="G1115" s="10">
        <v>37</v>
      </c>
      <c r="H1115" s="46"/>
      <c r="I1115" s="46"/>
      <c r="M1115" s="6" t="s">
        <v>471</v>
      </c>
      <c r="N1115" s="43" t="str">
        <f>IF(COUNTIF($M$2:M1115,$M$2:$M$1501)=1,M1115,"")</f>
        <v/>
      </c>
      <c r="O1115" s="43" t="str">
        <f t="array" ref="O1115">IFERROR(INDEX($M$2:$M$1501,MATCH(0,INDEX(COUNTIFS($O$1:O1114,$M$2:$M$1501),0),0)),"")</f>
        <v/>
      </c>
      <c r="T1115" s="8" t="s">
        <v>331</v>
      </c>
      <c r="U1115" s="51"/>
      <c r="Z1115" s="6" t="s">
        <v>471</v>
      </c>
    </row>
    <row r="1116" spans="1:26" ht="12.75">
      <c r="A1116" s="36" t="str">
        <f t="shared" si="34"/>
        <v>DEL-Paschim Vihar|Cooking Essentials</v>
      </c>
      <c r="B1116" s="6" t="s">
        <v>477</v>
      </c>
      <c r="C1116" s="7">
        <v>44534</v>
      </c>
      <c r="D1116" s="8" t="s">
        <v>599</v>
      </c>
      <c r="E1116" s="8" t="s">
        <v>30</v>
      </c>
      <c r="F1116" s="9">
        <v>7</v>
      </c>
      <c r="G1116" s="10">
        <v>22</v>
      </c>
      <c r="H1116" s="46"/>
      <c r="I1116" s="46"/>
      <c r="M1116" s="6" t="s">
        <v>477</v>
      </c>
      <c r="N1116" s="43" t="str">
        <f>IF(COUNTIF($M$2:M1116,$M$2:$M$1501)=1,M1116,"")</f>
        <v/>
      </c>
      <c r="O1116" s="43" t="str">
        <f t="array" ref="O1116">IFERROR(INDEX($M$2:$M$1501,MATCH(0,INDEX(COUNTIFS($O$1:O1115,$M$2:$M$1501),0),0)),"")</f>
        <v/>
      </c>
      <c r="T1116" s="8" t="s">
        <v>599</v>
      </c>
      <c r="U1116" s="51"/>
      <c r="Z1116" s="6" t="s">
        <v>477</v>
      </c>
    </row>
    <row r="1117" spans="1:26" ht="12.75">
      <c r="A1117" s="36" t="str">
        <f t="shared" si="34"/>
        <v>DEL - Kalkaji|Home &amp; Cleaning</v>
      </c>
      <c r="B1117" s="6" t="s">
        <v>474</v>
      </c>
      <c r="C1117" s="7">
        <v>44534</v>
      </c>
      <c r="D1117" s="8" t="s">
        <v>600</v>
      </c>
      <c r="E1117" s="8" t="s">
        <v>67</v>
      </c>
      <c r="F1117" s="9">
        <v>0</v>
      </c>
      <c r="G1117" s="10">
        <v>119</v>
      </c>
      <c r="H1117" s="46"/>
      <c r="I1117" s="46"/>
      <c r="M1117" s="6" t="s">
        <v>474</v>
      </c>
      <c r="N1117" s="43" t="str">
        <f>IF(COUNTIF($M$2:M1117,$M$2:$M$1501)=1,M1117,"")</f>
        <v/>
      </c>
      <c r="O1117" s="43" t="str">
        <f t="array" ref="O1117">IFERROR(INDEX($M$2:$M$1501,MATCH(0,INDEX(COUNTIFS($O$1:O1116,$M$2:$M$1501),0),0)),"")</f>
        <v/>
      </c>
      <c r="T1117" s="8" t="s">
        <v>600</v>
      </c>
      <c r="U1117" s="51"/>
      <c r="Z1117" s="6" t="s">
        <v>474</v>
      </c>
    </row>
    <row r="1118" spans="1:26" ht="12.75">
      <c r="A1118" s="36" t="str">
        <f t="shared" si="34"/>
        <v>DEL - Sector 10 Dwarka|Dairy, Bread &amp; Batter</v>
      </c>
      <c r="B1118" s="6" t="s">
        <v>479</v>
      </c>
      <c r="C1118" s="7">
        <v>44534</v>
      </c>
      <c r="D1118" s="8" t="s">
        <v>601</v>
      </c>
      <c r="E1118" s="8" t="s">
        <v>41</v>
      </c>
      <c r="F1118" s="9">
        <v>0</v>
      </c>
      <c r="G1118" s="10">
        <v>63</v>
      </c>
      <c r="H1118" s="46"/>
      <c r="I1118" s="46"/>
      <c r="M1118" s="6" t="s">
        <v>479</v>
      </c>
      <c r="N1118" s="43" t="str">
        <f>IF(COUNTIF($M$2:M1118,$M$2:$M$1501)=1,M1118,"")</f>
        <v/>
      </c>
      <c r="O1118" s="43" t="str">
        <f t="array" ref="O1118">IFERROR(INDEX($M$2:$M$1501,MATCH(0,INDEX(COUNTIFS($O$1:O1117,$M$2:$M$1501),0),0)),"")</f>
        <v/>
      </c>
      <c r="T1118" s="8" t="s">
        <v>601</v>
      </c>
      <c r="U1118" s="51"/>
      <c r="Z1118" s="6" t="s">
        <v>479</v>
      </c>
    </row>
    <row r="1119" spans="1:26" ht="12.75">
      <c r="A1119" s="36" t="str">
        <f t="shared" si="34"/>
        <v>DEL - Kalkaji|Biscuits</v>
      </c>
      <c r="B1119" s="6" t="s">
        <v>474</v>
      </c>
      <c r="C1119" s="7">
        <v>44534</v>
      </c>
      <c r="D1119" s="8" t="s">
        <v>602</v>
      </c>
      <c r="E1119" s="8" t="s">
        <v>39</v>
      </c>
      <c r="F1119" s="9">
        <v>4</v>
      </c>
      <c r="G1119" s="10">
        <v>24</v>
      </c>
      <c r="H1119" s="46"/>
      <c r="I1119" s="46"/>
      <c r="M1119" s="6" t="s">
        <v>474</v>
      </c>
      <c r="N1119" s="43" t="str">
        <f>IF(COUNTIF($M$2:M1119,$M$2:$M$1501)=1,M1119,"")</f>
        <v/>
      </c>
      <c r="O1119" s="43" t="str">
        <f t="array" ref="O1119">IFERROR(INDEX($M$2:$M$1501,MATCH(0,INDEX(COUNTIFS($O$1:O1118,$M$2:$M$1501),0),0)),"")</f>
        <v/>
      </c>
      <c r="T1119" s="8" t="s">
        <v>602</v>
      </c>
      <c r="U1119" s="51"/>
      <c r="Z1119" s="6" t="s">
        <v>474</v>
      </c>
    </row>
    <row r="1120" spans="1:26" ht="12.75">
      <c r="A1120" s="36" t="str">
        <f t="shared" si="34"/>
        <v>DEL - Sector 10 Dwarka|Home &amp; Cleaning</v>
      </c>
      <c r="B1120" s="6" t="s">
        <v>479</v>
      </c>
      <c r="C1120" s="7">
        <v>44534</v>
      </c>
      <c r="D1120" s="8" t="s">
        <v>226</v>
      </c>
      <c r="E1120" s="8" t="s">
        <v>67</v>
      </c>
      <c r="F1120" s="9">
        <v>11</v>
      </c>
      <c r="G1120" s="10">
        <v>61</v>
      </c>
      <c r="H1120" s="46"/>
      <c r="I1120" s="46"/>
      <c r="M1120" s="6" t="s">
        <v>479</v>
      </c>
      <c r="N1120" s="43" t="str">
        <f>IF(COUNTIF($M$2:M1120,$M$2:$M$1501)=1,M1120,"")</f>
        <v/>
      </c>
      <c r="O1120" s="43" t="str">
        <f t="array" ref="O1120">IFERROR(INDEX($M$2:$M$1501,MATCH(0,INDEX(COUNTIFS($O$1:O1119,$M$2:$M$1501),0),0)),"")</f>
        <v/>
      </c>
      <c r="T1120" s="8" t="s">
        <v>226</v>
      </c>
      <c r="U1120" s="51"/>
      <c r="Z1120" s="6" t="s">
        <v>479</v>
      </c>
    </row>
    <row r="1121" spans="1:26" ht="12.75">
      <c r="A1121" s="36" t="str">
        <f t="shared" si="34"/>
        <v>DEL - Kalkaji|Fruits &amp; Vegetables</v>
      </c>
      <c r="B1121" s="6" t="s">
        <v>474</v>
      </c>
      <c r="C1121" s="7">
        <v>44534</v>
      </c>
      <c r="D1121" s="8" t="s">
        <v>63</v>
      </c>
      <c r="E1121" s="8" t="s">
        <v>11</v>
      </c>
      <c r="F1121" s="9">
        <v>0</v>
      </c>
      <c r="G1121" s="10">
        <v>19</v>
      </c>
      <c r="H1121" s="46"/>
      <c r="I1121" s="46"/>
      <c r="M1121" s="6" t="s">
        <v>474</v>
      </c>
      <c r="N1121" s="43" t="str">
        <f>IF(COUNTIF($M$2:M1121,$M$2:$M$1501)=1,M1121,"")</f>
        <v/>
      </c>
      <c r="O1121" s="43" t="str">
        <f t="array" ref="O1121">IFERROR(INDEX($M$2:$M$1501,MATCH(0,INDEX(COUNTIFS($O$1:O1120,$M$2:$M$1501),0),0)),"")</f>
        <v/>
      </c>
      <c r="T1121" s="8" t="s">
        <v>63</v>
      </c>
      <c r="U1121" s="51"/>
      <c r="Z1121" s="6" t="s">
        <v>474</v>
      </c>
    </row>
    <row r="1122" spans="1:26" ht="12.75">
      <c r="A1122" s="36" t="str">
        <f t="shared" si="34"/>
        <v>DEL-Malviya Nagar|Cooking Essentials</v>
      </c>
      <c r="B1122" s="6" t="s">
        <v>483</v>
      </c>
      <c r="C1122" s="7">
        <v>44534</v>
      </c>
      <c r="D1122" s="8" t="s">
        <v>32</v>
      </c>
      <c r="E1122" s="8" t="s">
        <v>30</v>
      </c>
      <c r="F1122" s="9">
        <v>14</v>
      </c>
      <c r="G1122" s="10">
        <v>52</v>
      </c>
      <c r="H1122" s="46"/>
      <c r="I1122" s="46"/>
      <c r="M1122" s="6" t="s">
        <v>483</v>
      </c>
      <c r="N1122" s="43" t="str">
        <f>IF(COUNTIF($M$2:M1122,$M$2:$M$1501)=1,M1122,"")</f>
        <v/>
      </c>
      <c r="O1122" s="43" t="str">
        <f t="array" ref="O1122">IFERROR(INDEX($M$2:$M$1501,MATCH(0,INDEX(COUNTIFS($O$1:O1121,$M$2:$M$1501),0),0)),"")</f>
        <v/>
      </c>
      <c r="T1122" s="8" t="s">
        <v>32</v>
      </c>
      <c r="U1122" s="51"/>
      <c r="Z1122" s="6" t="s">
        <v>483</v>
      </c>
    </row>
    <row r="1123" spans="1:26" ht="12.75">
      <c r="A1123" s="36" t="str">
        <f t="shared" si="34"/>
        <v>DEL - East of Kailash|Beverages</v>
      </c>
      <c r="B1123" s="6" t="s">
        <v>471</v>
      </c>
      <c r="C1123" s="7">
        <v>44534</v>
      </c>
      <c r="D1123" s="8" t="s">
        <v>603</v>
      </c>
      <c r="E1123" s="8" t="s">
        <v>74</v>
      </c>
      <c r="F1123" s="9">
        <v>24</v>
      </c>
      <c r="G1123" s="10">
        <v>17</v>
      </c>
      <c r="H1123" s="46"/>
      <c r="I1123" s="46"/>
      <c r="M1123" s="6" t="s">
        <v>471</v>
      </c>
      <c r="N1123" s="43" t="str">
        <f>IF(COUNTIF($M$2:M1123,$M$2:$M$1501)=1,M1123,"")</f>
        <v/>
      </c>
      <c r="O1123" s="43" t="str">
        <f t="array" ref="O1123">IFERROR(INDEX($M$2:$M$1501,MATCH(0,INDEX(COUNTIFS($O$1:O1122,$M$2:$M$1501),0),0)),"")</f>
        <v/>
      </c>
      <c r="T1123" s="8" t="s">
        <v>603</v>
      </c>
      <c r="U1123" s="51"/>
      <c r="Z1123" s="6" t="s">
        <v>471</v>
      </c>
    </row>
    <row r="1124" spans="1:26" ht="12.75">
      <c r="A1124" s="36" t="str">
        <f t="shared" si="34"/>
        <v>DEL-Vikaspuri|Munchies</v>
      </c>
      <c r="B1124" s="6" t="s">
        <v>473</v>
      </c>
      <c r="C1124" s="7">
        <v>44534</v>
      </c>
      <c r="D1124" s="8" t="s">
        <v>89</v>
      </c>
      <c r="E1124" s="8" t="s">
        <v>8</v>
      </c>
      <c r="F1124" s="9">
        <v>644</v>
      </c>
      <c r="G1124" s="10">
        <v>7</v>
      </c>
      <c r="H1124" s="46"/>
      <c r="I1124" s="46"/>
      <c r="M1124" s="6" t="s">
        <v>473</v>
      </c>
      <c r="N1124" s="43" t="str">
        <f>IF(COUNTIF($M$2:M1124,$M$2:$M$1501)=1,M1124,"")</f>
        <v/>
      </c>
      <c r="O1124" s="43" t="str">
        <f t="array" ref="O1124">IFERROR(INDEX($M$2:$M$1501,MATCH(0,INDEX(COUNTIFS($O$1:O1123,$M$2:$M$1501),0),0)),"")</f>
        <v/>
      </c>
      <c r="T1124" s="8" t="s">
        <v>89</v>
      </c>
      <c r="U1124" s="51"/>
      <c r="Z1124" s="6" t="s">
        <v>473</v>
      </c>
    </row>
    <row r="1125" spans="1:26" ht="12.75">
      <c r="A1125" s="36" t="str">
        <f t="shared" si="34"/>
        <v>DEL-Paschim Vihar|Home &amp; Cleaning</v>
      </c>
      <c r="B1125" s="6" t="s">
        <v>477</v>
      </c>
      <c r="C1125" s="7">
        <v>44534</v>
      </c>
      <c r="D1125" s="8" t="s">
        <v>511</v>
      </c>
      <c r="E1125" s="8" t="s">
        <v>67</v>
      </c>
      <c r="F1125" s="9">
        <v>0</v>
      </c>
      <c r="G1125" s="10">
        <v>81</v>
      </c>
      <c r="H1125" s="46"/>
      <c r="I1125" s="46"/>
      <c r="M1125" s="6" t="s">
        <v>477</v>
      </c>
      <c r="N1125" s="43" t="str">
        <f>IF(COUNTIF($M$2:M1125,$M$2:$M$1501)=1,M1125,"")</f>
        <v/>
      </c>
      <c r="O1125" s="43" t="str">
        <f t="array" ref="O1125">IFERROR(INDEX($M$2:$M$1501,MATCH(0,INDEX(COUNTIFS($O$1:O1124,$M$2:$M$1501),0),0)),"")</f>
        <v/>
      </c>
      <c r="T1125" s="8" t="s">
        <v>511</v>
      </c>
      <c r="U1125" s="51"/>
      <c r="Z1125" s="6" t="s">
        <v>477</v>
      </c>
    </row>
    <row r="1126" spans="1:26" ht="12.75">
      <c r="A1126" s="36" t="str">
        <f t="shared" si="34"/>
        <v>DEL - Sector 10 Dwarka|Personal Care</v>
      </c>
      <c r="B1126" s="6" t="s">
        <v>479</v>
      </c>
      <c r="C1126" s="7">
        <v>44534</v>
      </c>
      <c r="D1126" s="8" t="s">
        <v>604</v>
      </c>
      <c r="E1126" s="8" t="s">
        <v>34</v>
      </c>
      <c r="F1126" s="9">
        <v>1</v>
      </c>
      <c r="G1126" s="10">
        <v>129</v>
      </c>
      <c r="H1126" s="46"/>
      <c r="I1126" s="46"/>
      <c r="M1126" s="6" t="s">
        <v>479</v>
      </c>
      <c r="N1126" s="43" t="str">
        <f>IF(COUNTIF($M$2:M1126,$M$2:$M$1501)=1,M1126,"")</f>
        <v/>
      </c>
      <c r="O1126" s="43" t="str">
        <f t="array" ref="O1126">IFERROR(INDEX($M$2:$M$1501,MATCH(0,INDEX(COUNTIFS($O$1:O1125,$M$2:$M$1501),0),0)),"")</f>
        <v/>
      </c>
      <c r="T1126" s="8" t="s">
        <v>604</v>
      </c>
      <c r="U1126" s="51"/>
      <c r="Z1126" s="6" t="s">
        <v>479</v>
      </c>
    </row>
    <row r="1127" spans="1:26" ht="12.75">
      <c r="A1127" s="36" t="str">
        <f t="shared" si="34"/>
        <v>DEL - Kalkaji|Beverages</v>
      </c>
      <c r="B1127" s="6" t="s">
        <v>474</v>
      </c>
      <c r="C1127" s="7">
        <v>44534</v>
      </c>
      <c r="D1127" s="8" t="s">
        <v>605</v>
      </c>
      <c r="E1127" s="8" t="s">
        <v>74</v>
      </c>
      <c r="F1127" s="9">
        <v>5</v>
      </c>
      <c r="G1127" s="10">
        <v>80</v>
      </c>
      <c r="H1127" s="46"/>
      <c r="I1127" s="46"/>
      <c r="M1127" s="6" t="s">
        <v>474</v>
      </c>
      <c r="N1127" s="43" t="str">
        <f>IF(COUNTIF($M$2:M1127,$M$2:$M$1501)=1,M1127,"")</f>
        <v/>
      </c>
      <c r="O1127" s="43" t="str">
        <f t="array" ref="O1127">IFERROR(INDEX($M$2:$M$1501,MATCH(0,INDEX(COUNTIFS($O$1:O1126,$M$2:$M$1501),0),0)),"")</f>
        <v/>
      </c>
      <c r="T1127" s="8" t="s">
        <v>605</v>
      </c>
      <c r="U1127" s="51"/>
      <c r="Z1127" s="6" t="s">
        <v>474</v>
      </c>
    </row>
    <row r="1128" spans="1:26" ht="12.75">
      <c r="A1128" s="36" t="str">
        <f t="shared" si="34"/>
        <v>DEL - Kalkaji|Biscuits</v>
      </c>
      <c r="B1128" s="6" t="s">
        <v>474</v>
      </c>
      <c r="C1128" s="7">
        <v>44534</v>
      </c>
      <c r="D1128" s="8" t="s">
        <v>606</v>
      </c>
      <c r="E1128" s="8" t="s">
        <v>39</v>
      </c>
      <c r="F1128" s="9">
        <v>63</v>
      </c>
      <c r="G1128" s="10">
        <v>15</v>
      </c>
      <c r="H1128" s="46"/>
      <c r="I1128" s="46"/>
      <c r="M1128" s="6" t="s">
        <v>474</v>
      </c>
      <c r="N1128" s="43" t="str">
        <f>IF(COUNTIF($M$2:M1128,$M$2:$M$1501)=1,M1128,"")</f>
        <v/>
      </c>
      <c r="O1128" s="43" t="str">
        <f t="array" ref="O1128">IFERROR(INDEX($M$2:$M$1501,MATCH(0,INDEX(COUNTIFS($O$1:O1127,$M$2:$M$1501),0),0)),"")</f>
        <v/>
      </c>
      <c r="T1128" s="8" t="s">
        <v>606</v>
      </c>
      <c r="U1128" s="51"/>
      <c r="Z1128" s="6" t="s">
        <v>474</v>
      </c>
    </row>
    <row r="1129" spans="1:26" ht="12.75">
      <c r="A1129" s="36" t="str">
        <f t="shared" si="34"/>
        <v>DEL-Paschim Vihar|Health &amp; Hygiene</v>
      </c>
      <c r="B1129" s="6" t="s">
        <v>477</v>
      </c>
      <c r="C1129" s="7">
        <v>44534</v>
      </c>
      <c r="D1129" s="8" t="s">
        <v>131</v>
      </c>
      <c r="E1129" s="8" t="s">
        <v>132</v>
      </c>
      <c r="F1129" s="9">
        <v>12</v>
      </c>
      <c r="G1129" s="10">
        <v>62</v>
      </c>
      <c r="H1129" s="46"/>
      <c r="I1129" s="46"/>
      <c r="M1129" s="6" t="s">
        <v>477</v>
      </c>
      <c r="N1129" s="43" t="str">
        <f>IF(COUNTIF($M$2:M1129,$M$2:$M$1501)=1,M1129,"")</f>
        <v/>
      </c>
      <c r="O1129" s="43" t="str">
        <f t="array" ref="O1129">IFERROR(INDEX($M$2:$M$1501,MATCH(0,INDEX(COUNTIFS($O$1:O1128,$M$2:$M$1501),0),0)),"")</f>
        <v/>
      </c>
      <c r="T1129" s="8" t="s">
        <v>131</v>
      </c>
      <c r="U1129" s="51"/>
      <c r="Z1129" s="6" t="s">
        <v>477</v>
      </c>
    </row>
    <row r="1130" spans="1:26" ht="12.75">
      <c r="A1130" s="36" t="str">
        <f t="shared" si="34"/>
        <v>DEL-Paschim Vihar|Packaged Food</v>
      </c>
      <c r="B1130" s="6" t="s">
        <v>477</v>
      </c>
      <c r="C1130" s="7">
        <v>44534</v>
      </c>
      <c r="D1130" s="8" t="s">
        <v>607</v>
      </c>
      <c r="E1130" s="8" t="s">
        <v>15</v>
      </c>
      <c r="F1130" s="9">
        <v>5</v>
      </c>
      <c r="G1130" s="10">
        <v>149</v>
      </c>
      <c r="H1130" s="46"/>
      <c r="I1130" s="46"/>
      <c r="M1130" s="6" t="s">
        <v>477</v>
      </c>
      <c r="N1130" s="43" t="str">
        <f>IF(COUNTIF($M$2:M1130,$M$2:$M$1501)=1,M1130,"")</f>
        <v/>
      </c>
      <c r="O1130" s="43" t="str">
        <f t="array" ref="O1130">IFERROR(INDEX($M$2:$M$1501,MATCH(0,INDEX(COUNTIFS($O$1:O1129,$M$2:$M$1501),0),0)),"")</f>
        <v/>
      </c>
      <c r="T1130" s="8" t="s">
        <v>607</v>
      </c>
      <c r="U1130" s="51"/>
      <c r="Z1130" s="6" t="s">
        <v>477</v>
      </c>
    </row>
    <row r="1131" spans="1:26" ht="12.75">
      <c r="A1131" s="36" t="str">
        <f t="shared" si="34"/>
        <v>DEL-Paschim Vihar|Packaged Food</v>
      </c>
      <c r="B1131" s="6" t="s">
        <v>477</v>
      </c>
      <c r="C1131" s="7">
        <v>44534</v>
      </c>
      <c r="D1131" s="8" t="s">
        <v>608</v>
      </c>
      <c r="E1131" s="8" t="s">
        <v>15</v>
      </c>
      <c r="F1131" s="9">
        <v>13</v>
      </c>
      <c r="G1131" s="10">
        <v>83</v>
      </c>
      <c r="H1131" s="46"/>
      <c r="I1131" s="46"/>
      <c r="M1131" s="6" t="s">
        <v>477</v>
      </c>
      <c r="N1131" s="43" t="str">
        <f>IF(COUNTIF($M$2:M1131,$M$2:$M$1501)=1,M1131,"")</f>
        <v/>
      </c>
      <c r="O1131" s="43" t="str">
        <f t="array" ref="O1131">IFERROR(INDEX($M$2:$M$1501,MATCH(0,INDEX(COUNTIFS($O$1:O1130,$M$2:$M$1501),0),0)),"")</f>
        <v/>
      </c>
      <c r="T1131" s="8" t="s">
        <v>608</v>
      </c>
      <c r="U1131" s="51"/>
      <c r="Z1131" s="6" t="s">
        <v>477</v>
      </c>
    </row>
    <row r="1132" spans="1:26" ht="12.75">
      <c r="A1132" s="36" t="str">
        <f t="shared" si="34"/>
        <v>DEL-Malviya Nagar|Beverages</v>
      </c>
      <c r="B1132" s="6" t="s">
        <v>483</v>
      </c>
      <c r="C1132" s="7">
        <v>44534</v>
      </c>
      <c r="D1132" s="8" t="s">
        <v>567</v>
      </c>
      <c r="E1132" s="8" t="s">
        <v>74</v>
      </c>
      <c r="F1132" s="9">
        <v>5</v>
      </c>
      <c r="G1132" s="10">
        <v>21</v>
      </c>
      <c r="H1132" s="46"/>
      <c r="I1132" s="46"/>
      <c r="M1132" s="6" t="s">
        <v>483</v>
      </c>
      <c r="N1132" s="43" t="str">
        <f>IF(COUNTIF($M$2:M1132,$M$2:$M$1501)=1,M1132,"")</f>
        <v/>
      </c>
      <c r="O1132" s="43" t="str">
        <f t="array" ref="O1132">IFERROR(INDEX($M$2:$M$1501,MATCH(0,INDEX(COUNTIFS($O$1:O1131,$M$2:$M$1501),0),0)),"")</f>
        <v/>
      </c>
      <c r="T1132" s="8" t="s">
        <v>567</v>
      </c>
      <c r="U1132" s="51"/>
      <c r="Z1132" s="6" t="s">
        <v>483</v>
      </c>
    </row>
    <row r="1133" spans="1:26" ht="12.75">
      <c r="A1133" s="36" t="str">
        <f t="shared" si="34"/>
        <v>DEL-Paschim Vihar|Packaged Food</v>
      </c>
      <c r="B1133" s="6" t="s">
        <v>477</v>
      </c>
      <c r="C1133" s="7">
        <v>44534</v>
      </c>
      <c r="D1133" s="8" t="s">
        <v>360</v>
      </c>
      <c r="E1133" s="8" t="s">
        <v>15</v>
      </c>
      <c r="F1133" s="9">
        <v>37</v>
      </c>
      <c r="G1133" s="10">
        <v>91</v>
      </c>
      <c r="H1133" s="46"/>
      <c r="I1133" s="46"/>
      <c r="M1133" s="6" t="s">
        <v>477</v>
      </c>
      <c r="N1133" s="43" t="str">
        <f>IF(COUNTIF($M$2:M1133,$M$2:$M$1501)=1,M1133,"")</f>
        <v/>
      </c>
      <c r="O1133" s="43" t="str">
        <f t="array" ref="O1133">IFERROR(INDEX($M$2:$M$1501,MATCH(0,INDEX(COUNTIFS($O$1:O1132,$M$2:$M$1501),0),0)),"")</f>
        <v/>
      </c>
      <c r="T1133" s="8" t="s">
        <v>360</v>
      </c>
      <c r="U1133" s="51"/>
      <c r="Z1133" s="6" t="s">
        <v>477</v>
      </c>
    </row>
    <row r="1134" spans="1:26" ht="12.75">
      <c r="A1134" s="36" t="str">
        <f t="shared" si="34"/>
        <v>DEL-Vikaspuri|Home &amp; Cleaning</v>
      </c>
      <c r="B1134" s="6" t="s">
        <v>473</v>
      </c>
      <c r="C1134" s="7">
        <v>44534</v>
      </c>
      <c r="D1134" s="8" t="s">
        <v>609</v>
      </c>
      <c r="E1134" s="8" t="s">
        <v>67</v>
      </c>
      <c r="F1134" s="9">
        <v>1</v>
      </c>
      <c r="G1134" s="10">
        <v>25</v>
      </c>
      <c r="H1134" s="46"/>
      <c r="I1134" s="46"/>
      <c r="M1134" s="6" t="s">
        <v>473</v>
      </c>
      <c r="N1134" s="43" t="str">
        <f>IF(COUNTIF($M$2:M1134,$M$2:$M$1501)=1,M1134,"")</f>
        <v/>
      </c>
      <c r="O1134" s="43" t="str">
        <f t="array" ref="O1134">IFERROR(INDEX($M$2:$M$1501,MATCH(0,INDEX(COUNTIFS($O$1:O1133,$M$2:$M$1501),0),0)),"")</f>
        <v/>
      </c>
      <c r="T1134" s="8" t="s">
        <v>609</v>
      </c>
      <c r="U1134" s="51"/>
      <c r="Z1134" s="6" t="s">
        <v>473</v>
      </c>
    </row>
    <row r="1135" spans="1:26" ht="12.75">
      <c r="A1135" s="36" t="str">
        <f t="shared" si="34"/>
        <v>DEL - Sector 10 Dwarka|Personal Care</v>
      </c>
      <c r="B1135" s="6" t="s">
        <v>479</v>
      </c>
      <c r="C1135" s="7">
        <v>44534</v>
      </c>
      <c r="D1135" s="8" t="s">
        <v>227</v>
      </c>
      <c r="E1135" s="8" t="s">
        <v>34</v>
      </c>
      <c r="F1135" s="9">
        <v>7</v>
      </c>
      <c r="G1135" s="10">
        <v>54</v>
      </c>
      <c r="H1135" s="46"/>
      <c r="I1135" s="46"/>
      <c r="M1135" s="6" t="s">
        <v>479</v>
      </c>
      <c r="N1135" s="43" t="str">
        <f>IF(COUNTIF($M$2:M1135,$M$2:$M$1501)=1,M1135,"")</f>
        <v/>
      </c>
      <c r="O1135" s="43" t="str">
        <f t="array" ref="O1135">IFERROR(INDEX($M$2:$M$1501,MATCH(0,INDEX(COUNTIFS($O$1:O1134,$M$2:$M$1501),0),0)),"")</f>
        <v/>
      </c>
      <c r="T1135" s="8" t="s">
        <v>227</v>
      </c>
      <c r="U1135" s="51"/>
      <c r="Z1135" s="6" t="s">
        <v>479</v>
      </c>
    </row>
    <row r="1136" spans="1:26" ht="12.75">
      <c r="A1136" s="36" t="str">
        <f t="shared" si="34"/>
        <v>DEL - East of Kailash|Packaged Food</v>
      </c>
      <c r="B1136" s="6" t="s">
        <v>471</v>
      </c>
      <c r="C1136" s="7">
        <v>44534</v>
      </c>
      <c r="D1136" s="8" t="s">
        <v>589</v>
      </c>
      <c r="E1136" s="8" t="s">
        <v>15</v>
      </c>
      <c r="F1136" s="9">
        <v>33</v>
      </c>
      <c r="G1136" s="10">
        <v>93</v>
      </c>
      <c r="H1136" s="46"/>
      <c r="I1136" s="46"/>
      <c r="M1136" s="6" t="s">
        <v>471</v>
      </c>
      <c r="N1136" s="43" t="str">
        <f>IF(COUNTIF($M$2:M1136,$M$2:$M$1501)=1,M1136,"")</f>
        <v/>
      </c>
      <c r="O1136" s="43" t="str">
        <f t="array" ref="O1136">IFERROR(INDEX($M$2:$M$1501,MATCH(0,INDEX(COUNTIFS($O$1:O1135,$M$2:$M$1501),0),0)),"")</f>
        <v/>
      </c>
      <c r="T1136" s="8" t="s">
        <v>589</v>
      </c>
      <c r="U1136" s="51"/>
      <c r="Z1136" s="6" t="s">
        <v>471</v>
      </c>
    </row>
    <row r="1137" spans="1:26" ht="12.75">
      <c r="A1137" s="36" t="str">
        <f t="shared" si="34"/>
        <v>DEL - Kalkaji|Munchies</v>
      </c>
      <c r="B1137" s="6" t="s">
        <v>474</v>
      </c>
      <c r="C1137" s="7">
        <v>44534</v>
      </c>
      <c r="D1137" s="8" t="s">
        <v>610</v>
      </c>
      <c r="E1137" s="8" t="s">
        <v>8</v>
      </c>
      <c r="F1137" s="9">
        <v>22</v>
      </c>
      <c r="G1137" s="10">
        <v>99</v>
      </c>
      <c r="H1137" s="46"/>
      <c r="I1137" s="46"/>
      <c r="M1137" s="6" t="s">
        <v>474</v>
      </c>
      <c r="N1137" s="43" t="str">
        <f>IF(COUNTIF($M$2:M1137,$M$2:$M$1501)=1,M1137,"")</f>
        <v/>
      </c>
      <c r="O1137" s="43" t="str">
        <f t="array" ref="O1137">IFERROR(INDEX($M$2:$M$1501,MATCH(0,INDEX(COUNTIFS($O$1:O1136,$M$2:$M$1501),0),0)),"")</f>
        <v/>
      </c>
      <c r="T1137" s="8" t="s">
        <v>610</v>
      </c>
      <c r="U1137" s="51"/>
      <c r="Z1137" s="6" t="s">
        <v>474</v>
      </c>
    </row>
    <row r="1138" spans="1:26" ht="12.75">
      <c r="A1138" s="36" t="str">
        <f t="shared" si="34"/>
        <v>DEL - Kalkaji|Paan Corner</v>
      </c>
      <c r="B1138" s="6" t="s">
        <v>474</v>
      </c>
      <c r="C1138" s="7">
        <v>44534</v>
      </c>
      <c r="D1138" s="8" t="s">
        <v>551</v>
      </c>
      <c r="E1138" s="8" t="s">
        <v>65</v>
      </c>
      <c r="F1138" s="9">
        <v>179</v>
      </c>
      <c r="G1138" s="10">
        <v>5</v>
      </c>
      <c r="H1138" s="46"/>
      <c r="I1138" s="46"/>
      <c r="M1138" s="6" t="s">
        <v>474</v>
      </c>
      <c r="N1138" s="43" t="str">
        <f>IF(COUNTIF($M$2:M1138,$M$2:$M$1501)=1,M1138,"")</f>
        <v/>
      </c>
      <c r="O1138" s="43" t="str">
        <f t="array" ref="O1138">IFERROR(INDEX($M$2:$M$1501,MATCH(0,INDEX(COUNTIFS($O$1:O1137,$M$2:$M$1501),0),0)),"")</f>
        <v/>
      </c>
      <c r="T1138" s="8" t="s">
        <v>551</v>
      </c>
      <c r="U1138" s="51"/>
      <c r="Z1138" s="6" t="s">
        <v>474</v>
      </c>
    </row>
    <row r="1139" spans="1:26" ht="12.75">
      <c r="A1139" s="36" t="str">
        <f t="shared" si="34"/>
        <v>DEL - Sector 10 Dwarka|Beverages</v>
      </c>
      <c r="B1139" s="6" t="s">
        <v>479</v>
      </c>
      <c r="C1139" s="7">
        <v>44534</v>
      </c>
      <c r="D1139" s="8" t="s">
        <v>96</v>
      </c>
      <c r="E1139" s="8" t="s">
        <v>74</v>
      </c>
      <c r="F1139" s="9">
        <v>0</v>
      </c>
      <c r="G1139" s="10">
        <v>56</v>
      </c>
      <c r="H1139" s="46"/>
      <c r="I1139" s="46"/>
      <c r="M1139" s="6" t="s">
        <v>479</v>
      </c>
      <c r="N1139" s="43" t="str">
        <f>IF(COUNTIF($M$2:M1139,$M$2:$M$1501)=1,M1139,"")</f>
        <v/>
      </c>
      <c r="O1139" s="43" t="str">
        <f t="array" ref="O1139">IFERROR(INDEX($M$2:$M$1501,MATCH(0,INDEX(COUNTIFS($O$1:O1138,$M$2:$M$1501),0),0)),"")</f>
        <v/>
      </c>
      <c r="T1139" s="8" t="s">
        <v>96</v>
      </c>
      <c r="U1139" s="51"/>
      <c r="Z1139" s="6" t="s">
        <v>479</v>
      </c>
    </row>
    <row r="1140" spans="1:26" ht="12.75">
      <c r="A1140" s="36" t="str">
        <f t="shared" si="34"/>
        <v>DEL - Kalkaji|Munchies</v>
      </c>
      <c r="B1140" s="6" t="s">
        <v>474</v>
      </c>
      <c r="C1140" s="7">
        <v>44534</v>
      </c>
      <c r="D1140" s="8" t="s">
        <v>248</v>
      </c>
      <c r="E1140" s="8" t="s">
        <v>8</v>
      </c>
      <c r="F1140" s="9">
        <v>0</v>
      </c>
      <c r="G1140" s="10">
        <v>10</v>
      </c>
      <c r="H1140" s="46"/>
      <c r="I1140" s="46"/>
      <c r="M1140" s="6" t="s">
        <v>474</v>
      </c>
      <c r="N1140" s="43" t="str">
        <f>IF(COUNTIF($M$2:M1140,$M$2:$M$1501)=1,M1140,"")</f>
        <v/>
      </c>
      <c r="O1140" s="43" t="str">
        <f t="array" ref="O1140">IFERROR(INDEX($M$2:$M$1501,MATCH(0,INDEX(COUNTIFS($O$1:O1139,$M$2:$M$1501),0),0)),"")</f>
        <v/>
      </c>
      <c r="T1140" s="8" t="s">
        <v>248</v>
      </c>
      <c r="U1140" s="51"/>
      <c r="Z1140" s="6" t="s">
        <v>474</v>
      </c>
    </row>
    <row r="1141" spans="1:26" ht="12.75">
      <c r="A1141" s="36" t="str">
        <f t="shared" si="34"/>
        <v>DEL - Kalkaji|Fruits &amp; Vegetables</v>
      </c>
      <c r="B1141" s="6" t="s">
        <v>474</v>
      </c>
      <c r="C1141" s="7">
        <v>44534</v>
      </c>
      <c r="D1141" s="8" t="s">
        <v>405</v>
      </c>
      <c r="E1141" s="8" t="s">
        <v>11</v>
      </c>
      <c r="F1141" s="9">
        <v>29</v>
      </c>
      <c r="G1141" s="10">
        <v>23</v>
      </c>
      <c r="H1141" s="46"/>
      <c r="I1141" s="46"/>
      <c r="M1141" s="6" t="s">
        <v>474</v>
      </c>
      <c r="N1141" s="43" t="str">
        <f>IF(COUNTIF($M$2:M1141,$M$2:$M$1501)=1,M1141,"")</f>
        <v/>
      </c>
      <c r="O1141" s="43" t="str">
        <f t="array" ref="O1141">IFERROR(INDEX($M$2:$M$1501,MATCH(0,INDEX(COUNTIFS($O$1:O1140,$M$2:$M$1501),0),0)),"")</f>
        <v/>
      </c>
      <c r="T1141" s="8" t="s">
        <v>405</v>
      </c>
      <c r="U1141" s="51"/>
      <c r="Z1141" s="6" t="s">
        <v>474</v>
      </c>
    </row>
    <row r="1142" spans="1:26" ht="12.75">
      <c r="A1142" s="36" t="str">
        <f t="shared" si="34"/>
        <v>DEL-Paschim Vihar|Meat &amp; Eggs</v>
      </c>
      <c r="B1142" s="6" t="s">
        <v>477</v>
      </c>
      <c r="C1142" s="7">
        <v>44534</v>
      </c>
      <c r="D1142" s="8" t="s">
        <v>611</v>
      </c>
      <c r="E1142" s="8" t="s">
        <v>517</v>
      </c>
      <c r="F1142" s="9">
        <v>5</v>
      </c>
      <c r="G1142" s="10">
        <v>120</v>
      </c>
      <c r="H1142" s="46"/>
      <c r="I1142" s="46"/>
      <c r="M1142" s="6" t="s">
        <v>477</v>
      </c>
      <c r="N1142" s="43" t="str">
        <f>IF(COUNTIF($M$2:M1142,$M$2:$M$1501)=1,M1142,"")</f>
        <v/>
      </c>
      <c r="O1142" s="43" t="str">
        <f t="array" ref="O1142">IFERROR(INDEX($M$2:$M$1501,MATCH(0,INDEX(COUNTIFS($O$1:O1141,$M$2:$M$1501),0),0)),"")</f>
        <v/>
      </c>
      <c r="T1142" s="8" t="s">
        <v>611</v>
      </c>
      <c r="U1142" s="51"/>
      <c r="Z1142" s="6" t="s">
        <v>477</v>
      </c>
    </row>
    <row r="1143" spans="1:26" ht="12.75">
      <c r="A1143" s="36" t="str">
        <f t="shared" si="34"/>
        <v>DEL-Vikaspuri|Beverages</v>
      </c>
      <c r="B1143" s="6" t="s">
        <v>473</v>
      </c>
      <c r="C1143" s="7">
        <v>44534</v>
      </c>
      <c r="D1143" s="8" t="s">
        <v>612</v>
      </c>
      <c r="E1143" s="8" t="s">
        <v>74</v>
      </c>
      <c r="F1143" s="9">
        <v>0</v>
      </c>
      <c r="G1143" s="10">
        <v>37</v>
      </c>
      <c r="H1143" s="46"/>
      <c r="I1143" s="46"/>
      <c r="M1143" s="6" t="s">
        <v>473</v>
      </c>
      <c r="N1143" s="43" t="str">
        <f>IF(COUNTIF($M$2:M1143,$M$2:$M$1501)=1,M1143,"")</f>
        <v/>
      </c>
      <c r="O1143" s="43" t="str">
        <f t="array" ref="O1143">IFERROR(INDEX($M$2:$M$1501,MATCH(0,INDEX(COUNTIFS($O$1:O1142,$M$2:$M$1501),0),0)),"")</f>
        <v/>
      </c>
      <c r="T1143" s="8" t="s">
        <v>612</v>
      </c>
      <c r="U1143" s="51"/>
      <c r="Z1143" s="6" t="s">
        <v>473</v>
      </c>
    </row>
    <row r="1144" spans="1:26" ht="12.75">
      <c r="A1144" s="36" t="str">
        <f t="shared" si="34"/>
        <v>DEL-Paschim Vihar|Chocolates &amp; Candies</v>
      </c>
      <c r="B1144" s="6" t="s">
        <v>477</v>
      </c>
      <c r="C1144" s="7">
        <v>44534</v>
      </c>
      <c r="D1144" s="8" t="s">
        <v>613</v>
      </c>
      <c r="E1144" s="8" t="s">
        <v>80</v>
      </c>
      <c r="F1144" s="9">
        <v>0</v>
      </c>
      <c r="G1144" s="10">
        <v>10</v>
      </c>
      <c r="H1144" s="46"/>
      <c r="I1144" s="46"/>
      <c r="M1144" s="6" t="s">
        <v>477</v>
      </c>
      <c r="N1144" s="43" t="str">
        <f>IF(COUNTIF($M$2:M1144,$M$2:$M$1501)=1,M1144,"")</f>
        <v/>
      </c>
      <c r="O1144" s="43" t="str">
        <f t="array" ref="O1144">IFERROR(INDEX($M$2:$M$1501,MATCH(0,INDEX(COUNTIFS($O$1:O1143,$M$2:$M$1501),0),0)),"")</f>
        <v/>
      </c>
      <c r="T1144" s="8" t="s">
        <v>613</v>
      </c>
      <c r="U1144" s="51"/>
      <c r="Z1144" s="6" t="s">
        <v>477</v>
      </c>
    </row>
    <row r="1145" spans="1:26" ht="12.75">
      <c r="A1145" s="36" t="str">
        <f t="shared" si="34"/>
        <v>DEL-Vikaspuri|Beverages</v>
      </c>
      <c r="B1145" s="6" t="s">
        <v>473</v>
      </c>
      <c r="C1145" s="7">
        <v>44534</v>
      </c>
      <c r="D1145" s="8" t="s">
        <v>614</v>
      </c>
      <c r="E1145" s="8" t="s">
        <v>74</v>
      </c>
      <c r="F1145" s="9">
        <v>18</v>
      </c>
      <c r="G1145" s="10">
        <v>19</v>
      </c>
      <c r="H1145" s="46"/>
      <c r="I1145" s="46"/>
      <c r="M1145" s="6" t="s">
        <v>473</v>
      </c>
      <c r="N1145" s="43" t="str">
        <f>IF(COUNTIF($M$2:M1145,$M$2:$M$1501)=1,M1145,"")</f>
        <v/>
      </c>
      <c r="O1145" s="43" t="str">
        <f t="array" ref="O1145">IFERROR(INDEX($M$2:$M$1501,MATCH(0,INDEX(COUNTIFS($O$1:O1144,$M$2:$M$1501),0),0)),"")</f>
        <v/>
      </c>
      <c r="T1145" s="8" t="s">
        <v>614</v>
      </c>
      <c r="U1145" s="51"/>
      <c r="Z1145" s="6" t="s">
        <v>473</v>
      </c>
    </row>
    <row r="1146" spans="1:26" ht="12.75">
      <c r="A1146" s="36" t="str">
        <f t="shared" si="34"/>
        <v>DEL-Paschim Vihar|Chocolates &amp; Candies</v>
      </c>
      <c r="B1146" s="6" t="s">
        <v>477</v>
      </c>
      <c r="C1146" s="7">
        <v>44534</v>
      </c>
      <c r="D1146" s="8" t="s">
        <v>615</v>
      </c>
      <c r="E1146" s="8" t="s">
        <v>80</v>
      </c>
      <c r="F1146" s="9">
        <v>21</v>
      </c>
      <c r="G1146" s="10">
        <v>48</v>
      </c>
      <c r="H1146" s="46"/>
      <c r="I1146" s="46"/>
      <c r="M1146" s="6" t="s">
        <v>477</v>
      </c>
      <c r="N1146" s="43" t="str">
        <f>IF(COUNTIF($M$2:M1146,$M$2:$M$1501)=1,M1146,"")</f>
        <v/>
      </c>
      <c r="O1146" s="43" t="str">
        <f t="array" ref="O1146">IFERROR(INDEX($M$2:$M$1501,MATCH(0,INDEX(COUNTIFS($O$1:O1145,$M$2:$M$1501),0),0)),"")</f>
        <v/>
      </c>
      <c r="T1146" s="8" t="s">
        <v>615</v>
      </c>
      <c r="U1146" s="51"/>
      <c r="Z1146" s="6" t="s">
        <v>477</v>
      </c>
    </row>
    <row r="1147" spans="1:26" ht="12.75">
      <c r="A1147" s="36" t="str">
        <f t="shared" si="34"/>
        <v>DEL - Kalkaji|Fruits &amp; Vegetables</v>
      </c>
      <c r="B1147" s="6" t="s">
        <v>474</v>
      </c>
      <c r="C1147" s="7">
        <v>44534</v>
      </c>
      <c r="D1147" s="8" t="s">
        <v>22</v>
      </c>
      <c r="E1147" s="8" t="s">
        <v>11</v>
      </c>
      <c r="F1147" s="9">
        <v>1</v>
      </c>
      <c r="G1147" s="10">
        <v>37</v>
      </c>
      <c r="H1147" s="46"/>
      <c r="I1147" s="46"/>
      <c r="M1147" s="6" t="s">
        <v>474</v>
      </c>
      <c r="N1147" s="43" t="str">
        <f>IF(COUNTIF($M$2:M1147,$M$2:$M$1501)=1,M1147,"")</f>
        <v/>
      </c>
      <c r="O1147" s="43" t="str">
        <f t="array" ref="O1147">IFERROR(INDEX($M$2:$M$1501,MATCH(0,INDEX(COUNTIFS($O$1:O1146,$M$2:$M$1501),0),0)),"")</f>
        <v/>
      </c>
      <c r="T1147" s="8" t="s">
        <v>22</v>
      </c>
      <c r="U1147" s="51"/>
      <c r="Z1147" s="6" t="s">
        <v>474</v>
      </c>
    </row>
    <row r="1148" spans="1:26" ht="12.75">
      <c r="A1148" s="36" t="str">
        <f t="shared" si="34"/>
        <v>DEL-Paschim Vihar|Health &amp; Hygiene</v>
      </c>
      <c r="B1148" s="6" t="s">
        <v>477</v>
      </c>
      <c r="C1148" s="7">
        <v>44534</v>
      </c>
      <c r="D1148" s="8" t="s">
        <v>160</v>
      </c>
      <c r="E1148" s="8" t="s">
        <v>132</v>
      </c>
      <c r="F1148" s="9">
        <v>0</v>
      </c>
      <c r="G1148" s="10">
        <v>96</v>
      </c>
      <c r="H1148" s="46"/>
      <c r="I1148" s="46"/>
      <c r="M1148" s="6" t="s">
        <v>477</v>
      </c>
      <c r="N1148" s="43" t="str">
        <f>IF(COUNTIF($M$2:M1148,$M$2:$M$1501)=1,M1148,"")</f>
        <v/>
      </c>
      <c r="O1148" s="43" t="str">
        <f t="array" ref="O1148">IFERROR(INDEX($M$2:$M$1501,MATCH(0,INDEX(COUNTIFS($O$1:O1147,$M$2:$M$1501),0),0)),"")</f>
        <v/>
      </c>
      <c r="T1148" s="8" t="s">
        <v>160</v>
      </c>
      <c r="U1148" s="51"/>
      <c r="Z1148" s="6" t="s">
        <v>477</v>
      </c>
    </row>
    <row r="1149" spans="1:26" ht="12.75">
      <c r="A1149" s="36" t="str">
        <f t="shared" si="34"/>
        <v>DEL-Vikaspuri|Beverages</v>
      </c>
      <c r="B1149" s="6" t="s">
        <v>473</v>
      </c>
      <c r="C1149" s="7">
        <v>44534</v>
      </c>
      <c r="D1149" s="8" t="s">
        <v>356</v>
      </c>
      <c r="E1149" s="8" t="s">
        <v>74</v>
      </c>
      <c r="F1149" s="9">
        <v>4</v>
      </c>
      <c r="G1149" s="10">
        <v>40</v>
      </c>
      <c r="H1149" s="46"/>
      <c r="I1149" s="46"/>
      <c r="M1149" s="6" t="s">
        <v>473</v>
      </c>
      <c r="N1149" s="43" t="str">
        <f>IF(COUNTIF($M$2:M1149,$M$2:$M$1501)=1,M1149,"")</f>
        <v/>
      </c>
      <c r="O1149" s="43" t="str">
        <f t="array" ref="O1149">IFERROR(INDEX($M$2:$M$1501,MATCH(0,INDEX(COUNTIFS($O$1:O1148,$M$2:$M$1501),0),0)),"")</f>
        <v/>
      </c>
      <c r="T1149" s="8" t="s">
        <v>356</v>
      </c>
      <c r="U1149" s="51"/>
      <c r="Z1149" s="6" t="s">
        <v>473</v>
      </c>
    </row>
    <row r="1150" spans="1:26" ht="12.75">
      <c r="A1150" s="36" t="str">
        <f t="shared" si="34"/>
        <v>DEL - East of Kailash|Fruits &amp; Vegetables</v>
      </c>
      <c r="B1150" s="6" t="s">
        <v>471</v>
      </c>
      <c r="C1150" s="7">
        <v>44534</v>
      </c>
      <c r="D1150" s="8" t="s">
        <v>60</v>
      </c>
      <c r="E1150" s="8" t="s">
        <v>11</v>
      </c>
      <c r="F1150" s="9">
        <v>30</v>
      </c>
      <c r="G1150" s="10">
        <v>10</v>
      </c>
      <c r="H1150" s="46"/>
      <c r="I1150" s="46"/>
      <c r="M1150" s="6" t="s">
        <v>471</v>
      </c>
      <c r="N1150" s="43" t="str">
        <f>IF(COUNTIF($M$2:M1150,$M$2:$M$1501)=1,M1150,"")</f>
        <v/>
      </c>
      <c r="O1150" s="43" t="str">
        <f t="array" ref="O1150">IFERROR(INDEX($M$2:$M$1501,MATCH(0,INDEX(COUNTIFS($O$1:O1149,$M$2:$M$1501),0),0)),"")</f>
        <v/>
      </c>
      <c r="T1150" s="8" t="s">
        <v>60</v>
      </c>
      <c r="U1150" s="51"/>
      <c r="Z1150" s="6" t="s">
        <v>471</v>
      </c>
    </row>
    <row r="1151" spans="1:26" ht="12.75">
      <c r="A1151" s="36" t="str">
        <f t="shared" si="34"/>
        <v>DEL-Paschim Vihar|Packaged Food</v>
      </c>
      <c r="B1151" s="6" t="s">
        <v>477</v>
      </c>
      <c r="C1151" s="7">
        <v>44534</v>
      </c>
      <c r="D1151" s="8" t="s">
        <v>92</v>
      </c>
      <c r="E1151" s="8" t="s">
        <v>15</v>
      </c>
      <c r="F1151" s="9">
        <v>26</v>
      </c>
      <c r="G1151" s="10">
        <v>75</v>
      </c>
      <c r="H1151" s="46"/>
      <c r="I1151" s="46"/>
      <c r="M1151" s="6" t="s">
        <v>477</v>
      </c>
      <c r="N1151" s="43" t="str">
        <f>IF(COUNTIF($M$2:M1151,$M$2:$M$1501)=1,M1151,"")</f>
        <v/>
      </c>
      <c r="O1151" s="43" t="str">
        <f t="array" ref="O1151">IFERROR(INDEX($M$2:$M$1501,MATCH(0,INDEX(COUNTIFS($O$1:O1150,$M$2:$M$1501),0),0)),"")</f>
        <v/>
      </c>
      <c r="T1151" s="8" t="s">
        <v>92</v>
      </c>
      <c r="U1151" s="51"/>
      <c r="Z1151" s="6" t="s">
        <v>477</v>
      </c>
    </row>
    <row r="1152" spans="1:26" ht="12.75">
      <c r="A1152" s="36" t="str">
        <f t="shared" si="34"/>
        <v>DEL-Vikaspuri|Chocolates &amp; Candies</v>
      </c>
      <c r="B1152" s="6" t="s">
        <v>473</v>
      </c>
      <c r="C1152" s="7">
        <v>44534</v>
      </c>
      <c r="D1152" s="8" t="s">
        <v>116</v>
      </c>
      <c r="E1152" s="8" t="s">
        <v>80</v>
      </c>
      <c r="F1152" s="9">
        <v>0</v>
      </c>
      <c r="G1152" s="10">
        <v>7</v>
      </c>
      <c r="H1152" s="46"/>
      <c r="I1152" s="46"/>
      <c r="M1152" s="6" t="s">
        <v>473</v>
      </c>
      <c r="N1152" s="43" t="str">
        <f>IF(COUNTIF($M$2:M1152,$M$2:$M$1501)=1,M1152,"")</f>
        <v/>
      </c>
      <c r="O1152" s="43" t="str">
        <f t="array" ref="O1152">IFERROR(INDEX($M$2:$M$1501,MATCH(0,INDEX(COUNTIFS($O$1:O1151,$M$2:$M$1501),0),0)),"")</f>
        <v/>
      </c>
      <c r="T1152" s="8" t="s">
        <v>116</v>
      </c>
      <c r="U1152" s="51"/>
      <c r="Z1152" s="6" t="s">
        <v>473</v>
      </c>
    </row>
    <row r="1153" spans="1:26" ht="12.75">
      <c r="A1153" s="36" t="str">
        <f t="shared" si="34"/>
        <v>DEL-Paschim Vihar|Packaged Food</v>
      </c>
      <c r="B1153" s="6" t="s">
        <v>477</v>
      </c>
      <c r="C1153" s="7">
        <v>44534</v>
      </c>
      <c r="D1153" s="8" t="s">
        <v>616</v>
      </c>
      <c r="E1153" s="8" t="s">
        <v>15</v>
      </c>
      <c r="F1153" s="9">
        <v>8</v>
      </c>
      <c r="G1153" s="10">
        <v>571</v>
      </c>
      <c r="H1153" s="46"/>
      <c r="I1153" s="46"/>
      <c r="M1153" s="6" t="s">
        <v>477</v>
      </c>
      <c r="N1153" s="43" t="str">
        <f>IF(COUNTIF($M$2:M1153,$M$2:$M$1501)=1,M1153,"")</f>
        <v/>
      </c>
      <c r="O1153" s="43" t="str">
        <f t="array" ref="O1153">IFERROR(INDEX($M$2:$M$1501,MATCH(0,INDEX(COUNTIFS($O$1:O1152,$M$2:$M$1501),0),0)),"")</f>
        <v/>
      </c>
      <c r="T1153" s="8" t="s">
        <v>616</v>
      </c>
      <c r="U1153" s="51"/>
      <c r="Z1153" s="6" t="s">
        <v>477</v>
      </c>
    </row>
    <row r="1154" spans="1:26" ht="12.75">
      <c r="A1154" s="36" t="str">
        <f t="shared" si="34"/>
        <v>DEL - Sector 10 Dwarka|Beverages</v>
      </c>
      <c r="B1154" s="6" t="s">
        <v>479</v>
      </c>
      <c r="C1154" s="7">
        <v>44534</v>
      </c>
      <c r="D1154" s="8" t="s">
        <v>617</v>
      </c>
      <c r="E1154" s="8" t="s">
        <v>74</v>
      </c>
      <c r="F1154" s="9">
        <v>41</v>
      </c>
      <c r="G1154" s="10">
        <v>19</v>
      </c>
      <c r="H1154" s="46"/>
      <c r="I1154" s="46"/>
      <c r="M1154" s="6" t="s">
        <v>479</v>
      </c>
      <c r="N1154" s="43" t="str">
        <f>IF(COUNTIF($M$2:M1154,$M$2:$M$1501)=1,M1154,"")</f>
        <v/>
      </c>
      <c r="O1154" s="43" t="str">
        <f t="array" ref="O1154">IFERROR(INDEX($M$2:$M$1501,MATCH(0,INDEX(COUNTIFS($O$1:O1153,$M$2:$M$1501),0),0)),"")</f>
        <v/>
      </c>
      <c r="T1154" s="8" t="s">
        <v>617</v>
      </c>
      <c r="U1154" s="51"/>
      <c r="Z1154" s="6" t="s">
        <v>479</v>
      </c>
    </row>
    <row r="1155" spans="1:26" ht="12.75">
      <c r="A1155" s="36" t="str">
        <f t="shared" ref="A1155:A1218" si="35">B1155&amp;"|"&amp;E1155</f>
        <v>DEL - Sector 10 Dwarka|Ice Cream &amp; Desserts</v>
      </c>
      <c r="B1155" s="6" t="s">
        <v>479</v>
      </c>
      <c r="C1155" s="7">
        <v>44534</v>
      </c>
      <c r="D1155" s="8" t="s">
        <v>618</v>
      </c>
      <c r="E1155" s="8" t="s">
        <v>59</v>
      </c>
      <c r="F1155" s="9">
        <v>0</v>
      </c>
      <c r="G1155" s="10">
        <v>67</v>
      </c>
      <c r="H1155" s="46"/>
      <c r="I1155" s="46"/>
      <c r="M1155" s="6" t="s">
        <v>479</v>
      </c>
      <c r="N1155" s="43" t="str">
        <f>IF(COUNTIF($M$2:M1155,$M$2:$M$1501)=1,M1155,"")</f>
        <v/>
      </c>
      <c r="O1155" s="43" t="str">
        <f t="array" ref="O1155">IFERROR(INDEX($M$2:$M$1501,MATCH(0,INDEX(COUNTIFS($O$1:O1154,$M$2:$M$1501),0),0)),"")</f>
        <v/>
      </c>
      <c r="T1155" s="8" t="s">
        <v>618</v>
      </c>
      <c r="U1155" s="51"/>
      <c r="Z1155" s="6" t="s">
        <v>479</v>
      </c>
    </row>
    <row r="1156" spans="1:26" ht="12.75">
      <c r="A1156" s="36" t="str">
        <f t="shared" si="35"/>
        <v>DEL - Sector 10 Dwarka|Beverages</v>
      </c>
      <c r="B1156" s="6" t="s">
        <v>479</v>
      </c>
      <c r="C1156" s="7">
        <v>44534</v>
      </c>
      <c r="D1156" s="8" t="s">
        <v>619</v>
      </c>
      <c r="E1156" s="8" t="s">
        <v>74</v>
      </c>
      <c r="F1156" s="9">
        <v>0</v>
      </c>
      <c r="G1156" s="10">
        <v>95</v>
      </c>
      <c r="H1156" s="46"/>
      <c r="I1156" s="46"/>
      <c r="M1156" s="6" t="s">
        <v>479</v>
      </c>
      <c r="N1156" s="43" t="str">
        <f>IF(COUNTIF($M$2:M1156,$M$2:$M$1501)=1,M1156,"")</f>
        <v/>
      </c>
      <c r="O1156" s="43" t="str">
        <f t="array" ref="O1156">IFERROR(INDEX($M$2:$M$1501,MATCH(0,INDEX(COUNTIFS($O$1:O1155,$M$2:$M$1501),0),0)),"")</f>
        <v/>
      </c>
      <c r="T1156" s="8" t="s">
        <v>619</v>
      </c>
      <c r="U1156" s="51"/>
      <c r="Z1156" s="6" t="s">
        <v>479</v>
      </c>
    </row>
    <row r="1157" spans="1:26" ht="12.75">
      <c r="A1157" s="36" t="str">
        <f t="shared" si="35"/>
        <v>DEL-Paschim Vihar|Munchies</v>
      </c>
      <c r="B1157" s="6" t="s">
        <v>477</v>
      </c>
      <c r="C1157" s="7">
        <v>44534</v>
      </c>
      <c r="D1157" s="8" t="s">
        <v>620</v>
      </c>
      <c r="E1157" s="8" t="s">
        <v>8</v>
      </c>
      <c r="F1157" s="9">
        <v>25</v>
      </c>
      <c r="G1157" s="10">
        <v>53</v>
      </c>
      <c r="H1157" s="46"/>
      <c r="I1157" s="46"/>
      <c r="M1157" s="6" t="s">
        <v>477</v>
      </c>
      <c r="N1157" s="43" t="str">
        <f>IF(COUNTIF($M$2:M1157,$M$2:$M$1501)=1,M1157,"")</f>
        <v/>
      </c>
      <c r="O1157" s="43" t="str">
        <f t="array" ref="O1157">IFERROR(INDEX($M$2:$M$1501,MATCH(0,INDEX(COUNTIFS($O$1:O1156,$M$2:$M$1501),0),0)),"")</f>
        <v/>
      </c>
      <c r="T1157" s="8" t="s">
        <v>620</v>
      </c>
      <c r="U1157" s="51"/>
      <c r="Z1157" s="6" t="s">
        <v>477</v>
      </c>
    </row>
    <row r="1158" spans="1:26" ht="12.75">
      <c r="A1158" s="36" t="str">
        <f t="shared" si="35"/>
        <v>DEL - Sector 10 Dwarka|Health &amp; Hygiene</v>
      </c>
      <c r="B1158" s="6" t="s">
        <v>479</v>
      </c>
      <c r="C1158" s="7">
        <v>44534</v>
      </c>
      <c r="D1158" s="8" t="s">
        <v>385</v>
      </c>
      <c r="E1158" s="8" t="s">
        <v>132</v>
      </c>
      <c r="F1158" s="9">
        <v>2</v>
      </c>
      <c r="G1158" s="10">
        <v>33</v>
      </c>
      <c r="H1158" s="46"/>
      <c r="I1158" s="46"/>
      <c r="M1158" s="6" t="s">
        <v>479</v>
      </c>
      <c r="N1158" s="43" t="str">
        <f>IF(COUNTIF($M$2:M1158,$M$2:$M$1501)=1,M1158,"")</f>
        <v/>
      </c>
      <c r="O1158" s="43" t="str">
        <f t="array" ref="O1158">IFERROR(INDEX($M$2:$M$1501,MATCH(0,INDEX(COUNTIFS($O$1:O1157,$M$2:$M$1501),0),0)),"")</f>
        <v/>
      </c>
      <c r="T1158" s="8" t="s">
        <v>385</v>
      </c>
      <c r="U1158" s="51"/>
      <c r="Z1158" s="6" t="s">
        <v>479</v>
      </c>
    </row>
    <row r="1159" spans="1:26" ht="12.75">
      <c r="A1159" s="36" t="str">
        <f t="shared" si="35"/>
        <v>DEL - Sector 10 Dwarka|Fruits &amp; Vegetables</v>
      </c>
      <c r="B1159" s="6" t="s">
        <v>479</v>
      </c>
      <c r="C1159" s="7">
        <v>44534</v>
      </c>
      <c r="D1159" s="8" t="s">
        <v>163</v>
      </c>
      <c r="E1159" s="8" t="s">
        <v>11</v>
      </c>
      <c r="F1159" s="9">
        <v>13</v>
      </c>
      <c r="G1159" s="10">
        <v>22</v>
      </c>
      <c r="H1159" s="46"/>
      <c r="I1159" s="46"/>
      <c r="M1159" s="6" t="s">
        <v>479</v>
      </c>
      <c r="N1159" s="43" t="str">
        <f>IF(COUNTIF($M$2:M1159,$M$2:$M$1501)=1,M1159,"")</f>
        <v/>
      </c>
      <c r="O1159" s="43" t="str">
        <f t="array" ref="O1159">IFERROR(INDEX($M$2:$M$1501,MATCH(0,INDEX(COUNTIFS($O$1:O1158,$M$2:$M$1501),0),0)),"")</f>
        <v/>
      </c>
      <c r="T1159" s="8" t="s">
        <v>163</v>
      </c>
      <c r="U1159" s="51"/>
      <c r="Z1159" s="6" t="s">
        <v>479</v>
      </c>
    </row>
    <row r="1160" spans="1:26" ht="12.75">
      <c r="A1160" s="36" t="str">
        <f t="shared" si="35"/>
        <v>DEL - Sector 10 Dwarka|Fruits &amp; Vegetables</v>
      </c>
      <c r="B1160" s="6" t="s">
        <v>479</v>
      </c>
      <c r="C1160" s="7">
        <v>44534</v>
      </c>
      <c r="D1160" s="8" t="s">
        <v>621</v>
      </c>
      <c r="E1160" s="8" t="s">
        <v>11</v>
      </c>
      <c r="F1160" s="9">
        <v>1</v>
      </c>
      <c r="G1160" s="10">
        <v>54</v>
      </c>
      <c r="H1160" s="46"/>
      <c r="I1160" s="46"/>
      <c r="M1160" s="6" t="s">
        <v>479</v>
      </c>
      <c r="N1160" s="43" t="str">
        <f>IF(COUNTIF($M$2:M1160,$M$2:$M$1501)=1,M1160,"")</f>
        <v/>
      </c>
      <c r="O1160" s="43" t="str">
        <f t="array" ref="O1160">IFERROR(INDEX($M$2:$M$1501,MATCH(0,INDEX(COUNTIFS($O$1:O1159,$M$2:$M$1501),0),0)),"")</f>
        <v/>
      </c>
      <c r="T1160" s="8" t="s">
        <v>621</v>
      </c>
      <c r="U1160" s="51"/>
      <c r="Z1160" s="6" t="s">
        <v>479</v>
      </c>
    </row>
    <row r="1161" spans="1:26" ht="12.75">
      <c r="A1161" s="36" t="str">
        <f t="shared" si="35"/>
        <v>DEL - Kalkaji|Beverages</v>
      </c>
      <c r="B1161" s="6" t="s">
        <v>474</v>
      </c>
      <c r="C1161" s="7">
        <v>44534</v>
      </c>
      <c r="D1161" s="8" t="s">
        <v>296</v>
      </c>
      <c r="E1161" s="8" t="s">
        <v>74</v>
      </c>
      <c r="F1161" s="9">
        <v>5</v>
      </c>
      <c r="G1161" s="10">
        <v>26</v>
      </c>
      <c r="H1161" s="46"/>
      <c r="I1161" s="46"/>
      <c r="M1161" s="6" t="s">
        <v>474</v>
      </c>
      <c r="N1161" s="43" t="str">
        <f>IF(COUNTIF($M$2:M1161,$M$2:$M$1501)=1,M1161,"")</f>
        <v/>
      </c>
      <c r="O1161" s="43" t="str">
        <f t="array" ref="O1161">IFERROR(INDEX($M$2:$M$1501,MATCH(0,INDEX(COUNTIFS($O$1:O1160,$M$2:$M$1501),0),0)),"")</f>
        <v/>
      </c>
      <c r="T1161" s="8" t="s">
        <v>296</v>
      </c>
      <c r="U1161" s="51"/>
      <c r="Z1161" s="6" t="s">
        <v>474</v>
      </c>
    </row>
    <row r="1162" spans="1:26" ht="12.75">
      <c r="A1162" s="36" t="str">
        <f t="shared" si="35"/>
        <v>DEL - East of Kailash|Health &amp; Hygiene</v>
      </c>
      <c r="B1162" s="6" t="s">
        <v>471</v>
      </c>
      <c r="C1162" s="7">
        <v>44534</v>
      </c>
      <c r="D1162" s="8" t="s">
        <v>131</v>
      </c>
      <c r="E1162" s="8" t="s">
        <v>132</v>
      </c>
      <c r="F1162" s="9">
        <v>25</v>
      </c>
      <c r="G1162" s="10">
        <v>81</v>
      </c>
      <c r="H1162" s="46"/>
      <c r="I1162" s="46"/>
      <c r="M1162" s="6" t="s">
        <v>471</v>
      </c>
      <c r="N1162" s="43" t="str">
        <f>IF(COUNTIF($M$2:M1162,$M$2:$M$1501)=1,M1162,"")</f>
        <v/>
      </c>
      <c r="O1162" s="43" t="str">
        <f t="array" ref="O1162">IFERROR(INDEX($M$2:$M$1501,MATCH(0,INDEX(COUNTIFS($O$1:O1161,$M$2:$M$1501),0),0)),"")</f>
        <v/>
      </c>
      <c r="T1162" s="8" t="s">
        <v>131</v>
      </c>
      <c r="U1162" s="51"/>
      <c r="Z1162" s="6" t="s">
        <v>471</v>
      </c>
    </row>
    <row r="1163" spans="1:26" ht="12.75">
      <c r="A1163" s="36" t="str">
        <f t="shared" si="35"/>
        <v>DEL - Sector 10 Dwarka|Ice Cream &amp; Desserts</v>
      </c>
      <c r="B1163" s="6" t="s">
        <v>479</v>
      </c>
      <c r="C1163" s="7">
        <v>44534</v>
      </c>
      <c r="D1163" s="8" t="s">
        <v>429</v>
      </c>
      <c r="E1163" s="8" t="s">
        <v>59</v>
      </c>
      <c r="F1163" s="9">
        <v>0</v>
      </c>
      <c r="G1163" s="10">
        <v>48</v>
      </c>
      <c r="H1163" s="46"/>
      <c r="I1163" s="46"/>
      <c r="M1163" s="6" t="s">
        <v>479</v>
      </c>
      <c r="N1163" s="43" t="str">
        <f>IF(COUNTIF($M$2:M1163,$M$2:$M$1501)=1,M1163,"")</f>
        <v/>
      </c>
      <c r="O1163" s="43" t="str">
        <f t="array" ref="O1163">IFERROR(INDEX($M$2:$M$1501,MATCH(0,INDEX(COUNTIFS($O$1:O1162,$M$2:$M$1501),0),0)),"")</f>
        <v/>
      </c>
      <c r="T1163" s="8" t="s">
        <v>429</v>
      </c>
      <c r="U1163" s="51"/>
      <c r="Z1163" s="6" t="s">
        <v>479</v>
      </c>
    </row>
    <row r="1164" spans="1:26" ht="12.75">
      <c r="A1164" s="36" t="str">
        <f t="shared" si="35"/>
        <v>DEL - Sector 10 Dwarka|Personal Care</v>
      </c>
      <c r="B1164" s="6" t="s">
        <v>479</v>
      </c>
      <c r="C1164" s="7">
        <v>44534</v>
      </c>
      <c r="D1164" s="8" t="s">
        <v>484</v>
      </c>
      <c r="E1164" s="8" t="s">
        <v>34</v>
      </c>
      <c r="F1164" s="9">
        <v>4</v>
      </c>
      <c r="G1164" s="10">
        <v>158</v>
      </c>
      <c r="H1164" s="46"/>
      <c r="I1164" s="46"/>
      <c r="M1164" s="6" t="s">
        <v>479</v>
      </c>
      <c r="N1164" s="43" t="str">
        <f>IF(COUNTIF($M$2:M1164,$M$2:$M$1501)=1,M1164,"")</f>
        <v/>
      </c>
      <c r="O1164" s="43" t="str">
        <f t="array" ref="O1164">IFERROR(INDEX($M$2:$M$1501,MATCH(0,INDEX(COUNTIFS($O$1:O1163,$M$2:$M$1501),0),0)),"")</f>
        <v/>
      </c>
      <c r="T1164" s="8" t="s">
        <v>484</v>
      </c>
      <c r="U1164" s="51"/>
      <c r="Z1164" s="6" t="s">
        <v>479</v>
      </c>
    </row>
    <row r="1165" spans="1:26" ht="12.75">
      <c r="A1165" s="36" t="str">
        <f t="shared" si="35"/>
        <v>DEL-Malviya Nagar|Cooking Essentials</v>
      </c>
      <c r="B1165" s="6" t="s">
        <v>483</v>
      </c>
      <c r="C1165" s="7">
        <v>44534</v>
      </c>
      <c r="D1165" s="8" t="s">
        <v>349</v>
      </c>
      <c r="E1165" s="8" t="s">
        <v>30</v>
      </c>
      <c r="F1165" s="9">
        <v>17</v>
      </c>
      <c r="G1165" s="10">
        <v>24</v>
      </c>
      <c r="H1165" s="46"/>
      <c r="I1165" s="46"/>
      <c r="M1165" s="6" t="s">
        <v>483</v>
      </c>
      <c r="N1165" s="43" t="str">
        <f>IF(COUNTIF($M$2:M1165,$M$2:$M$1501)=1,M1165,"")</f>
        <v/>
      </c>
      <c r="O1165" s="43" t="str">
        <f t="array" ref="O1165">IFERROR(INDEX($M$2:$M$1501,MATCH(0,INDEX(COUNTIFS($O$1:O1164,$M$2:$M$1501),0),0)),"")</f>
        <v/>
      </c>
      <c r="T1165" s="8" t="s">
        <v>349</v>
      </c>
      <c r="U1165" s="51"/>
      <c r="Z1165" s="6" t="s">
        <v>483</v>
      </c>
    </row>
    <row r="1166" spans="1:26" ht="12.75">
      <c r="A1166" s="36" t="str">
        <f t="shared" si="35"/>
        <v>DEL-Vikaspuri|Biscuits</v>
      </c>
      <c r="B1166" s="6" t="s">
        <v>473</v>
      </c>
      <c r="C1166" s="7">
        <v>44534</v>
      </c>
      <c r="D1166" s="8" t="s">
        <v>197</v>
      </c>
      <c r="E1166" s="8" t="s">
        <v>39</v>
      </c>
      <c r="F1166" s="9">
        <v>1</v>
      </c>
      <c r="G1166" s="10">
        <v>48</v>
      </c>
      <c r="H1166" s="46"/>
      <c r="I1166" s="46"/>
      <c r="M1166" s="6" t="s">
        <v>473</v>
      </c>
      <c r="N1166" s="43" t="str">
        <f>IF(COUNTIF($M$2:M1166,$M$2:$M$1501)=1,M1166,"")</f>
        <v/>
      </c>
      <c r="O1166" s="43" t="str">
        <f t="array" ref="O1166">IFERROR(INDEX($M$2:$M$1501,MATCH(0,INDEX(COUNTIFS($O$1:O1165,$M$2:$M$1501),0),0)),"")</f>
        <v/>
      </c>
      <c r="T1166" s="8" t="s">
        <v>197</v>
      </c>
      <c r="U1166" s="51"/>
      <c r="Z1166" s="6" t="s">
        <v>473</v>
      </c>
    </row>
    <row r="1167" spans="1:26" ht="12.75">
      <c r="A1167" s="36" t="str">
        <f t="shared" si="35"/>
        <v>DEL-Malviya Nagar|Cooking Essentials</v>
      </c>
      <c r="B1167" s="6" t="s">
        <v>483</v>
      </c>
      <c r="C1167" s="7">
        <v>44534</v>
      </c>
      <c r="D1167" s="8" t="s">
        <v>622</v>
      </c>
      <c r="E1167" s="8" t="s">
        <v>30</v>
      </c>
      <c r="F1167" s="9">
        <v>6</v>
      </c>
      <c r="G1167" s="10">
        <v>53</v>
      </c>
      <c r="H1167" s="46"/>
      <c r="I1167" s="46"/>
      <c r="M1167" s="6" t="s">
        <v>483</v>
      </c>
      <c r="N1167" s="43" t="str">
        <f>IF(COUNTIF($M$2:M1167,$M$2:$M$1501)=1,M1167,"")</f>
        <v/>
      </c>
      <c r="O1167" s="43" t="str">
        <f t="array" ref="O1167">IFERROR(INDEX($M$2:$M$1501,MATCH(0,INDEX(COUNTIFS($O$1:O1166,$M$2:$M$1501),0),0)),"")</f>
        <v/>
      </c>
      <c r="T1167" s="8" t="s">
        <v>622</v>
      </c>
      <c r="U1167" s="51"/>
      <c r="Z1167" s="6" t="s">
        <v>483</v>
      </c>
    </row>
    <row r="1168" spans="1:26" ht="12.75">
      <c r="A1168" s="36" t="str">
        <f t="shared" si="35"/>
        <v>DEL - Sector 10 Dwarka|Munchies</v>
      </c>
      <c r="B1168" s="6" t="s">
        <v>479</v>
      </c>
      <c r="C1168" s="7">
        <v>44534</v>
      </c>
      <c r="D1168" s="8" t="s">
        <v>623</v>
      </c>
      <c r="E1168" s="8" t="s">
        <v>8</v>
      </c>
      <c r="F1168" s="9">
        <v>70</v>
      </c>
      <c r="G1168" s="10">
        <v>38</v>
      </c>
      <c r="H1168" s="46"/>
      <c r="I1168" s="46"/>
      <c r="M1168" s="6" t="s">
        <v>479</v>
      </c>
      <c r="N1168" s="43" t="str">
        <f>IF(COUNTIF($M$2:M1168,$M$2:$M$1501)=1,M1168,"")</f>
        <v/>
      </c>
      <c r="O1168" s="43" t="str">
        <f t="array" ref="O1168">IFERROR(INDEX($M$2:$M$1501,MATCH(0,INDEX(COUNTIFS($O$1:O1167,$M$2:$M$1501),0),0)),"")</f>
        <v/>
      </c>
      <c r="T1168" s="8" t="s">
        <v>623</v>
      </c>
      <c r="U1168" s="51"/>
      <c r="Z1168" s="6" t="s">
        <v>479</v>
      </c>
    </row>
    <row r="1169" spans="1:26" ht="12.75">
      <c r="A1169" s="36" t="str">
        <f t="shared" si="35"/>
        <v>DEL - Sector 10 Dwarka|Cooking Essentials</v>
      </c>
      <c r="B1169" s="6" t="s">
        <v>479</v>
      </c>
      <c r="C1169" s="7">
        <v>44534</v>
      </c>
      <c r="D1169" s="8" t="s">
        <v>438</v>
      </c>
      <c r="E1169" s="8" t="s">
        <v>30</v>
      </c>
      <c r="F1169" s="9">
        <v>171</v>
      </c>
      <c r="G1169" s="10">
        <v>310</v>
      </c>
      <c r="H1169" s="46"/>
      <c r="I1169" s="46"/>
      <c r="M1169" s="6" t="s">
        <v>479</v>
      </c>
      <c r="N1169" s="43" t="str">
        <f>IF(COUNTIF($M$2:M1169,$M$2:$M$1501)=1,M1169,"")</f>
        <v/>
      </c>
      <c r="O1169" s="43" t="str">
        <f t="array" ref="O1169">IFERROR(INDEX($M$2:$M$1501,MATCH(0,INDEX(COUNTIFS($O$1:O1168,$M$2:$M$1501),0),0)),"")</f>
        <v/>
      </c>
      <c r="T1169" s="8" t="s">
        <v>438</v>
      </c>
      <c r="U1169" s="51"/>
      <c r="Z1169" s="6" t="s">
        <v>479</v>
      </c>
    </row>
    <row r="1170" spans="1:26" ht="12.75">
      <c r="A1170" s="36" t="str">
        <f t="shared" si="35"/>
        <v>DEL-Vikaspuri|Munchies</v>
      </c>
      <c r="B1170" s="6" t="s">
        <v>473</v>
      </c>
      <c r="C1170" s="7">
        <v>44534</v>
      </c>
      <c r="D1170" s="8" t="s">
        <v>89</v>
      </c>
      <c r="E1170" s="8" t="s">
        <v>8</v>
      </c>
      <c r="F1170" s="9">
        <v>644</v>
      </c>
      <c r="G1170" s="10">
        <v>48</v>
      </c>
      <c r="H1170" s="46"/>
      <c r="I1170" s="46"/>
      <c r="M1170" s="6" t="s">
        <v>473</v>
      </c>
      <c r="N1170" s="43" t="str">
        <f>IF(COUNTIF($M$2:M1170,$M$2:$M$1501)=1,M1170,"")</f>
        <v/>
      </c>
      <c r="O1170" s="43" t="str">
        <f t="array" ref="O1170">IFERROR(INDEX($M$2:$M$1501,MATCH(0,INDEX(COUNTIFS($O$1:O1169,$M$2:$M$1501),0),0)),"")</f>
        <v/>
      </c>
      <c r="T1170" s="8" t="s">
        <v>89</v>
      </c>
      <c r="U1170" s="51"/>
      <c r="Z1170" s="6" t="s">
        <v>473</v>
      </c>
    </row>
    <row r="1171" spans="1:26" ht="12.75">
      <c r="A1171" s="36" t="str">
        <f t="shared" si="35"/>
        <v>DEL - East of Kailash|Beverages</v>
      </c>
      <c r="B1171" s="6" t="s">
        <v>471</v>
      </c>
      <c r="C1171" s="7">
        <v>44534</v>
      </c>
      <c r="D1171" s="8" t="s">
        <v>537</v>
      </c>
      <c r="E1171" s="8" t="s">
        <v>74</v>
      </c>
      <c r="F1171" s="9">
        <v>2</v>
      </c>
      <c r="G1171" s="10">
        <v>150</v>
      </c>
      <c r="H1171" s="46"/>
      <c r="I1171" s="46"/>
      <c r="M1171" s="6" t="s">
        <v>471</v>
      </c>
      <c r="N1171" s="43" t="str">
        <f>IF(COUNTIF($M$2:M1171,$M$2:$M$1501)=1,M1171,"")</f>
        <v/>
      </c>
      <c r="O1171" s="43" t="str">
        <f t="array" ref="O1171">IFERROR(INDEX($M$2:$M$1501,MATCH(0,INDEX(COUNTIFS($O$1:O1170,$M$2:$M$1501),0),0)),"")</f>
        <v/>
      </c>
      <c r="T1171" s="8" t="s">
        <v>537</v>
      </c>
      <c r="U1171" s="51"/>
      <c r="Z1171" s="6" t="s">
        <v>471</v>
      </c>
    </row>
    <row r="1172" spans="1:26" ht="12.75">
      <c r="A1172" s="36" t="str">
        <f t="shared" si="35"/>
        <v>DEL-Vikaspuri|Biscuits</v>
      </c>
      <c r="B1172" s="6" t="s">
        <v>473</v>
      </c>
      <c r="C1172" s="7">
        <v>44534</v>
      </c>
      <c r="D1172" s="8" t="s">
        <v>202</v>
      </c>
      <c r="E1172" s="8" t="s">
        <v>39</v>
      </c>
      <c r="F1172" s="9">
        <v>158</v>
      </c>
      <c r="G1172" s="10">
        <v>41</v>
      </c>
      <c r="H1172" s="46"/>
      <c r="I1172" s="46"/>
      <c r="M1172" s="6" t="s">
        <v>473</v>
      </c>
      <c r="N1172" s="43" t="str">
        <f>IF(COUNTIF($M$2:M1172,$M$2:$M$1501)=1,M1172,"")</f>
        <v/>
      </c>
      <c r="O1172" s="43" t="str">
        <f t="array" ref="O1172">IFERROR(INDEX($M$2:$M$1501,MATCH(0,INDEX(COUNTIFS($O$1:O1171,$M$2:$M$1501),0),0)),"")</f>
        <v/>
      </c>
      <c r="T1172" s="8" t="s">
        <v>202</v>
      </c>
      <c r="U1172" s="51"/>
      <c r="Z1172" s="6" t="s">
        <v>473</v>
      </c>
    </row>
    <row r="1173" spans="1:26" ht="12.75">
      <c r="A1173" s="36" t="str">
        <f t="shared" si="35"/>
        <v>DEL - Sector 10 Dwarka|Personal Care</v>
      </c>
      <c r="B1173" s="6" t="s">
        <v>479</v>
      </c>
      <c r="C1173" s="7">
        <v>44534</v>
      </c>
      <c r="D1173" s="8" t="s">
        <v>624</v>
      </c>
      <c r="E1173" s="8" t="s">
        <v>34</v>
      </c>
      <c r="F1173" s="9">
        <v>0</v>
      </c>
      <c r="G1173" s="10">
        <v>129</v>
      </c>
      <c r="H1173" s="46"/>
      <c r="I1173" s="46"/>
      <c r="M1173" s="6" t="s">
        <v>479</v>
      </c>
      <c r="N1173" s="43" t="str">
        <f>IF(COUNTIF($M$2:M1173,$M$2:$M$1501)=1,M1173,"")</f>
        <v/>
      </c>
      <c r="O1173" s="43" t="str">
        <f t="array" ref="O1173">IFERROR(INDEX($M$2:$M$1501,MATCH(0,INDEX(COUNTIFS($O$1:O1172,$M$2:$M$1501),0),0)),"")</f>
        <v/>
      </c>
      <c r="T1173" s="8" t="s">
        <v>624</v>
      </c>
      <c r="U1173" s="51"/>
      <c r="Z1173" s="6" t="s">
        <v>479</v>
      </c>
    </row>
    <row r="1174" spans="1:26" ht="12.75">
      <c r="A1174" s="36" t="str">
        <f t="shared" si="35"/>
        <v>DEL-Paschim Vihar|Biscuits</v>
      </c>
      <c r="B1174" s="6" t="s">
        <v>477</v>
      </c>
      <c r="C1174" s="7">
        <v>44534</v>
      </c>
      <c r="D1174" s="8" t="s">
        <v>440</v>
      </c>
      <c r="E1174" s="8" t="s">
        <v>39</v>
      </c>
      <c r="F1174" s="9">
        <v>0</v>
      </c>
      <c r="G1174" s="10">
        <v>5</v>
      </c>
      <c r="H1174" s="46"/>
      <c r="I1174" s="46"/>
      <c r="M1174" s="6" t="s">
        <v>477</v>
      </c>
      <c r="N1174" s="43" t="str">
        <f>IF(COUNTIF($M$2:M1174,$M$2:$M$1501)=1,M1174,"")</f>
        <v/>
      </c>
      <c r="O1174" s="43" t="str">
        <f t="array" ref="O1174">IFERROR(INDEX($M$2:$M$1501,MATCH(0,INDEX(COUNTIFS($O$1:O1173,$M$2:$M$1501),0),0)),"")</f>
        <v/>
      </c>
      <c r="T1174" s="8" t="s">
        <v>440</v>
      </c>
      <c r="U1174" s="51"/>
      <c r="Z1174" s="6" t="s">
        <v>477</v>
      </c>
    </row>
    <row r="1175" spans="1:26" ht="12.75">
      <c r="A1175" s="36" t="str">
        <f t="shared" si="35"/>
        <v>DEL-Malviya Nagar|Packaged Food</v>
      </c>
      <c r="B1175" s="6" t="s">
        <v>483</v>
      </c>
      <c r="C1175" s="7">
        <v>44534</v>
      </c>
      <c r="D1175" s="8" t="s">
        <v>92</v>
      </c>
      <c r="E1175" s="8" t="s">
        <v>15</v>
      </c>
      <c r="F1175" s="9">
        <v>55</v>
      </c>
      <c r="G1175" s="10">
        <v>75</v>
      </c>
      <c r="H1175" s="46"/>
      <c r="I1175" s="46"/>
      <c r="M1175" s="6" t="s">
        <v>483</v>
      </c>
      <c r="N1175" s="43" t="str">
        <f>IF(COUNTIF($M$2:M1175,$M$2:$M$1501)=1,M1175,"")</f>
        <v/>
      </c>
      <c r="O1175" s="43" t="str">
        <f t="array" ref="O1175">IFERROR(INDEX($M$2:$M$1501,MATCH(0,INDEX(COUNTIFS($O$1:O1174,$M$2:$M$1501),0),0)),"")</f>
        <v/>
      </c>
      <c r="T1175" s="8" t="s">
        <v>92</v>
      </c>
      <c r="U1175" s="51"/>
      <c r="Z1175" s="6" t="s">
        <v>483</v>
      </c>
    </row>
    <row r="1176" spans="1:26" ht="12.75">
      <c r="A1176" s="36" t="str">
        <f t="shared" si="35"/>
        <v>DEL-Vikaspuri|Chocolates &amp; Candies</v>
      </c>
      <c r="B1176" s="6" t="s">
        <v>473</v>
      </c>
      <c r="C1176" s="7">
        <v>44534</v>
      </c>
      <c r="D1176" s="8" t="s">
        <v>79</v>
      </c>
      <c r="E1176" s="8" t="s">
        <v>80</v>
      </c>
      <c r="F1176" s="9">
        <v>111</v>
      </c>
      <c r="G1176" s="10">
        <v>40</v>
      </c>
      <c r="H1176" s="46"/>
      <c r="I1176" s="46"/>
      <c r="M1176" s="6" t="s">
        <v>473</v>
      </c>
      <c r="N1176" s="43" t="str">
        <f>IF(COUNTIF($M$2:M1176,$M$2:$M$1501)=1,M1176,"")</f>
        <v/>
      </c>
      <c r="O1176" s="43" t="str">
        <f t="array" ref="O1176">IFERROR(INDEX($M$2:$M$1501,MATCH(0,INDEX(COUNTIFS($O$1:O1175,$M$2:$M$1501),0),0)),"")</f>
        <v/>
      </c>
      <c r="T1176" s="8" t="s">
        <v>79</v>
      </c>
      <c r="U1176" s="51"/>
      <c r="Z1176" s="6" t="s">
        <v>473</v>
      </c>
    </row>
    <row r="1177" spans="1:26" ht="12.75">
      <c r="A1177" s="36" t="str">
        <f t="shared" si="35"/>
        <v>DEL-Vikaspuri|Home &amp; Cleaning</v>
      </c>
      <c r="B1177" s="6" t="s">
        <v>473</v>
      </c>
      <c r="C1177" s="7">
        <v>44534</v>
      </c>
      <c r="D1177" s="8" t="s">
        <v>625</v>
      </c>
      <c r="E1177" s="8" t="s">
        <v>67</v>
      </c>
      <c r="F1177" s="9">
        <v>0</v>
      </c>
      <c r="G1177" s="10">
        <v>37</v>
      </c>
      <c r="H1177" s="46"/>
      <c r="I1177" s="46"/>
      <c r="M1177" s="6" t="s">
        <v>473</v>
      </c>
      <c r="N1177" s="43" t="str">
        <f>IF(COUNTIF($M$2:M1177,$M$2:$M$1501)=1,M1177,"")</f>
        <v/>
      </c>
      <c r="O1177" s="43" t="str">
        <f t="array" ref="O1177">IFERROR(INDEX($M$2:$M$1501,MATCH(0,INDEX(COUNTIFS($O$1:O1176,$M$2:$M$1501),0),0)),"")</f>
        <v/>
      </c>
      <c r="T1177" s="8" t="s">
        <v>625</v>
      </c>
      <c r="U1177" s="51"/>
      <c r="Z1177" s="6" t="s">
        <v>473</v>
      </c>
    </row>
    <row r="1178" spans="1:26" ht="12.75">
      <c r="A1178" s="36" t="str">
        <f t="shared" si="35"/>
        <v>DEL - East of Kailash|Biscuits</v>
      </c>
      <c r="B1178" s="6" t="s">
        <v>471</v>
      </c>
      <c r="C1178" s="7">
        <v>44534</v>
      </c>
      <c r="D1178" s="8" t="s">
        <v>71</v>
      </c>
      <c r="E1178" s="8" t="s">
        <v>39</v>
      </c>
      <c r="F1178" s="9">
        <v>0</v>
      </c>
      <c r="G1178" s="10">
        <v>4</v>
      </c>
      <c r="H1178" s="46"/>
      <c r="I1178" s="46"/>
      <c r="M1178" s="6" t="s">
        <v>471</v>
      </c>
      <c r="N1178" s="43" t="str">
        <f>IF(COUNTIF($M$2:M1178,$M$2:$M$1501)=1,M1178,"")</f>
        <v/>
      </c>
      <c r="O1178" s="43" t="str">
        <f t="array" ref="O1178">IFERROR(INDEX($M$2:$M$1501,MATCH(0,INDEX(COUNTIFS($O$1:O1177,$M$2:$M$1501),0),0)),"")</f>
        <v/>
      </c>
      <c r="T1178" s="8" t="s">
        <v>71</v>
      </c>
      <c r="U1178" s="51"/>
      <c r="Z1178" s="6" t="s">
        <v>471</v>
      </c>
    </row>
    <row r="1179" spans="1:26" ht="12.75">
      <c r="A1179" s="36" t="str">
        <f t="shared" si="35"/>
        <v>DEL-Malviya Nagar|Munchies</v>
      </c>
      <c r="B1179" s="6" t="s">
        <v>483</v>
      </c>
      <c r="C1179" s="7">
        <v>44534</v>
      </c>
      <c r="D1179" s="8" t="s">
        <v>321</v>
      </c>
      <c r="E1179" s="8" t="s">
        <v>8</v>
      </c>
      <c r="F1179" s="9">
        <v>6</v>
      </c>
      <c r="G1179" s="10">
        <v>30</v>
      </c>
      <c r="H1179" s="46"/>
      <c r="I1179" s="46"/>
      <c r="M1179" s="6" t="s">
        <v>483</v>
      </c>
      <c r="N1179" s="43" t="str">
        <f>IF(COUNTIF($M$2:M1179,$M$2:$M$1501)=1,M1179,"")</f>
        <v/>
      </c>
      <c r="O1179" s="43" t="str">
        <f t="array" ref="O1179">IFERROR(INDEX($M$2:$M$1501,MATCH(0,INDEX(COUNTIFS($O$1:O1178,$M$2:$M$1501),0),0)),"")</f>
        <v/>
      </c>
      <c r="T1179" s="8" t="s">
        <v>321</v>
      </c>
      <c r="U1179" s="51"/>
      <c r="Z1179" s="6" t="s">
        <v>483</v>
      </c>
    </row>
    <row r="1180" spans="1:26" ht="12.75">
      <c r="A1180" s="36" t="str">
        <f t="shared" si="35"/>
        <v>DEL - East of Kailash|Dairy, Bread &amp; Batter</v>
      </c>
      <c r="B1180" s="6" t="s">
        <v>471</v>
      </c>
      <c r="C1180" s="7">
        <v>44534</v>
      </c>
      <c r="D1180" s="8" t="s">
        <v>491</v>
      </c>
      <c r="E1180" s="8" t="s">
        <v>41</v>
      </c>
      <c r="F1180" s="9">
        <v>6</v>
      </c>
      <c r="G1180" s="10">
        <v>28</v>
      </c>
      <c r="H1180" s="46"/>
      <c r="I1180" s="46"/>
      <c r="M1180" s="6" t="s">
        <v>471</v>
      </c>
      <c r="N1180" s="43" t="str">
        <f>IF(COUNTIF($M$2:M1180,$M$2:$M$1501)=1,M1180,"")</f>
        <v/>
      </c>
      <c r="O1180" s="43" t="str">
        <f t="array" ref="O1180">IFERROR(INDEX($M$2:$M$1501,MATCH(0,INDEX(COUNTIFS($O$1:O1179,$M$2:$M$1501),0),0)),"")</f>
        <v/>
      </c>
      <c r="T1180" s="8" t="s">
        <v>491</v>
      </c>
      <c r="U1180" s="51"/>
      <c r="Z1180" s="6" t="s">
        <v>471</v>
      </c>
    </row>
    <row r="1181" spans="1:26" ht="12.75">
      <c r="A1181" s="36" t="str">
        <f t="shared" si="35"/>
        <v>DEL-Malviya Nagar|Chocolates &amp; Candies</v>
      </c>
      <c r="B1181" s="6" t="s">
        <v>483</v>
      </c>
      <c r="C1181" s="7">
        <v>44534</v>
      </c>
      <c r="D1181" s="8" t="s">
        <v>513</v>
      </c>
      <c r="E1181" s="8" t="s">
        <v>80</v>
      </c>
      <c r="F1181" s="9">
        <v>0</v>
      </c>
      <c r="G1181" s="10">
        <v>0</v>
      </c>
      <c r="H1181" s="46"/>
      <c r="I1181" s="46"/>
      <c r="M1181" s="6" t="s">
        <v>483</v>
      </c>
      <c r="N1181" s="43" t="str">
        <f>IF(COUNTIF($M$2:M1181,$M$2:$M$1501)=1,M1181,"")</f>
        <v/>
      </c>
      <c r="O1181" s="43" t="str">
        <f t="array" ref="O1181">IFERROR(INDEX($M$2:$M$1501,MATCH(0,INDEX(COUNTIFS($O$1:O1180,$M$2:$M$1501),0),0)),"")</f>
        <v/>
      </c>
      <c r="T1181" s="8" t="s">
        <v>513</v>
      </c>
      <c r="U1181" s="51"/>
      <c r="Z1181" s="6" t="s">
        <v>483</v>
      </c>
    </row>
    <row r="1182" spans="1:26" ht="12.75">
      <c r="A1182" s="36" t="str">
        <f t="shared" si="35"/>
        <v>DEL-Vikaspuri|Munchies</v>
      </c>
      <c r="B1182" s="6" t="s">
        <v>473</v>
      </c>
      <c r="C1182" s="7">
        <v>44534</v>
      </c>
      <c r="D1182" s="8" t="s">
        <v>89</v>
      </c>
      <c r="E1182" s="8" t="s">
        <v>8</v>
      </c>
      <c r="F1182" s="9">
        <v>644</v>
      </c>
      <c r="G1182" s="10">
        <v>28</v>
      </c>
      <c r="H1182" s="46"/>
      <c r="I1182" s="46"/>
      <c r="M1182" s="6" t="s">
        <v>473</v>
      </c>
      <c r="N1182" s="43" t="str">
        <f>IF(COUNTIF($M$2:M1182,$M$2:$M$1501)=1,M1182,"")</f>
        <v/>
      </c>
      <c r="O1182" s="43" t="str">
        <f t="array" ref="O1182">IFERROR(INDEX($M$2:$M$1501,MATCH(0,INDEX(COUNTIFS($O$1:O1181,$M$2:$M$1501),0),0)),"")</f>
        <v/>
      </c>
      <c r="T1182" s="8" t="s">
        <v>89</v>
      </c>
      <c r="U1182" s="51"/>
      <c r="Z1182" s="6" t="s">
        <v>473</v>
      </c>
    </row>
    <row r="1183" spans="1:26" ht="12.75">
      <c r="A1183" s="36" t="str">
        <f t="shared" si="35"/>
        <v>DEL-Vikaspuri|Fruits &amp; Vegetables</v>
      </c>
      <c r="B1183" s="6" t="s">
        <v>473</v>
      </c>
      <c r="C1183" s="7">
        <v>44534</v>
      </c>
      <c r="D1183" s="8" t="s">
        <v>558</v>
      </c>
      <c r="E1183" s="8" t="s">
        <v>11</v>
      </c>
      <c r="F1183" s="9">
        <v>1</v>
      </c>
      <c r="G1183" s="10">
        <v>74</v>
      </c>
      <c r="H1183" s="46"/>
      <c r="I1183" s="46"/>
      <c r="M1183" s="6" t="s">
        <v>473</v>
      </c>
      <c r="N1183" s="43" t="str">
        <f>IF(COUNTIF($M$2:M1183,$M$2:$M$1501)=1,M1183,"")</f>
        <v/>
      </c>
      <c r="O1183" s="43" t="str">
        <f t="array" ref="O1183">IFERROR(INDEX($M$2:$M$1501,MATCH(0,INDEX(COUNTIFS($O$1:O1182,$M$2:$M$1501),0),0)),"")</f>
        <v/>
      </c>
      <c r="T1183" s="8" t="s">
        <v>558</v>
      </c>
      <c r="U1183" s="51"/>
      <c r="Z1183" s="6" t="s">
        <v>473</v>
      </c>
    </row>
    <row r="1184" spans="1:26" ht="12.75">
      <c r="A1184" s="36" t="str">
        <f t="shared" si="35"/>
        <v>DEL-Vikaspuri|Home &amp; Cleaning</v>
      </c>
      <c r="B1184" s="6" t="s">
        <v>473</v>
      </c>
      <c r="C1184" s="7">
        <v>44534</v>
      </c>
      <c r="D1184" s="8" t="s">
        <v>626</v>
      </c>
      <c r="E1184" s="8" t="s">
        <v>67</v>
      </c>
      <c r="F1184" s="9">
        <v>0</v>
      </c>
      <c r="G1184" s="10">
        <v>37</v>
      </c>
      <c r="H1184" s="46"/>
      <c r="I1184" s="46"/>
      <c r="M1184" s="6" t="s">
        <v>473</v>
      </c>
      <c r="N1184" s="43" t="str">
        <f>IF(COUNTIF($M$2:M1184,$M$2:$M$1501)=1,M1184,"")</f>
        <v/>
      </c>
      <c r="O1184" s="43" t="str">
        <f t="array" ref="O1184">IFERROR(INDEX($M$2:$M$1501,MATCH(0,INDEX(COUNTIFS($O$1:O1183,$M$2:$M$1501),0),0)),"")</f>
        <v/>
      </c>
      <c r="T1184" s="8" t="s">
        <v>626</v>
      </c>
      <c r="U1184" s="51"/>
      <c r="Z1184" s="6" t="s">
        <v>473</v>
      </c>
    </row>
    <row r="1185" spans="1:26" ht="12.75">
      <c r="A1185" s="36" t="str">
        <f t="shared" si="35"/>
        <v>DEL - Sector 10 Dwarka|Beverages</v>
      </c>
      <c r="B1185" s="6" t="s">
        <v>479</v>
      </c>
      <c r="C1185" s="7">
        <v>44534</v>
      </c>
      <c r="D1185" s="8" t="s">
        <v>487</v>
      </c>
      <c r="E1185" s="8" t="s">
        <v>74</v>
      </c>
      <c r="F1185" s="9">
        <v>37</v>
      </c>
      <c r="G1185" s="10">
        <v>12</v>
      </c>
      <c r="H1185" s="46"/>
      <c r="I1185" s="46"/>
      <c r="M1185" s="6" t="s">
        <v>479</v>
      </c>
      <c r="N1185" s="43" t="str">
        <f>IF(COUNTIF($M$2:M1185,$M$2:$M$1501)=1,M1185,"")</f>
        <v/>
      </c>
      <c r="O1185" s="43" t="str">
        <f t="array" ref="O1185">IFERROR(INDEX($M$2:$M$1501,MATCH(0,INDEX(COUNTIFS($O$1:O1184,$M$2:$M$1501),0),0)),"")</f>
        <v/>
      </c>
      <c r="T1185" s="8" t="s">
        <v>487</v>
      </c>
      <c r="U1185" s="51"/>
      <c r="Z1185" s="6" t="s">
        <v>479</v>
      </c>
    </row>
    <row r="1186" spans="1:26" ht="12.75">
      <c r="A1186" s="36" t="str">
        <f t="shared" si="35"/>
        <v>DEL-Vikaspuri|Munchies</v>
      </c>
      <c r="B1186" s="6" t="s">
        <v>473</v>
      </c>
      <c r="C1186" s="7">
        <v>44534</v>
      </c>
      <c r="D1186" s="8" t="s">
        <v>230</v>
      </c>
      <c r="E1186" s="8" t="s">
        <v>8</v>
      </c>
      <c r="F1186" s="9">
        <v>4</v>
      </c>
      <c r="G1186" s="10">
        <v>19</v>
      </c>
      <c r="H1186" s="46"/>
      <c r="I1186" s="46"/>
      <c r="M1186" s="6" t="s">
        <v>473</v>
      </c>
      <c r="N1186" s="43" t="str">
        <f>IF(COUNTIF($M$2:M1186,$M$2:$M$1501)=1,M1186,"")</f>
        <v/>
      </c>
      <c r="O1186" s="43" t="str">
        <f t="array" ref="O1186">IFERROR(INDEX($M$2:$M$1501,MATCH(0,INDEX(COUNTIFS($O$1:O1185,$M$2:$M$1501),0),0)),"")</f>
        <v/>
      </c>
      <c r="T1186" s="8" t="s">
        <v>230</v>
      </c>
      <c r="U1186" s="51"/>
      <c r="Z1186" s="6" t="s">
        <v>473</v>
      </c>
    </row>
    <row r="1187" spans="1:26" ht="12.75">
      <c r="A1187" s="36" t="str">
        <f t="shared" si="35"/>
        <v>DEL - Sector 10 Dwarka|Home &amp; Cleaning</v>
      </c>
      <c r="B1187" s="6" t="s">
        <v>479</v>
      </c>
      <c r="C1187" s="7">
        <v>44534</v>
      </c>
      <c r="D1187" s="8" t="s">
        <v>600</v>
      </c>
      <c r="E1187" s="8" t="s">
        <v>67</v>
      </c>
      <c r="F1187" s="9">
        <v>0</v>
      </c>
      <c r="G1187" s="10">
        <v>55</v>
      </c>
      <c r="H1187" s="46"/>
      <c r="I1187" s="46"/>
      <c r="M1187" s="6" t="s">
        <v>479</v>
      </c>
      <c r="N1187" s="43" t="str">
        <f>IF(COUNTIF($M$2:M1187,$M$2:$M$1501)=1,M1187,"")</f>
        <v/>
      </c>
      <c r="O1187" s="43" t="str">
        <f t="array" ref="O1187">IFERROR(INDEX($M$2:$M$1501,MATCH(0,INDEX(COUNTIFS($O$1:O1186,$M$2:$M$1501),0),0)),"")</f>
        <v/>
      </c>
      <c r="T1187" s="8" t="s">
        <v>600</v>
      </c>
      <c r="U1187" s="51"/>
      <c r="Z1187" s="6" t="s">
        <v>479</v>
      </c>
    </row>
    <row r="1188" spans="1:26" ht="12.75">
      <c r="A1188" s="36" t="str">
        <f t="shared" si="35"/>
        <v>DEL-Paschim Vihar|Munchies</v>
      </c>
      <c r="B1188" s="6" t="s">
        <v>477</v>
      </c>
      <c r="C1188" s="7">
        <v>44534</v>
      </c>
      <c r="D1188" s="8" t="s">
        <v>627</v>
      </c>
      <c r="E1188" s="8" t="s">
        <v>8</v>
      </c>
      <c r="F1188" s="9">
        <v>0</v>
      </c>
      <c r="G1188" s="10">
        <v>5</v>
      </c>
      <c r="H1188" s="46"/>
      <c r="I1188" s="46"/>
      <c r="M1188" s="6" t="s">
        <v>477</v>
      </c>
      <c r="N1188" s="43" t="str">
        <f>IF(COUNTIF($M$2:M1188,$M$2:$M$1501)=1,M1188,"")</f>
        <v/>
      </c>
      <c r="O1188" s="43" t="str">
        <f t="array" ref="O1188">IFERROR(INDEX($M$2:$M$1501,MATCH(0,INDEX(COUNTIFS($O$1:O1187,$M$2:$M$1501),0),0)),"")</f>
        <v/>
      </c>
      <c r="T1188" s="8" t="s">
        <v>627</v>
      </c>
      <c r="U1188" s="51"/>
      <c r="Z1188" s="6" t="s">
        <v>477</v>
      </c>
    </row>
    <row r="1189" spans="1:26" ht="12.75">
      <c r="A1189" s="36" t="str">
        <f t="shared" si="35"/>
        <v>DEL-Vikaspuri|Health &amp; Hygiene</v>
      </c>
      <c r="B1189" s="6" t="s">
        <v>473</v>
      </c>
      <c r="C1189" s="7">
        <v>44534</v>
      </c>
      <c r="D1189" s="8" t="s">
        <v>628</v>
      </c>
      <c r="E1189" s="8" t="s">
        <v>132</v>
      </c>
      <c r="F1189" s="9">
        <v>0</v>
      </c>
      <c r="G1189" s="10">
        <v>30</v>
      </c>
      <c r="H1189" s="46"/>
      <c r="I1189" s="46"/>
      <c r="M1189" s="6" t="s">
        <v>473</v>
      </c>
      <c r="N1189" s="43" t="str">
        <f>IF(COUNTIF($M$2:M1189,$M$2:$M$1501)=1,M1189,"")</f>
        <v/>
      </c>
      <c r="O1189" s="43" t="str">
        <f t="array" ref="O1189">IFERROR(INDEX($M$2:$M$1501,MATCH(0,INDEX(COUNTIFS($O$1:O1188,$M$2:$M$1501),0),0)),"")</f>
        <v/>
      </c>
      <c r="T1189" s="8" t="s">
        <v>628</v>
      </c>
      <c r="U1189" s="51"/>
      <c r="Z1189" s="6" t="s">
        <v>473</v>
      </c>
    </row>
    <row r="1190" spans="1:26" ht="12.75">
      <c r="A1190" s="36" t="str">
        <f t="shared" si="35"/>
        <v>DEL-Paschim Vihar|Packaged Food</v>
      </c>
      <c r="B1190" s="6" t="s">
        <v>477</v>
      </c>
      <c r="C1190" s="7">
        <v>44534</v>
      </c>
      <c r="D1190" s="8" t="s">
        <v>629</v>
      </c>
      <c r="E1190" s="8" t="s">
        <v>15</v>
      </c>
      <c r="F1190" s="9">
        <v>6</v>
      </c>
      <c r="G1190" s="10">
        <v>24</v>
      </c>
      <c r="H1190" s="46"/>
      <c r="I1190" s="46"/>
      <c r="M1190" s="6" t="s">
        <v>477</v>
      </c>
      <c r="N1190" s="43" t="str">
        <f>IF(COUNTIF($M$2:M1190,$M$2:$M$1501)=1,M1190,"")</f>
        <v/>
      </c>
      <c r="O1190" s="43" t="str">
        <f t="array" ref="O1190">IFERROR(INDEX($M$2:$M$1501,MATCH(0,INDEX(COUNTIFS($O$1:O1189,$M$2:$M$1501),0),0)),"")</f>
        <v/>
      </c>
      <c r="T1190" s="8" t="s">
        <v>629</v>
      </c>
      <c r="U1190" s="51"/>
      <c r="Z1190" s="6" t="s">
        <v>477</v>
      </c>
    </row>
    <row r="1191" spans="1:26" ht="12.75">
      <c r="A1191" s="36" t="str">
        <f t="shared" si="35"/>
        <v>DEL - Kalkaji|Fruits &amp; Vegetables</v>
      </c>
      <c r="B1191" s="6" t="s">
        <v>474</v>
      </c>
      <c r="C1191" s="7">
        <v>44534</v>
      </c>
      <c r="D1191" s="8" t="s">
        <v>51</v>
      </c>
      <c r="E1191" s="8" t="s">
        <v>11</v>
      </c>
      <c r="F1191" s="9">
        <v>8</v>
      </c>
      <c r="G1191" s="10">
        <v>21</v>
      </c>
      <c r="H1191" s="46"/>
      <c r="I1191" s="46"/>
      <c r="M1191" s="6" t="s">
        <v>474</v>
      </c>
      <c r="N1191" s="43" t="str">
        <f>IF(COUNTIF($M$2:M1191,$M$2:$M$1501)=1,M1191,"")</f>
        <v/>
      </c>
      <c r="O1191" s="43" t="str">
        <f t="array" ref="O1191">IFERROR(INDEX($M$2:$M$1501,MATCH(0,INDEX(COUNTIFS($O$1:O1190,$M$2:$M$1501),0),0)),"")</f>
        <v/>
      </c>
      <c r="T1191" s="8" t="s">
        <v>51</v>
      </c>
      <c r="U1191" s="51"/>
      <c r="Z1191" s="6" t="s">
        <v>474</v>
      </c>
    </row>
    <row r="1192" spans="1:26" ht="12.75">
      <c r="A1192" s="36" t="str">
        <f t="shared" si="35"/>
        <v>DEL-Malviya Nagar|Packaged Food</v>
      </c>
      <c r="B1192" s="6" t="s">
        <v>483</v>
      </c>
      <c r="C1192" s="7">
        <v>44534</v>
      </c>
      <c r="D1192" s="8" t="s">
        <v>564</v>
      </c>
      <c r="E1192" s="8" t="s">
        <v>15</v>
      </c>
      <c r="F1192" s="9">
        <v>35</v>
      </c>
      <c r="G1192" s="10">
        <v>65</v>
      </c>
      <c r="H1192" s="46"/>
      <c r="I1192" s="46"/>
      <c r="M1192" s="6" t="s">
        <v>483</v>
      </c>
      <c r="N1192" s="43" t="str">
        <f>IF(COUNTIF($M$2:M1192,$M$2:$M$1501)=1,M1192,"")</f>
        <v/>
      </c>
      <c r="O1192" s="43" t="str">
        <f t="array" ref="O1192">IFERROR(INDEX($M$2:$M$1501,MATCH(0,INDEX(COUNTIFS($O$1:O1191,$M$2:$M$1501),0),0)),"")</f>
        <v/>
      </c>
      <c r="T1192" s="8" t="s">
        <v>564</v>
      </c>
      <c r="U1192" s="51"/>
      <c r="Z1192" s="6" t="s">
        <v>483</v>
      </c>
    </row>
    <row r="1193" spans="1:26" ht="12.75">
      <c r="A1193" s="36" t="str">
        <f t="shared" si="35"/>
        <v>DEL-Paschim Vihar|Cooking Essentials</v>
      </c>
      <c r="B1193" s="6" t="s">
        <v>477</v>
      </c>
      <c r="C1193" s="7">
        <v>44534</v>
      </c>
      <c r="D1193" s="8" t="s">
        <v>630</v>
      </c>
      <c r="E1193" s="8" t="s">
        <v>30</v>
      </c>
      <c r="F1193" s="9">
        <v>43</v>
      </c>
      <c r="G1193" s="10">
        <v>43</v>
      </c>
      <c r="H1193" s="46"/>
      <c r="I1193" s="46"/>
      <c r="M1193" s="6" t="s">
        <v>477</v>
      </c>
      <c r="N1193" s="43" t="str">
        <f>IF(COUNTIF($M$2:M1193,$M$2:$M$1501)=1,M1193,"")</f>
        <v/>
      </c>
      <c r="O1193" s="43" t="str">
        <f t="array" ref="O1193">IFERROR(INDEX($M$2:$M$1501,MATCH(0,INDEX(COUNTIFS($O$1:O1192,$M$2:$M$1501),0),0)),"")</f>
        <v/>
      </c>
      <c r="T1193" s="8" t="s">
        <v>630</v>
      </c>
      <c r="U1193" s="51"/>
      <c r="Z1193" s="6" t="s">
        <v>477</v>
      </c>
    </row>
    <row r="1194" spans="1:26" ht="12.75">
      <c r="A1194" s="36" t="str">
        <f t="shared" si="35"/>
        <v>DEL-Malviya Nagar|Beverages</v>
      </c>
      <c r="B1194" s="6" t="s">
        <v>483</v>
      </c>
      <c r="C1194" s="7">
        <v>44534</v>
      </c>
      <c r="D1194" s="8" t="s">
        <v>631</v>
      </c>
      <c r="E1194" s="8" t="s">
        <v>74</v>
      </c>
      <c r="F1194" s="9">
        <v>57</v>
      </c>
      <c r="G1194" s="10">
        <v>66</v>
      </c>
      <c r="H1194" s="46"/>
      <c r="I1194" s="46"/>
      <c r="M1194" s="6" t="s">
        <v>483</v>
      </c>
      <c r="N1194" s="43" t="str">
        <f>IF(COUNTIF($M$2:M1194,$M$2:$M$1501)=1,M1194,"")</f>
        <v/>
      </c>
      <c r="O1194" s="43" t="str">
        <f t="array" ref="O1194">IFERROR(INDEX($M$2:$M$1501,MATCH(0,INDEX(COUNTIFS($O$1:O1193,$M$2:$M$1501),0),0)),"")</f>
        <v/>
      </c>
      <c r="T1194" s="8" t="s">
        <v>631</v>
      </c>
      <c r="U1194" s="51"/>
      <c r="Z1194" s="6" t="s">
        <v>483</v>
      </c>
    </row>
    <row r="1195" spans="1:26" ht="12.75">
      <c r="A1195" s="36" t="str">
        <f t="shared" si="35"/>
        <v>DEL-Paschim Vihar|Munchies</v>
      </c>
      <c r="B1195" s="6" t="s">
        <v>477</v>
      </c>
      <c r="C1195" s="7">
        <v>44534</v>
      </c>
      <c r="D1195" s="8" t="s">
        <v>89</v>
      </c>
      <c r="E1195" s="8" t="s">
        <v>8</v>
      </c>
      <c r="F1195" s="9">
        <v>844</v>
      </c>
      <c r="G1195" s="10">
        <v>7</v>
      </c>
      <c r="H1195" s="46"/>
      <c r="I1195" s="46"/>
      <c r="M1195" s="6" t="s">
        <v>477</v>
      </c>
      <c r="N1195" s="43" t="str">
        <f>IF(COUNTIF($M$2:M1195,$M$2:$M$1501)=1,M1195,"")</f>
        <v/>
      </c>
      <c r="O1195" s="43" t="str">
        <f t="array" ref="O1195">IFERROR(INDEX($M$2:$M$1501,MATCH(0,INDEX(COUNTIFS($O$1:O1194,$M$2:$M$1501),0),0)),"")</f>
        <v/>
      </c>
      <c r="T1195" s="8" t="s">
        <v>89</v>
      </c>
      <c r="U1195" s="51"/>
      <c r="Z1195" s="6" t="s">
        <v>477</v>
      </c>
    </row>
    <row r="1196" spans="1:26" ht="12.75">
      <c r="A1196" s="36" t="str">
        <f t="shared" si="35"/>
        <v>DEL-Paschim Vihar|Beverages</v>
      </c>
      <c r="B1196" s="6" t="s">
        <v>477</v>
      </c>
      <c r="C1196" s="7">
        <v>44534</v>
      </c>
      <c r="D1196" s="8" t="s">
        <v>252</v>
      </c>
      <c r="E1196" s="8" t="s">
        <v>74</v>
      </c>
      <c r="F1196" s="9">
        <v>11</v>
      </c>
      <c r="G1196" s="10">
        <v>410</v>
      </c>
      <c r="H1196" s="46"/>
      <c r="I1196" s="46"/>
      <c r="M1196" s="6" t="s">
        <v>477</v>
      </c>
      <c r="N1196" s="43" t="str">
        <f>IF(COUNTIF($M$2:M1196,$M$2:$M$1501)=1,M1196,"")</f>
        <v/>
      </c>
      <c r="O1196" s="43" t="str">
        <f t="array" ref="O1196">IFERROR(INDEX($M$2:$M$1501,MATCH(0,INDEX(COUNTIFS($O$1:O1195,$M$2:$M$1501),0),0)),"")</f>
        <v/>
      </c>
      <c r="T1196" s="8" t="s">
        <v>252</v>
      </c>
      <c r="U1196" s="51"/>
      <c r="Z1196" s="6" t="s">
        <v>477</v>
      </c>
    </row>
    <row r="1197" spans="1:26" ht="12.75">
      <c r="A1197" s="36" t="str">
        <f t="shared" si="35"/>
        <v>DEL-Vikaspuri|Ice Cream &amp; Desserts</v>
      </c>
      <c r="B1197" s="6" t="s">
        <v>473</v>
      </c>
      <c r="C1197" s="7">
        <v>44534</v>
      </c>
      <c r="D1197" s="8" t="s">
        <v>305</v>
      </c>
      <c r="E1197" s="8" t="s">
        <v>59</v>
      </c>
      <c r="F1197" s="9">
        <v>6</v>
      </c>
      <c r="G1197" s="10">
        <v>20</v>
      </c>
      <c r="H1197" s="46"/>
      <c r="I1197" s="46"/>
      <c r="M1197" s="6" t="s">
        <v>473</v>
      </c>
      <c r="N1197" s="43" t="str">
        <f>IF(COUNTIF($M$2:M1197,$M$2:$M$1501)=1,M1197,"")</f>
        <v/>
      </c>
      <c r="O1197" s="43" t="str">
        <f t="array" ref="O1197">IFERROR(INDEX($M$2:$M$1501,MATCH(0,INDEX(COUNTIFS($O$1:O1196,$M$2:$M$1501),0),0)),"")</f>
        <v/>
      </c>
      <c r="T1197" s="8" t="s">
        <v>305</v>
      </c>
      <c r="U1197" s="51"/>
      <c r="Z1197" s="6" t="s">
        <v>473</v>
      </c>
    </row>
    <row r="1198" spans="1:26" ht="12.75">
      <c r="A1198" s="36" t="str">
        <f t="shared" si="35"/>
        <v>DEL - Sector 10 Dwarka|Beverages</v>
      </c>
      <c r="B1198" s="6" t="s">
        <v>479</v>
      </c>
      <c r="C1198" s="7">
        <v>44534</v>
      </c>
      <c r="D1198" s="8" t="s">
        <v>133</v>
      </c>
      <c r="E1198" s="8" t="s">
        <v>74</v>
      </c>
      <c r="F1198" s="9">
        <v>2</v>
      </c>
      <c r="G1198" s="10">
        <v>77</v>
      </c>
      <c r="H1198" s="46"/>
      <c r="I1198" s="46"/>
      <c r="M1198" s="6" t="s">
        <v>479</v>
      </c>
      <c r="N1198" s="43" t="str">
        <f>IF(COUNTIF($M$2:M1198,$M$2:$M$1501)=1,M1198,"")</f>
        <v/>
      </c>
      <c r="O1198" s="43" t="str">
        <f t="array" ref="O1198">IFERROR(INDEX($M$2:$M$1501,MATCH(0,INDEX(COUNTIFS($O$1:O1197,$M$2:$M$1501),0),0)),"")</f>
        <v/>
      </c>
      <c r="T1198" s="8" t="s">
        <v>133</v>
      </c>
      <c r="U1198" s="51"/>
      <c r="Z1198" s="6" t="s">
        <v>479</v>
      </c>
    </row>
    <row r="1199" spans="1:26" ht="12.75">
      <c r="A1199" s="36" t="str">
        <f t="shared" si="35"/>
        <v>DEL-Paschim Vihar|Munchies</v>
      </c>
      <c r="B1199" s="6" t="s">
        <v>477</v>
      </c>
      <c r="C1199" s="7">
        <v>44534</v>
      </c>
      <c r="D1199" s="8" t="s">
        <v>89</v>
      </c>
      <c r="E1199" s="8" t="s">
        <v>8</v>
      </c>
      <c r="F1199" s="9">
        <v>844</v>
      </c>
      <c r="G1199" s="10">
        <v>7</v>
      </c>
      <c r="H1199" s="46"/>
      <c r="I1199" s="46"/>
      <c r="M1199" s="6" t="s">
        <v>477</v>
      </c>
      <c r="N1199" s="43" t="str">
        <f>IF(COUNTIF($M$2:M1199,$M$2:$M$1501)=1,M1199,"")</f>
        <v/>
      </c>
      <c r="O1199" s="43" t="str">
        <f t="array" ref="O1199">IFERROR(INDEX($M$2:$M$1501,MATCH(0,INDEX(COUNTIFS($O$1:O1198,$M$2:$M$1501),0),0)),"")</f>
        <v/>
      </c>
      <c r="T1199" s="8" t="s">
        <v>89</v>
      </c>
      <c r="U1199" s="51"/>
      <c r="Z1199" s="6" t="s">
        <v>477</v>
      </c>
    </row>
    <row r="1200" spans="1:26" ht="12.75">
      <c r="A1200" s="36" t="str">
        <f t="shared" si="35"/>
        <v>DEL - Sector 10 Dwarka|Fruits &amp; Vegetables</v>
      </c>
      <c r="B1200" s="6" t="s">
        <v>479</v>
      </c>
      <c r="C1200" s="7">
        <v>44534</v>
      </c>
      <c r="D1200" s="8" t="s">
        <v>632</v>
      </c>
      <c r="E1200" s="8" t="s">
        <v>11</v>
      </c>
      <c r="F1200" s="9">
        <v>6</v>
      </c>
      <c r="G1200" s="10">
        <v>22</v>
      </c>
      <c r="H1200" s="46"/>
      <c r="I1200" s="46"/>
      <c r="M1200" s="6" t="s">
        <v>479</v>
      </c>
      <c r="N1200" s="43" t="str">
        <f>IF(COUNTIF($M$2:M1200,$M$2:$M$1501)=1,M1200,"")</f>
        <v/>
      </c>
      <c r="O1200" s="43" t="str">
        <f t="array" ref="O1200">IFERROR(INDEX($M$2:$M$1501,MATCH(0,INDEX(COUNTIFS($O$1:O1199,$M$2:$M$1501),0),0)),"")</f>
        <v/>
      </c>
      <c r="T1200" s="8" t="s">
        <v>632</v>
      </c>
      <c r="U1200" s="51"/>
      <c r="Z1200" s="6" t="s">
        <v>479</v>
      </c>
    </row>
    <row r="1201" spans="1:26" ht="12.75">
      <c r="A1201" s="36" t="str">
        <f t="shared" si="35"/>
        <v>DEL - Kalkaji|Chocolates &amp; Candies</v>
      </c>
      <c r="B1201" s="6" t="s">
        <v>474</v>
      </c>
      <c r="C1201" s="7">
        <v>44534</v>
      </c>
      <c r="D1201" s="8" t="s">
        <v>427</v>
      </c>
      <c r="E1201" s="8" t="s">
        <v>80</v>
      </c>
      <c r="F1201" s="9">
        <v>0</v>
      </c>
      <c r="G1201" s="10">
        <v>20</v>
      </c>
      <c r="H1201" s="46"/>
      <c r="I1201" s="46"/>
      <c r="M1201" s="6" t="s">
        <v>474</v>
      </c>
      <c r="N1201" s="43" t="str">
        <f>IF(COUNTIF($M$2:M1201,$M$2:$M$1501)=1,M1201,"")</f>
        <v/>
      </c>
      <c r="O1201" s="43" t="str">
        <f t="array" ref="O1201">IFERROR(INDEX($M$2:$M$1501,MATCH(0,INDEX(COUNTIFS($O$1:O1200,$M$2:$M$1501),0),0)),"")</f>
        <v/>
      </c>
      <c r="T1201" s="8" t="s">
        <v>427</v>
      </c>
      <c r="U1201" s="51"/>
      <c r="Z1201" s="6" t="s">
        <v>474</v>
      </c>
    </row>
    <row r="1202" spans="1:26" ht="12.75">
      <c r="A1202" s="36" t="str">
        <f t="shared" si="35"/>
        <v>DEL - Kalkaji|Munchies</v>
      </c>
      <c r="B1202" s="6" t="s">
        <v>474</v>
      </c>
      <c r="C1202" s="7">
        <v>44534</v>
      </c>
      <c r="D1202" s="8" t="s">
        <v>633</v>
      </c>
      <c r="E1202" s="8" t="s">
        <v>8</v>
      </c>
      <c r="F1202" s="9">
        <v>6</v>
      </c>
      <c r="G1202" s="10">
        <v>13</v>
      </c>
      <c r="H1202" s="46"/>
      <c r="I1202" s="46"/>
      <c r="M1202" s="6" t="s">
        <v>474</v>
      </c>
      <c r="N1202" s="43" t="str">
        <f>IF(COUNTIF($M$2:M1202,$M$2:$M$1501)=1,M1202,"")</f>
        <v/>
      </c>
      <c r="O1202" s="43" t="str">
        <f t="array" ref="O1202">IFERROR(INDEX($M$2:$M$1501,MATCH(0,INDEX(COUNTIFS($O$1:O1201,$M$2:$M$1501),0),0)),"")</f>
        <v/>
      </c>
      <c r="T1202" s="8" t="s">
        <v>633</v>
      </c>
      <c r="U1202" s="51"/>
      <c r="Z1202" s="6" t="s">
        <v>474</v>
      </c>
    </row>
    <row r="1203" spans="1:26" ht="12.75">
      <c r="A1203" s="36" t="str">
        <f t="shared" si="35"/>
        <v>DEL-Malviya Nagar|Fruits &amp; Vegetables</v>
      </c>
      <c r="B1203" s="6" t="s">
        <v>483</v>
      </c>
      <c r="C1203" s="7">
        <v>44534</v>
      </c>
      <c r="D1203" s="8" t="s">
        <v>63</v>
      </c>
      <c r="E1203" s="8" t="s">
        <v>11</v>
      </c>
      <c r="F1203" s="9">
        <v>0</v>
      </c>
      <c r="G1203" s="10">
        <v>47</v>
      </c>
      <c r="H1203" s="46"/>
      <c r="I1203" s="46"/>
      <c r="M1203" s="6" t="s">
        <v>483</v>
      </c>
      <c r="N1203" s="43" t="str">
        <f>IF(COUNTIF($M$2:M1203,$M$2:$M$1501)=1,M1203,"")</f>
        <v/>
      </c>
      <c r="O1203" s="43" t="str">
        <f t="array" ref="O1203">IFERROR(INDEX($M$2:$M$1501,MATCH(0,INDEX(COUNTIFS($O$1:O1202,$M$2:$M$1501),0),0)),"")</f>
        <v/>
      </c>
      <c r="T1203" s="8" t="s">
        <v>63</v>
      </c>
      <c r="U1203" s="51"/>
      <c r="Z1203" s="6" t="s">
        <v>483</v>
      </c>
    </row>
    <row r="1204" spans="1:26" ht="12.75">
      <c r="A1204" s="36" t="str">
        <f t="shared" si="35"/>
        <v>DEL - Sector 10 Dwarka|Fruits &amp; Vegetables</v>
      </c>
      <c r="B1204" s="6" t="s">
        <v>479</v>
      </c>
      <c r="C1204" s="7">
        <v>44534</v>
      </c>
      <c r="D1204" s="8" t="s">
        <v>634</v>
      </c>
      <c r="E1204" s="8" t="s">
        <v>11</v>
      </c>
      <c r="F1204" s="9">
        <v>7</v>
      </c>
      <c r="G1204" s="10">
        <v>20</v>
      </c>
      <c r="H1204" s="46"/>
      <c r="I1204" s="46"/>
      <c r="M1204" s="6" t="s">
        <v>479</v>
      </c>
      <c r="N1204" s="43" t="str">
        <f>IF(COUNTIF($M$2:M1204,$M$2:$M$1501)=1,M1204,"")</f>
        <v/>
      </c>
      <c r="O1204" s="43" t="str">
        <f t="array" ref="O1204">IFERROR(INDEX($M$2:$M$1501,MATCH(0,INDEX(COUNTIFS($O$1:O1203,$M$2:$M$1501),0),0)),"")</f>
        <v/>
      </c>
      <c r="T1204" s="8" t="s">
        <v>634</v>
      </c>
      <c r="U1204" s="51"/>
      <c r="Z1204" s="6" t="s">
        <v>479</v>
      </c>
    </row>
    <row r="1205" spans="1:26" ht="12.75">
      <c r="A1205" s="36" t="str">
        <f t="shared" si="35"/>
        <v>DEL-Paschim Vihar|Home &amp; Cleaning</v>
      </c>
      <c r="B1205" s="6" t="s">
        <v>477</v>
      </c>
      <c r="C1205" s="7">
        <v>44534</v>
      </c>
      <c r="D1205" s="8" t="s">
        <v>422</v>
      </c>
      <c r="E1205" s="8" t="s">
        <v>67</v>
      </c>
      <c r="F1205" s="9">
        <v>11</v>
      </c>
      <c r="G1205" s="10">
        <v>105</v>
      </c>
      <c r="H1205" s="46"/>
      <c r="I1205" s="46"/>
      <c r="M1205" s="6" t="s">
        <v>477</v>
      </c>
      <c r="N1205" s="43" t="str">
        <f>IF(COUNTIF($M$2:M1205,$M$2:$M$1501)=1,M1205,"")</f>
        <v/>
      </c>
      <c r="O1205" s="43" t="str">
        <f t="array" ref="O1205">IFERROR(INDEX($M$2:$M$1501,MATCH(0,INDEX(COUNTIFS($O$1:O1204,$M$2:$M$1501),0),0)),"")</f>
        <v/>
      </c>
      <c r="T1205" s="8" t="s">
        <v>422</v>
      </c>
      <c r="U1205" s="51"/>
      <c r="Z1205" s="6" t="s">
        <v>477</v>
      </c>
    </row>
    <row r="1206" spans="1:26" ht="12.75">
      <c r="A1206" s="36" t="str">
        <f t="shared" si="35"/>
        <v>DEL-Vikaspuri|Dairy, Bread &amp; Batter</v>
      </c>
      <c r="B1206" s="6" t="s">
        <v>473</v>
      </c>
      <c r="C1206" s="7">
        <v>44534</v>
      </c>
      <c r="D1206" s="8" t="s">
        <v>635</v>
      </c>
      <c r="E1206" s="8" t="s">
        <v>41</v>
      </c>
      <c r="F1206" s="9">
        <v>0</v>
      </c>
      <c r="G1206" s="10">
        <v>249</v>
      </c>
      <c r="H1206" s="46"/>
      <c r="I1206" s="46"/>
      <c r="M1206" s="6" t="s">
        <v>473</v>
      </c>
      <c r="N1206" s="43" t="str">
        <f>IF(COUNTIF($M$2:M1206,$M$2:$M$1501)=1,M1206,"")</f>
        <v/>
      </c>
      <c r="O1206" s="43" t="str">
        <f t="array" ref="O1206">IFERROR(INDEX($M$2:$M$1501,MATCH(0,INDEX(COUNTIFS($O$1:O1205,$M$2:$M$1501),0),0)),"")</f>
        <v/>
      </c>
      <c r="T1206" s="8" t="s">
        <v>635</v>
      </c>
      <c r="U1206" s="51"/>
      <c r="Z1206" s="6" t="s">
        <v>473</v>
      </c>
    </row>
    <row r="1207" spans="1:26" ht="12.75">
      <c r="A1207" s="36" t="str">
        <f t="shared" si="35"/>
        <v>DEL-Paschim Vihar|Chocolates &amp; Candies</v>
      </c>
      <c r="B1207" s="6" t="s">
        <v>477</v>
      </c>
      <c r="C1207" s="7">
        <v>44534</v>
      </c>
      <c r="D1207" s="8" t="s">
        <v>636</v>
      </c>
      <c r="E1207" s="8" t="s">
        <v>80</v>
      </c>
      <c r="F1207" s="9">
        <v>21</v>
      </c>
      <c r="G1207" s="10">
        <v>50</v>
      </c>
      <c r="H1207" s="46"/>
      <c r="I1207" s="46"/>
      <c r="M1207" s="6" t="s">
        <v>477</v>
      </c>
      <c r="N1207" s="43" t="str">
        <f>IF(COUNTIF($M$2:M1207,$M$2:$M$1501)=1,M1207,"")</f>
        <v/>
      </c>
      <c r="O1207" s="43" t="str">
        <f t="array" ref="O1207">IFERROR(INDEX($M$2:$M$1501,MATCH(0,INDEX(COUNTIFS($O$1:O1206,$M$2:$M$1501),0),0)),"")</f>
        <v/>
      </c>
      <c r="T1207" s="8" t="s">
        <v>636</v>
      </c>
      <c r="U1207" s="51"/>
      <c r="Z1207" s="6" t="s">
        <v>477</v>
      </c>
    </row>
    <row r="1208" spans="1:26" ht="12.75">
      <c r="A1208" s="36" t="str">
        <f t="shared" si="35"/>
        <v>DEL-Vikaspuri|Fruits &amp; Vegetables</v>
      </c>
      <c r="B1208" s="6" t="s">
        <v>473</v>
      </c>
      <c r="C1208" s="7">
        <v>44534</v>
      </c>
      <c r="D1208" s="8" t="s">
        <v>63</v>
      </c>
      <c r="E1208" s="8" t="s">
        <v>11</v>
      </c>
      <c r="F1208" s="9">
        <v>0</v>
      </c>
      <c r="G1208" s="10">
        <v>23</v>
      </c>
      <c r="H1208" s="46"/>
      <c r="I1208" s="46"/>
      <c r="M1208" s="6" t="s">
        <v>473</v>
      </c>
      <c r="N1208" s="43" t="str">
        <f>IF(COUNTIF($M$2:M1208,$M$2:$M$1501)=1,M1208,"")</f>
        <v/>
      </c>
      <c r="O1208" s="43" t="str">
        <f t="array" ref="O1208">IFERROR(INDEX($M$2:$M$1501,MATCH(0,INDEX(COUNTIFS($O$1:O1207,$M$2:$M$1501),0),0)),"")</f>
        <v/>
      </c>
      <c r="T1208" s="8" t="s">
        <v>63</v>
      </c>
      <c r="U1208" s="51"/>
      <c r="Z1208" s="6" t="s">
        <v>473</v>
      </c>
    </row>
    <row r="1209" spans="1:26" ht="12.75">
      <c r="A1209" s="36" t="str">
        <f t="shared" si="35"/>
        <v>DEL - East of Kailash|Fruits &amp; Vegetables</v>
      </c>
      <c r="B1209" s="6" t="s">
        <v>471</v>
      </c>
      <c r="C1209" s="7">
        <v>44534</v>
      </c>
      <c r="D1209" s="8" t="s">
        <v>103</v>
      </c>
      <c r="E1209" s="8" t="s">
        <v>11</v>
      </c>
      <c r="F1209" s="9">
        <v>14</v>
      </c>
      <c r="G1209" s="10">
        <v>12</v>
      </c>
      <c r="H1209" s="46"/>
      <c r="I1209" s="46"/>
      <c r="M1209" s="6" t="s">
        <v>471</v>
      </c>
      <c r="N1209" s="43" t="str">
        <f>IF(COUNTIF($M$2:M1209,$M$2:$M$1501)=1,M1209,"")</f>
        <v/>
      </c>
      <c r="O1209" s="43" t="str">
        <f t="array" ref="O1209">IFERROR(INDEX($M$2:$M$1501,MATCH(0,INDEX(COUNTIFS($O$1:O1208,$M$2:$M$1501),0),0)),"")</f>
        <v/>
      </c>
      <c r="T1209" s="8" t="s">
        <v>103</v>
      </c>
      <c r="U1209" s="51"/>
      <c r="Z1209" s="6" t="s">
        <v>471</v>
      </c>
    </row>
    <row r="1210" spans="1:26" ht="12.75">
      <c r="A1210" s="36" t="str">
        <f t="shared" si="35"/>
        <v>DEL - Sector 10 Dwarka|Munchies</v>
      </c>
      <c r="B1210" s="6" t="s">
        <v>479</v>
      </c>
      <c r="C1210" s="7">
        <v>44534</v>
      </c>
      <c r="D1210" s="8" t="s">
        <v>242</v>
      </c>
      <c r="E1210" s="8" t="s">
        <v>8</v>
      </c>
      <c r="F1210" s="9">
        <v>0</v>
      </c>
      <c r="G1210" s="10">
        <v>9</v>
      </c>
      <c r="H1210" s="46"/>
      <c r="I1210" s="46"/>
      <c r="M1210" s="6" t="s">
        <v>479</v>
      </c>
      <c r="N1210" s="43" t="str">
        <f>IF(COUNTIF($M$2:M1210,$M$2:$M$1501)=1,M1210,"")</f>
        <v/>
      </c>
      <c r="O1210" s="43" t="str">
        <f t="array" ref="O1210">IFERROR(INDEX($M$2:$M$1501,MATCH(0,INDEX(COUNTIFS($O$1:O1209,$M$2:$M$1501),0),0)),"")</f>
        <v/>
      </c>
      <c r="T1210" s="8" t="s">
        <v>242</v>
      </c>
      <c r="U1210" s="51"/>
      <c r="Z1210" s="6" t="s">
        <v>479</v>
      </c>
    </row>
    <row r="1211" spans="1:26" ht="12.75">
      <c r="A1211" s="36" t="str">
        <f t="shared" si="35"/>
        <v>DEL - Sector 10 Dwarka|Munchies</v>
      </c>
      <c r="B1211" s="6" t="s">
        <v>479</v>
      </c>
      <c r="C1211" s="7">
        <v>44534</v>
      </c>
      <c r="D1211" s="8" t="s">
        <v>627</v>
      </c>
      <c r="E1211" s="8" t="s">
        <v>8</v>
      </c>
      <c r="F1211" s="9">
        <v>1</v>
      </c>
      <c r="G1211" s="10">
        <v>14</v>
      </c>
      <c r="H1211" s="46"/>
      <c r="I1211" s="46"/>
      <c r="M1211" s="6" t="s">
        <v>479</v>
      </c>
      <c r="N1211" s="43" t="str">
        <f>IF(COUNTIF($M$2:M1211,$M$2:$M$1501)=1,M1211,"")</f>
        <v/>
      </c>
      <c r="O1211" s="43" t="str">
        <f t="array" ref="O1211">IFERROR(INDEX($M$2:$M$1501,MATCH(0,INDEX(COUNTIFS($O$1:O1210,$M$2:$M$1501),0),0)),"")</f>
        <v/>
      </c>
      <c r="T1211" s="8" t="s">
        <v>627</v>
      </c>
      <c r="U1211" s="51"/>
      <c r="Z1211" s="6" t="s">
        <v>479</v>
      </c>
    </row>
    <row r="1212" spans="1:26" ht="12.75">
      <c r="A1212" s="36" t="str">
        <f t="shared" si="35"/>
        <v>DEL - Kalkaji|Packaged Food</v>
      </c>
      <c r="B1212" s="6" t="s">
        <v>474</v>
      </c>
      <c r="C1212" s="7">
        <v>44534</v>
      </c>
      <c r="D1212" s="8" t="s">
        <v>637</v>
      </c>
      <c r="E1212" s="8" t="s">
        <v>15</v>
      </c>
      <c r="F1212" s="9">
        <v>43</v>
      </c>
      <c r="G1212" s="10">
        <v>39</v>
      </c>
      <c r="H1212" s="46"/>
      <c r="I1212" s="46"/>
      <c r="M1212" s="6" t="s">
        <v>474</v>
      </c>
      <c r="N1212" s="43" t="str">
        <f>IF(COUNTIF($M$2:M1212,$M$2:$M$1501)=1,M1212,"")</f>
        <v/>
      </c>
      <c r="O1212" s="43" t="str">
        <f t="array" ref="O1212">IFERROR(INDEX($M$2:$M$1501,MATCH(0,INDEX(COUNTIFS($O$1:O1211,$M$2:$M$1501),0),0)),"")</f>
        <v/>
      </c>
      <c r="T1212" s="8" t="s">
        <v>637</v>
      </c>
      <c r="U1212" s="51"/>
      <c r="Z1212" s="6" t="s">
        <v>474</v>
      </c>
    </row>
    <row r="1213" spans="1:26" ht="12.75">
      <c r="A1213" s="36" t="str">
        <f t="shared" si="35"/>
        <v>DEL - East of Kailash|Beverages</v>
      </c>
      <c r="B1213" s="6" t="s">
        <v>471</v>
      </c>
      <c r="C1213" s="7">
        <v>44534</v>
      </c>
      <c r="D1213" s="8" t="s">
        <v>638</v>
      </c>
      <c r="E1213" s="8" t="s">
        <v>74</v>
      </c>
      <c r="F1213" s="9">
        <v>1</v>
      </c>
      <c r="G1213" s="10">
        <v>18</v>
      </c>
      <c r="H1213" s="46"/>
      <c r="I1213" s="46"/>
      <c r="M1213" s="6" t="s">
        <v>471</v>
      </c>
      <c r="N1213" s="43" t="str">
        <f>IF(COUNTIF($M$2:M1213,$M$2:$M$1501)=1,M1213,"")</f>
        <v/>
      </c>
      <c r="O1213" s="43" t="str">
        <f t="array" ref="O1213">IFERROR(INDEX($M$2:$M$1501,MATCH(0,INDEX(COUNTIFS($O$1:O1212,$M$2:$M$1501),0),0)),"")</f>
        <v/>
      </c>
      <c r="T1213" s="8" t="s">
        <v>638</v>
      </c>
      <c r="U1213" s="51"/>
      <c r="Z1213" s="6" t="s">
        <v>471</v>
      </c>
    </row>
    <row r="1214" spans="1:26" ht="12.75">
      <c r="A1214" s="36" t="str">
        <f t="shared" si="35"/>
        <v>DEL - Sector 10 Dwarka|Beverages</v>
      </c>
      <c r="B1214" s="6" t="s">
        <v>479</v>
      </c>
      <c r="C1214" s="7">
        <v>44534</v>
      </c>
      <c r="D1214" s="8" t="s">
        <v>587</v>
      </c>
      <c r="E1214" s="8" t="s">
        <v>74</v>
      </c>
      <c r="F1214" s="9">
        <v>4</v>
      </c>
      <c r="G1214" s="10">
        <v>40</v>
      </c>
      <c r="H1214" s="46"/>
      <c r="I1214" s="46"/>
      <c r="M1214" s="6" t="s">
        <v>479</v>
      </c>
      <c r="N1214" s="43" t="str">
        <f>IF(COUNTIF($M$2:M1214,$M$2:$M$1501)=1,M1214,"")</f>
        <v/>
      </c>
      <c r="O1214" s="43" t="str">
        <f t="array" ref="O1214">IFERROR(INDEX($M$2:$M$1501,MATCH(0,INDEX(COUNTIFS($O$1:O1213,$M$2:$M$1501),0),0)),"")</f>
        <v/>
      </c>
      <c r="T1214" s="8" t="s">
        <v>587</v>
      </c>
      <c r="U1214" s="51"/>
      <c r="Z1214" s="6" t="s">
        <v>479</v>
      </c>
    </row>
    <row r="1215" spans="1:26" ht="12.75">
      <c r="A1215" s="36" t="str">
        <f t="shared" si="35"/>
        <v>DEL - East of Kailash|Personal Care</v>
      </c>
      <c r="B1215" s="6" t="s">
        <v>471</v>
      </c>
      <c r="C1215" s="7">
        <v>44534</v>
      </c>
      <c r="D1215" s="8" t="s">
        <v>592</v>
      </c>
      <c r="E1215" s="8" t="s">
        <v>34</v>
      </c>
      <c r="F1215" s="9">
        <v>6</v>
      </c>
      <c r="G1215" s="10">
        <v>112</v>
      </c>
      <c r="H1215" s="46"/>
      <c r="I1215" s="46"/>
      <c r="M1215" s="6" t="s">
        <v>471</v>
      </c>
      <c r="N1215" s="43" t="str">
        <f>IF(COUNTIF($M$2:M1215,$M$2:$M$1501)=1,M1215,"")</f>
        <v/>
      </c>
      <c r="O1215" s="43" t="str">
        <f t="array" ref="O1215">IFERROR(INDEX($M$2:$M$1501,MATCH(0,INDEX(COUNTIFS($O$1:O1214,$M$2:$M$1501),0),0)),"")</f>
        <v/>
      </c>
      <c r="T1215" s="8" t="s">
        <v>592</v>
      </c>
      <c r="U1215" s="51"/>
      <c r="Z1215" s="6" t="s">
        <v>471</v>
      </c>
    </row>
    <row r="1216" spans="1:26" ht="12.75">
      <c r="A1216" s="36" t="str">
        <f t="shared" si="35"/>
        <v>DEL-Vikaspuri|Home &amp; Cleaning</v>
      </c>
      <c r="B1216" s="6" t="s">
        <v>473</v>
      </c>
      <c r="C1216" s="7">
        <v>44534</v>
      </c>
      <c r="D1216" s="8" t="s">
        <v>75</v>
      </c>
      <c r="E1216" s="8" t="s">
        <v>67</v>
      </c>
      <c r="F1216" s="9">
        <v>6</v>
      </c>
      <c r="G1216" s="10">
        <v>79</v>
      </c>
      <c r="H1216" s="46"/>
      <c r="I1216" s="46"/>
      <c r="M1216" s="6" t="s">
        <v>473</v>
      </c>
      <c r="N1216" s="43" t="str">
        <f>IF(COUNTIF($M$2:M1216,$M$2:$M$1501)=1,M1216,"")</f>
        <v/>
      </c>
      <c r="O1216" s="43" t="str">
        <f t="array" ref="O1216">IFERROR(INDEX($M$2:$M$1501,MATCH(0,INDEX(COUNTIFS($O$1:O1215,$M$2:$M$1501),0),0)),"")</f>
        <v/>
      </c>
      <c r="T1216" s="8" t="s">
        <v>75</v>
      </c>
      <c r="U1216" s="51"/>
      <c r="Z1216" s="6" t="s">
        <v>473</v>
      </c>
    </row>
    <row r="1217" spans="1:26" ht="12.75">
      <c r="A1217" s="36" t="str">
        <f t="shared" si="35"/>
        <v>DEL-Paschim Vihar|Meat &amp; Eggs</v>
      </c>
      <c r="B1217" s="6" t="s">
        <v>477</v>
      </c>
      <c r="C1217" s="7">
        <v>44534</v>
      </c>
      <c r="D1217" s="8" t="s">
        <v>639</v>
      </c>
      <c r="E1217" s="8" t="s">
        <v>517</v>
      </c>
      <c r="F1217" s="9">
        <v>5</v>
      </c>
      <c r="G1217" s="10">
        <v>254</v>
      </c>
      <c r="H1217" s="46"/>
      <c r="I1217" s="46"/>
      <c r="M1217" s="6" t="s">
        <v>477</v>
      </c>
      <c r="N1217" s="43" t="str">
        <f>IF(COUNTIF($M$2:M1217,$M$2:$M$1501)=1,M1217,"")</f>
        <v/>
      </c>
      <c r="O1217" s="43" t="str">
        <f t="array" ref="O1217">IFERROR(INDEX($M$2:$M$1501,MATCH(0,INDEX(COUNTIFS($O$1:O1216,$M$2:$M$1501),0),0)),"")</f>
        <v/>
      </c>
      <c r="T1217" s="8" t="s">
        <v>639</v>
      </c>
      <c r="U1217" s="51"/>
      <c r="Z1217" s="6" t="s">
        <v>477</v>
      </c>
    </row>
    <row r="1218" spans="1:26" ht="12.75">
      <c r="A1218" s="36" t="str">
        <f t="shared" si="35"/>
        <v>DEL-Paschim Vihar|Biscuits</v>
      </c>
      <c r="B1218" s="6" t="s">
        <v>477</v>
      </c>
      <c r="C1218" s="7">
        <v>44534</v>
      </c>
      <c r="D1218" s="8" t="s">
        <v>440</v>
      </c>
      <c r="E1218" s="8" t="s">
        <v>39</v>
      </c>
      <c r="F1218" s="9">
        <v>0</v>
      </c>
      <c r="G1218" s="10">
        <v>10</v>
      </c>
      <c r="H1218" s="46"/>
      <c r="I1218" s="46"/>
      <c r="M1218" s="6" t="s">
        <v>477</v>
      </c>
      <c r="N1218" s="43" t="str">
        <f>IF(COUNTIF($M$2:M1218,$M$2:$M$1501)=1,M1218,"")</f>
        <v/>
      </c>
      <c r="O1218" s="43" t="str">
        <f t="array" ref="O1218">IFERROR(INDEX($M$2:$M$1501,MATCH(0,INDEX(COUNTIFS($O$1:O1217,$M$2:$M$1501),0),0)),"")</f>
        <v/>
      </c>
      <c r="T1218" s="8" t="s">
        <v>440</v>
      </c>
      <c r="U1218" s="51"/>
      <c r="Z1218" s="6" t="s">
        <v>477</v>
      </c>
    </row>
    <row r="1219" spans="1:26" ht="12.75">
      <c r="A1219" s="36" t="str">
        <f t="shared" ref="A1219:A1282" si="36">B1219&amp;"|"&amp;E1219</f>
        <v>DEL - East of Kailash|Ice Cream &amp; Desserts</v>
      </c>
      <c r="B1219" s="6" t="s">
        <v>471</v>
      </c>
      <c r="C1219" s="7">
        <v>44534</v>
      </c>
      <c r="D1219" s="8" t="s">
        <v>640</v>
      </c>
      <c r="E1219" s="8" t="s">
        <v>59</v>
      </c>
      <c r="F1219" s="9">
        <v>0</v>
      </c>
      <c r="G1219" s="10">
        <v>14</v>
      </c>
      <c r="H1219" s="46"/>
      <c r="I1219" s="46"/>
      <c r="M1219" s="6" t="s">
        <v>471</v>
      </c>
      <c r="N1219" s="43" t="str">
        <f>IF(COUNTIF($M$2:M1219,$M$2:$M$1501)=1,M1219,"")</f>
        <v/>
      </c>
      <c r="O1219" s="43" t="str">
        <f t="array" ref="O1219">IFERROR(INDEX($M$2:$M$1501,MATCH(0,INDEX(COUNTIFS($O$1:O1218,$M$2:$M$1501),0),0)),"")</f>
        <v/>
      </c>
      <c r="T1219" s="8" t="s">
        <v>640</v>
      </c>
      <c r="U1219" s="51"/>
      <c r="Z1219" s="6" t="s">
        <v>471</v>
      </c>
    </row>
    <row r="1220" spans="1:26" ht="12.75">
      <c r="A1220" s="36" t="str">
        <f t="shared" si="36"/>
        <v>DEL-Vikaspuri|Home &amp; Cleaning</v>
      </c>
      <c r="B1220" s="6" t="s">
        <v>473</v>
      </c>
      <c r="C1220" s="7">
        <v>44534</v>
      </c>
      <c r="D1220" s="8" t="s">
        <v>157</v>
      </c>
      <c r="E1220" s="8" t="s">
        <v>67</v>
      </c>
      <c r="F1220" s="9">
        <v>10</v>
      </c>
      <c r="G1220" s="10">
        <v>118</v>
      </c>
      <c r="H1220" s="46"/>
      <c r="I1220" s="46"/>
      <c r="M1220" s="6" t="s">
        <v>473</v>
      </c>
      <c r="N1220" s="43" t="str">
        <f>IF(COUNTIF($M$2:M1220,$M$2:$M$1501)=1,M1220,"")</f>
        <v/>
      </c>
      <c r="O1220" s="43" t="str">
        <f t="array" ref="O1220">IFERROR(INDEX($M$2:$M$1501,MATCH(0,INDEX(COUNTIFS($O$1:O1219,$M$2:$M$1501),0),0)),"")</f>
        <v/>
      </c>
      <c r="T1220" s="8" t="s">
        <v>157</v>
      </c>
      <c r="U1220" s="51"/>
      <c r="Z1220" s="6" t="s">
        <v>473</v>
      </c>
    </row>
    <row r="1221" spans="1:26" ht="12.75">
      <c r="A1221" s="36" t="str">
        <f t="shared" si="36"/>
        <v>DEL - Kalkaji|Beverages</v>
      </c>
      <c r="B1221" s="6" t="s">
        <v>474</v>
      </c>
      <c r="C1221" s="7">
        <v>44534</v>
      </c>
      <c r="D1221" s="8" t="s">
        <v>641</v>
      </c>
      <c r="E1221" s="8" t="s">
        <v>74</v>
      </c>
      <c r="F1221" s="9">
        <v>0</v>
      </c>
      <c r="G1221" s="10">
        <v>0</v>
      </c>
      <c r="H1221" s="46"/>
      <c r="I1221" s="46"/>
      <c r="M1221" s="6" t="s">
        <v>474</v>
      </c>
      <c r="N1221" s="43" t="str">
        <f>IF(COUNTIF($M$2:M1221,$M$2:$M$1501)=1,M1221,"")</f>
        <v/>
      </c>
      <c r="O1221" s="43" t="str">
        <f t="array" ref="O1221">IFERROR(INDEX($M$2:$M$1501,MATCH(0,INDEX(COUNTIFS($O$1:O1220,$M$2:$M$1501),0),0)),"")</f>
        <v/>
      </c>
      <c r="T1221" s="8" t="s">
        <v>641</v>
      </c>
      <c r="U1221" s="51"/>
      <c r="Z1221" s="6" t="s">
        <v>474</v>
      </c>
    </row>
    <row r="1222" spans="1:26" ht="12.75">
      <c r="A1222" s="36" t="str">
        <f t="shared" si="36"/>
        <v>DEL - East of Kailash|Packaged Food</v>
      </c>
      <c r="B1222" s="6" t="s">
        <v>471</v>
      </c>
      <c r="C1222" s="7">
        <v>44534</v>
      </c>
      <c r="D1222" s="8" t="s">
        <v>330</v>
      </c>
      <c r="E1222" s="8" t="s">
        <v>15</v>
      </c>
      <c r="F1222" s="9">
        <v>1</v>
      </c>
      <c r="G1222" s="10">
        <v>129</v>
      </c>
      <c r="H1222" s="46"/>
      <c r="I1222" s="46"/>
      <c r="M1222" s="6" t="s">
        <v>471</v>
      </c>
      <c r="N1222" s="43" t="str">
        <f>IF(COUNTIF($M$2:M1222,$M$2:$M$1501)=1,M1222,"")</f>
        <v/>
      </c>
      <c r="O1222" s="43" t="str">
        <f t="array" ref="O1222">IFERROR(INDEX($M$2:$M$1501,MATCH(0,INDEX(COUNTIFS($O$1:O1221,$M$2:$M$1501),0),0)),"")</f>
        <v/>
      </c>
      <c r="T1222" s="8" t="s">
        <v>330</v>
      </c>
      <c r="U1222" s="51"/>
      <c r="Z1222" s="6" t="s">
        <v>471</v>
      </c>
    </row>
    <row r="1223" spans="1:26" ht="12.75">
      <c r="A1223" s="36" t="str">
        <f t="shared" si="36"/>
        <v>DEL - East of Kailash|Personal Care</v>
      </c>
      <c r="B1223" s="6" t="s">
        <v>471</v>
      </c>
      <c r="C1223" s="7">
        <v>44534</v>
      </c>
      <c r="D1223" s="8" t="s">
        <v>642</v>
      </c>
      <c r="E1223" s="8" t="s">
        <v>34</v>
      </c>
      <c r="F1223" s="9">
        <v>14</v>
      </c>
      <c r="G1223" s="10">
        <v>404</v>
      </c>
      <c r="H1223" s="46"/>
      <c r="I1223" s="46"/>
      <c r="M1223" s="6" t="s">
        <v>471</v>
      </c>
      <c r="N1223" s="43" t="str">
        <f>IF(COUNTIF($M$2:M1223,$M$2:$M$1501)=1,M1223,"")</f>
        <v/>
      </c>
      <c r="O1223" s="43" t="str">
        <f t="array" ref="O1223">IFERROR(INDEX($M$2:$M$1501,MATCH(0,INDEX(COUNTIFS($O$1:O1222,$M$2:$M$1501),0),0)),"")</f>
        <v/>
      </c>
      <c r="T1223" s="8" t="s">
        <v>642</v>
      </c>
      <c r="U1223" s="51"/>
      <c r="Z1223" s="6" t="s">
        <v>471</v>
      </c>
    </row>
    <row r="1224" spans="1:26" ht="12.75">
      <c r="A1224" s="36" t="str">
        <f t="shared" si="36"/>
        <v>DEL - Kalkaji|Beverages</v>
      </c>
      <c r="B1224" s="6" t="s">
        <v>474</v>
      </c>
      <c r="C1224" s="7">
        <v>44534</v>
      </c>
      <c r="D1224" s="8" t="s">
        <v>643</v>
      </c>
      <c r="E1224" s="8" t="s">
        <v>74</v>
      </c>
      <c r="F1224" s="9">
        <v>40</v>
      </c>
      <c r="G1224" s="10">
        <v>12</v>
      </c>
      <c r="H1224" s="46"/>
      <c r="I1224" s="46"/>
      <c r="M1224" s="6" t="s">
        <v>474</v>
      </c>
      <c r="N1224" s="43" t="str">
        <f>IF(COUNTIF($M$2:M1224,$M$2:$M$1501)=1,M1224,"")</f>
        <v/>
      </c>
      <c r="O1224" s="43" t="str">
        <f t="array" ref="O1224">IFERROR(INDEX($M$2:$M$1501,MATCH(0,INDEX(COUNTIFS($O$1:O1223,$M$2:$M$1501),0),0)),"")</f>
        <v/>
      </c>
      <c r="T1224" s="8" t="s">
        <v>643</v>
      </c>
      <c r="U1224" s="51"/>
      <c r="Z1224" s="6" t="s">
        <v>474</v>
      </c>
    </row>
    <row r="1225" spans="1:26" ht="12.75">
      <c r="A1225" s="36" t="str">
        <f t="shared" si="36"/>
        <v>DEL-Paschim Vihar|Chocolates &amp; Candies</v>
      </c>
      <c r="B1225" s="6" t="s">
        <v>477</v>
      </c>
      <c r="C1225" s="7">
        <v>44534</v>
      </c>
      <c r="D1225" s="8" t="s">
        <v>362</v>
      </c>
      <c r="E1225" s="8" t="s">
        <v>80</v>
      </c>
      <c r="F1225" s="9">
        <v>0</v>
      </c>
      <c r="G1225" s="10">
        <v>92</v>
      </c>
      <c r="H1225" s="46"/>
      <c r="I1225" s="46"/>
      <c r="M1225" s="6" t="s">
        <v>477</v>
      </c>
      <c r="N1225" s="43" t="str">
        <f>IF(COUNTIF($M$2:M1225,$M$2:$M$1501)=1,M1225,"")</f>
        <v/>
      </c>
      <c r="O1225" s="43" t="str">
        <f t="array" ref="O1225">IFERROR(INDEX($M$2:$M$1501,MATCH(0,INDEX(COUNTIFS($O$1:O1224,$M$2:$M$1501),0),0)),"")</f>
        <v/>
      </c>
      <c r="T1225" s="8" t="s">
        <v>362</v>
      </c>
      <c r="U1225" s="51"/>
      <c r="Z1225" s="6" t="s">
        <v>477</v>
      </c>
    </row>
    <row r="1226" spans="1:26" ht="12.75">
      <c r="A1226" s="36" t="str">
        <f t="shared" si="36"/>
        <v>DEL - Sector 10 Dwarka|Biscuits</v>
      </c>
      <c r="B1226" s="6" t="s">
        <v>479</v>
      </c>
      <c r="C1226" s="7">
        <v>44534</v>
      </c>
      <c r="D1226" s="8" t="s">
        <v>201</v>
      </c>
      <c r="E1226" s="8" t="s">
        <v>39</v>
      </c>
      <c r="F1226" s="9">
        <v>0</v>
      </c>
      <c r="G1226" s="10">
        <v>20</v>
      </c>
      <c r="H1226" s="46"/>
      <c r="I1226" s="46"/>
      <c r="M1226" s="6" t="s">
        <v>479</v>
      </c>
      <c r="N1226" s="43" t="str">
        <f>IF(COUNTIF($M$2:M1226,$M$2:$M$1501)=1,M1226,"")</f>
        <v/>
      </c>
      <c r="O1226" s="43" t="str">
        <f t="array" ref="O1226">IFERROR(INDEX($M$2:$M$1501,MATCH(0,INDEX(COUNTIFS($O$1:O1225,$M$2:$M$1501),0),0)),"")</f>
        <v/>
      </c>
      <c r="T1226" s="8" t="s">
        <v>201</v>
      </c>
      <c r="U1226" s="51"/>
      <c r="Z1226" s="6" t="s">
        <v>479</v>
      </c>
    </row>
    <row r="1227" spans="1:26" ht="12.75">
      <c r="A1227" s="36" t="str">
        <f t="shared" si="36"/>
        <v>DEL - Kalkaji|Fruits &amp; Vegetables</v>
      </c>
      <c r="B1227" s="6" t="s">
        <v>474</v>
      </c>
      <c r="C1227" s="7">
        <v>44534</v>
      </c>
      <c r="D1227" s="8" t="s">
        <v>55</v>
      </c>
      <c r="E1227" s="8" t="s">
        <v>11</v>
      </c>
      <c r="F1227" s="9">
        <v>17</v>
      </c>
      <c r="G1227" s="10">
        <v>0</v>
      </c>
      <c r="H1227" s="46"/>
      <c r="I1227" s="46"/>
      <c r="M1227" s="6" t="s">
        <v>474</v>
      </c>
      <c r="N1227" s="43" t="str">
        <f>IF(COUNTIF($M$2:M1227,$M$2:$M$1501)=1,M1227,"")</f>
        <v/>
      </c>
      <c r="O1227" s="43" t="str">
        <f t="array" ref="O1227">IFERROR(INDEX($M$2:$M$1501,MATCH(0,INDEX(COUNTIFS($O$1:O1226,$M$2:$M$1501),0),0)),"")</f>
        <v/>
      </c>
      <c r="T1227" s="8" t="s">
        <v>55</v>
      </c>
      <c r="U1227" s="51"/>
      <c r="Z1227" s="6" t="s">
        <v>474</v>
      </c>
    </row>
    <row r="1228" spans="1:26" ht="12.75">
      <c r="A1228" s="36" t="str">
        <f t="shared" si="36"/>
        <v>DEL-Vikaspuri|Munchies</v>
      </c>
      <c r="B1228" s="6" t="s">
        <v>473</v>
      </c>
      <c r="C1228" s="7">
        <v>44534</v>
      </c>
      <c r="D1228" s="8" t="s">
        <v>245</v>
      </c>
      <c r="E1228" s="8" t="s">
        <v>8</v>
      </c>
      <c r="F1228" s="9">
        <v>7</v>
      </c>
      <c r="G1228" s="10">
        <v>19</v>
      </c>
      <c r="H1228" s="46"/>
      <c r="I1228" s="46"/>
      <c r="M1228" s="6" t="s">
        <v>473</v>
      </c>
      <c r="N1228" s="43" t="str">
        <f>IF(COUNTIF($M$2:M1228,$M$2:$M$1501)=1,M1228,"")</f>
        <v/>
      </c>
      <c r="O1228" s="43" t="str">
        <f t="array" ref="O1228">IFERROR(INDEX($M$2:$M$1501,MATCH(0,INDEX(COUNTIFS($O$1:O1227,$M$2:$M$1501),0),0)),"")</f>
        <v/>
      </c>
      <c r="T1228" s="8" t="s">
        <v>245</v>
      </c>
      <c r="U1228" s="51"/>
      <c r="Z1228" s="6" t="s">
        <v>473</v>
      </c>
    </row>
    <row r="1229" spans="1:26" ht="12.75">
      <c r="A1229" s="36" t="str">
        <f t="shared" si="36"/>
        <v>DEL - Kalkaji|Munchies</v>
      </c>
      <c r="B1229" s="6" t="s">
        <v>474</v>
      </c>
      <c r="C1229" s="7">
        <v>44534</v>
      </c>
      <c r="D1229" s="8" t="s">
        <v>107</v>
      </c>
      <c r="E1229" s="8" t="s">
        <v>8</v>
      </c>
      <c r="F1229" s="9">
        <v>0</v>
      </c>
      <c r="G1229" s="10">
        <v>16</v>
      </c>
      <c r="H1229" s="46"/>
      <c r="I1229" s="46"/>
      <c r="M1229" s="6" t="s">
        <v>474</v>
      </c>
      <c r="N1229" s="43" t="str">
        <f>IF(COUNTIF($M$2:M1229,$M$2:$M$1501)=1,M1229,"")</f>
        <v/>
      </c>
      <c r="O1229" s="43" t="str">
        <f t="array" ref="O1229">IFERROR(INDEX($M$2:$M$1501,MATCH(0,INDEX(COUNTIFS($O$1:O1228,$M$2:$M$1501),0),0)),"")</f>
        <v/>
      </c>
      <c r="T1229" s="8" t="s">
        <v>107</v>
      </c>
      <c r="U1229" s="51"/>
      <c r="Z1229" s="6" t="s">
        <v>474</v>
      </c>
    </row>
    <row r="1230" spans="1:26" ht="12.75">
      <c r="A1230" s="36" t="str">
        <f t="shared" si="36"/>
        <v>DEL - Sector 10 Dwarka|Personal Care</v>
      </c>
      <c r="B1230" s="6" t="s">
        <v>479</v>
      </c>
      <c r="C1230" s="7">
        <v>44534</v>
      </c>
      <c r="D1230" s="8" t="s">
        <v>644</v>
      </c>
      <c r="E1230" s="8" t="s">
        <v>34</v>
      </c>
      <c r="F1230" s="9">
        <v>9</v>
      </c>
      <c r="G1230" s="10">
        <v>80</v>
      </c>
      <c r="H1230" s="46"/>
      <c r="I1230" s="46"/>
      <c r="M1230" s="6" t="s">
        <v>479</v>
      </c>
      <c r="N1230" s="43" t="str">
        <f>IF(COUNTIF($M$2:M1230,$M$2:$M$1501)=1,M1230,"")</f>
        <v/>
      </c>
      <c r="O1230" s="43" t="str">
        <f t="array" ref="O1230">IFERROR(INDEX($M$2:$M$1501,MATCH(0,INDEX(COUNTIFS($O$1:O1229,$M$2:$M$1501),0),0)),"")</f>
        <v/>
      </c>
      <c r="T1230" s="8" t="s">
        <v>644</v>
      </c>
      <c r="U1230" s="51"/>
      <c r="Z1230" s="6" t="s">
        <v>479</v>
      </c>
    </row>
    <row r="1231" spans="1:26" ht="12.75">
      <c r="A1231" s="36" t="str">
        <f t="shared" si="36"/>
        <v>DEL-Vikaspuri|Packaged Food</v>
      </c>
      <c r="B1231" s="6" t="s">
        <v>473</v>
      </c>
      <c r="C1231" s="7">
        <v>44534</v>
      </c>
      <c r="D1231" s="8" t="s">
        <v>645</v>
      </c>
      <c r="E1231" s="8" t="s">
        <v>15</v>
      </c>
      <c r="F1231" s="9">
        <v>1</v>
      </c>
      <c r="G1231" s="10">
        <v>204</v>
      </c>
      <c r="H1231" s="46"/>
      <c r="I1231" s="46"/>
      <c r="M1231" s="6" t="s">
        <v>473</v>
      </c>
      <c r="N1231" s="43" t="str">
        <f>IF(COUNTIF($M$2:M1231,$M$2:$M$1501)=1,M1231,"")</f>
        <v/>
      </c>
      <c r="O1231" s="43" t="str">
        <f t="array" ref="O1231">IFERROR(INDEX($M$2:$M$1501,MATCH(0,INDEX(COUNTIFS($O$1:O1230,$M$2:$M$1501),0),0)),"")</f>
        <v/>
      </c>
      <c r="T1231" s="8" t="s">
        <v>645</v>
      </c>
      <c r="U1231" s="51"/>
      <c r="Z1231" s="6" t="s">
        <v>473</v>
      </c>
    </row>
    <row r="1232" spans="1:26" ht="12.75">
      <c r="A1232" s="36" t="str">
        <f t="shared" si="36"/>
        <v>DEL - Kalkaji|Fruits &amp; Vegetables</v>
      </c>
      <c r="B1232" s="6" t="s">
        <v>474</v>
      </c>
      <c r="C1232" s="7">
        <v>44534</v>
      </c>
      <c r="D1232" s="8" t="s">
        <v>411</v>
      </c>
      <c r="E1232" s="8" t="s">
        <v>11</v>
      </c>
      <c r="F1232" s="9">
        <v>10</v>
      </c>
      <c r="G1232" s="10">
        <v>12</v>
      </c>
      <c r="H1232" s="46"/>
      <c r="I1232" s="46"/>
      <c r="M1232" s="6" t="s">
        <v>474</v>
      </c>
      <c r="N1232" s="43" t="str">
        <f>IF(COUNTIF($M$2:M1232,$M$2:$M$1501)=1,M1232,"")</f>
        <v/>
      </c>
      <c r="O1232" s="43" t="str">
        <f t="array" ref="O1232">IFERROR(INDEX($M$2:$M$1501,MATCH(0,INDEX(COUNTIFS($O$1:O1231,$M$2:$M$1501),0),0)),"")</f>
        <v/>
      </c>
      <c r="T1232" s="8" t="s">
        <v>411</v>
      </c>
      <c r="U1232" s="51"/>
      <c r="Z1232" s="6" t="s">
        <v>474</v>
      </c>
    </row>
    <row r="1233" spans="1:26" ht="12.75">
      <c r="A1233" s="36" t="str">
        <f t="shared" si="36"/>
        <v>DEL - East of Kailash|Beverages</v>
      </c>
      <c r="B1233" s="6" t="s">
        <v>471</v>
      </c>
      <c r="C1233" s="7">
        <v>44534</v>
      </c>
      <c r="D1233" s="8" t="s">
        <v>90</v>
      </c>
      <c r="E1233" s="8" t="s">
        <v>74</v>
      </c>
      <c r="F1233" s="9">
        <v>30</v>
      </c>
      <c r="G1233" s="10">
        <v>20</v>
      </c>
      <c r="H1233" s="46"/>
      <c r="I1233" s="46"/>
      <c r="M1233" s="6" t="s">
        <v>471</v>
      </c>
      <c r="N1233" s="43" t="str">
        <f>IF(COUNTIF($M$2:M1233,$M$2:$M$1501)=1,M1233,"")</f>
        <v/>
      </c>
      <c r="O1233" s="43" t="str">
        <f t="array" ref="O1233">IFERROR(INDEX($M$2:$M$1501,MATCH(0,INDEX(COUNTIFS($O$1:O1232,$M$2:$M$1501),0),0)),"")</f>
        <v/>
      </c>
      <c r="T1233" s="8" t="s">
        <v>90</v>
      </c>
      <c r="U1233" s="51"/>
      <c r="Z1233" s="6" t="s">
        <v>471</v>
      </c>
    </row>
    <row r="1234" spans="1:26" ht="12.75">
      <c r="A1234" s="36" t="str">
        <f t="shared" si="36"/>
        <v>DEL-Vikaspuri|Packaged Food</v>
      </c>
      <c r="B1234" s="6" t="s">
        <v>473</v>
      </c>
      <c r="C1234" s="7">
        <v>44534</v>
      </c>
      <c r="D1234" s="8" t="s">
        <v>437</v>
      </c>
      <c r="E1234" s="8" t="s">
        <v>15</v>
      </c>
      <c r="F1234" s="9">
        <v>3</v>
      </c>
      <c r="G1234" s="10">
        <v>64</v>
      </c>
      <c r="H1234" s="46"/>
      <c r="I1234" s="46"/>
      <c r="M1234" s="6" t="s">
        <v>473</v>
      </c>
      <c r="N1234" s="43" t="str">
        <f>IF(COUNTIF($M$2:M1234,$M$2:$M$1501)=1,M1234,"")</f>
        <v/>
      </c>
      <c r="O1234" s="43" t="str">
        <f t="array" ref="O1234">IFERROR(INDEX($M$2:$M$1501,MATCH(0,INDEX(COUNTIFS($O$1:O1233,$M$2:$M$1501),0),0)),"")</f>
        <v/>
      </c>
      <c r="T1234" s="8" t="s">
        <v>437</v>
      </c>
      <c r="U1234" s="51"/>
      <c r="Z1234" s="6" t="s">
        <v>473</v>
      </c>
    </row>
    <row r="1235" spans="1:26" ht="12.75">
      <c r="A1235" s="36" t="str">
        <f t="shared" si="36"/>
        <v>DEL - Sector 10 Dwarka|Biscuits</v>
      </c>
      <c r="B1235" s="6" t="s">
        <v>479</v>
      </c>
      <c r="C1235" s="7">
        <v>44534</v>
      </c>
      <c r="D1235" s="8" t="s">
        <v>646</v>
      </c>
      <c r="E1235" s="8" t="s">
        <v>39</v>
      </c>
      <c r="F1235" s="9">
        <v>7</v>
      </c>
      <c r="G1235" s="10">
        <v>70</v>
      </c>
      <c r="H1235" s="46"/>
      <c r="I1235" s="46"/>
      <c r="M1235" s="6" t="s">
        <v>479</v>
      </c>
      <c r="N1235" s="43" t="str">
        <f>IF(COUNTIF($M$2:M1235,$M$2:$M$1501)=1,M1235,"")</f>
        <v/>
      </c>
      <c r="O1235" s="43" t="str">
        <f t="array" ref="O1235">IFERROR(INDEX($M$2:$M$1501,MATCH(0,INDEX(COUNTIFS($O$1:O1234,$M$2:$M$1501),0),0)),"")</f>
        <v/>
      </c>
      <c r="T1235" s="8" t="s">
        <v>646</v>
      </c>
      <c r="U1235" s="51"/>
      <c r="Z1235" s="6" t="s">
        <v>479</v>
      </c>
    </row>
    <row r="1236" spans="1:26" ht="12.75">
      <c r="A1236" s="36" t="str">
        <f t="shared" si="36"/>
        <v>DEL-Vikaspuri|Home &amp; Cleaning</v>
      </c>
      <c r="B1236" s="6" t="s">
        <v>473</v>
      </c>
      <c r="C1236" s="7">
        <v>44534</v>
      </c>
      <c r="D1236" s="8" t="s">
        <v>75</v>
      </c>
      <c r="E1236" s="8" t="s">
        <v>67</v>
      </c>
      <c r="F1236" s="9">
        <v>6</v>
      </c>
      <c r="G1236" s="10">
        <v>79</v>
      </c>
      <c r="H1236" s="46"/>
      <c r="I1236" s="46"/>
      <c r="M1236" s="6" t="s">
        <v>473</v>
      </c>
      <c r="N1236" s="43" t="str">
        <f>IF(COUNTIF($M$2:M1236,$M$2:$M$1501)=1,M1236,"")</f>
        <v/>
      </c>
      <c r="O1236" s="43" t="str">
        <f t="array" ref="O1236">IFERROR(INDEX($M$2:$M$1501,MATCH(0,INDEX(COUNTIFS($O$1:O1235,$M$2:$M$1501),0),0)),"")</f>
        <v/>
      </c>
      <c r="T1236" s="8" t="s">
        <v>75</v>
      </c>
      <c r="U1236" s="51"/>
      <c r="Z1236" s="6" t="s">
        <v>473</v>
      </c>
    </row>
    <row r="1237" spans="1:26" ht="12.75">
      <c r="A1237" s="36" t="str">
        <f t="shared" si="36"/>
        <v>DEL-Vikaspuri|Packaged Food</v>
      </c>
      <c r="B1237" s="6" t="s">
        <v>473</v>
      </c>
      <c r="C1237" s="7">
        <v>44534</v>
      </c>
      <c r="D1237" s="8" t="s">
        <v>437</v>
      </c>
      <c r="E1237" s="8" t="s">
        <v>15</v>
      </c>
      <c r="F1237" s="9">
        <v>3</v>
      </c>
      <c r="G1237" s="10">
        <v>75</v>
      </c>
      <c r="H1237" s="46"/>
      <c r="I1237" s="46"/>
      <c r="M1237" s="6" t="s">
        <v>473</v>
      </c>
      <c r="N1237" s="43" t="str">
        <f>IF(COUNTIF($M$2:M1237,$M$2:$M$1501)=1,M1237,"")</f>
        <v/>
      </c>
      <c r="O1237" s="43" t="str">
        <f t="array" ref="O1237">IFERROR(INDEX($M$2:$M$1501,MATCH(0,INDEX(COUNTIFS($O$1:O1236,$M$2:$M$1501),0),0)),"")</f>
        <v/>
      </c>
      <c r="T1237" s="8" t="s">
        <v>437</v>
      </c>
      <c r="U1237" s="51"/>
      <c r="Z1237" s="6" t="s">
        <v>473</v>
      </c>
    </row>
    <row r="1238" spans="1:26" ht="12.75">
      <c r="A1238" s="36" t="str">
        <f t="shared" si="36"/>
        <v>DEL - Kalkaji|Biscuits</v>
      </c>
      <c r="B1238" s="6" t="s">
        <v>474</v>
      </c>
      <c r="C1238" s="7">
        <v>44534</v>
      </c>
      <c r="D1238" s="8" t="s">
        <v>647</v>
      </c>
      <c r="E1238" s="8" t="s">
        <v>39</v>
      </c>
      <c r="F1238" s="9">
        <v>0</v>
      </c>
      <c r="G1238" s="10">
        <v>42</v>
      </c>
      <c r="H1238" s="46"/>
      <c r="I1238" s="46"/>
      <c r="M1238" s="6" t="s">
        <v>474</v>
      </c>
      <c r="N1238" s="43" t="str">
        <f>IF(COUNTIF($M$2:M1238,$M$2:$M$1501)=1,M1238,"")</f>
        <v/>
      </c>
      <c r="O1238" s="43" t="str">
        <f t="array" ref="O1238">IFERROR(INDEX($M$2:$M$1501,MATCH(0,INDEX(COUNTIFS($O$1:O1237,$M$2:$M$1501),0),0)),"")</f>
        <v/>
      </c>
      <c r="T1238" s="8" t="s">
        <v>647</v>
      </c>
      <c r="U1238" s="51"/>
      <c r="Z1238" s="6" t="s">
        <v>474</v>
      </c>
    </row>
    <row r="1239" spans="1:26" ht="12.75">
      <c r="A1239" s="36" t="str">
        <f t="shared" si="36"/>
        <v>DEL - Kalkaji|Cooking Essentials</v>
      </c>
      <c r="B1239" s="6" t="s">
        <v>474</v>
      </c>
      <c r="C1239" s="7">
        <v>44534</v>
      </c>
      <c r="D1239" s="8" t="s">
        <v>648</v>
      </c>
      <c r="E1239" s="8" t="s">
        <v>30</v>
      </c>
      <c r="F1239" s="9">
        <v>23</v>
      </c>
      <c r="G1239" s="10">
        <v>0</v>
      </c>
      <c r="H1239" s="46"/>
      <c r="I1239" s="46"/>
      <c r="M1239" s="6" t="s">
        <v>474</v>
      </c>
      <c r="N1239" s="43" t="str">
        <f>IF(COUNTIF($M$2:M1239,$M$2:$M$1501)=1,M1239,"")</f>
        <v/>
      </c>
      <c r="O1239" s="43" t="str">
        <f t="array" ref="O1239">IFERROR(INDEX($M$2:$M$1501,MATCH(0,INDEX(COUNTIFS($O$1:O1238,$M$2:$M$1501),0),0)),"")</f>
        <v/>
      </c>
      <c r="T1239" s="8" t="s">
        <v>648</v>
      </c>
      <c r="U1239" s="51"/>
      <c r="Z1239" s="6" t="s">
        <v>474</v>
      </c>
    </row>
    <row r="1240" spans="1:26" ht="12.75">
      <c r="A1240" s="36" t="str">
        <f t="shared" si="36"/>
        <v>DEL-Vikaspuri|Munchies</v>
      </c>
      <c r="B1240" s="6" t="s">
        <v>473</v>
      </c>
      <c r="C1240" s="7">
        <v>44534</v>
      </c>
      <c r="D1240" s="8" t="s">
        <v>649</v>
      </c>
      <c r="E1240" s="8" t="s">
        <v>8</v>
      </c>
      <c r="F1240" s="9">
        <v>3</v>
      </c>
      <c r="G1240" s="10">
        <v>8</v>
      </c>
      <c r="H1240" s="46"/>
      <c r="I1240" s="46"/>
      <c r="M1240" s="6" t="s">
        <v>473</v>
      </c>
      <c r="N1240" s="43" t="str">
        <f>IF(COUNTIF($M$2:M1240,$M$2:$M$1501)=1,M1240,"")</f>
        <v/>
      </c>
      <c r="O1240" s="43" t="str">
        <f t="array" ref="O1240">IFERROR(INDEX($M$2:$M$1501,MATCH(0,INDEX(COUNTIFS($O$1:O1239,$M$2:$M$1501),0),0)),"")</f>
        <v/>
      </c>
      <c r="T1240" s="8" t="s">
        <v>649</v>
      </c>
      <c r="U1240" s="51"/>
      <c r="Z1240" s="6" t="s">
        <v>473</v>
      </c>
    </row>
    <row r="1241" spans="1:26" ht="12.75">
      <c r="A1241" s="36" t="str">
        <f t="shared" si="36"/>
        <v>DEL - Sector 10 Dwarka|Fruits &amp; Vegetables</v>
      </c>
      <c r="B1241" s="6" t="s">
        <v>479</v>
      </c>
      <c r="C1241" s="7">
        <v>44534</v>
      </c>
      <c r="D1241" s="8" t="s">
        <v>24</v>
      </c>
      <c r="E1241" s="8" t="s">
        <v>11</v>
      </c>
      <c r="F1241" s="9">
        <v>0</v>
      </c>
      <c r="G1241" s="10">
        <v>11</v>
      </c>
      <c r="H1241" s="46"/>
      <c r="I1241" s="46"/>
      <c r="M1241" s="6" t="s">
        <v>479</v>
      </c>
      <c r="N1241" s="43" t="str">
        <f>IF(COUNTIF($M$2:M1241,$M$2:$M$1501)=1,M1241,"")</f>
        <v/>
      </c>
      <c r="O1241" s="43" t="str">
        <f t="array" ref="O1241">IFERROR(INDEX($M$2:$M$1501,MATCH(0,INDEX(COUNTIFS($O$1:O1240,$M$2:$M$1501),0),0)),"")</f>
        <v/>
      </c>
      <c r="T1241" s="8" t="s">
        <v>24</v>
      </c>
      <c r="U1241" s="51"/>
      <c r="Z1241" s="6" t="s">
        <v>479</v>
      </c>
    </row>
    <row r="1242" spans="1:26" ht="12.75">
      <c r="A1242" s="36" t="str">
        <f t="shared" si="36"/>
        <v>DEL - Kalkaji|Personal Care</v>
      </c>
      <c r="B1242" s="6" t="s">
        <v>474</v>
      </c>
      <c r="C1242" s="7">
        <v>44534</v>
      </c>
      <c r="D1242" s="8" t="s">
        <v>650</v>
      </c>
      <c r="E1242" s="8" t="s">
        <v>34</v>
      </c>
      <c r="F1242" s="9">
        <v>8</v>
      </c>
      <c r="G1242" s="10">
        <v>0</v>
      </c>
      <c r="H1242" s="46"/>
      <c r="I1242" s="46"/>
      <c r="M1242" s="6" t="s">
        <v>474</v>
      </c>
      <c r="N1242" s="43" t="str">
        <f>IF(COUNTIF($M$2:M1242,$M$2:$M$1501)=1,M1242,"")</f>
        <v/>
      </c>
      <c r="O1242" s="43" t="str">
        <f t="array" ref="O1242">IFERROR(INDEX($M$2:$M$1501,MATCH(0,INDEX(COUNTIFS($O$1:O1241,$M$2:$M$1501),0),0)),"")</f>
        <v/>
      </c>
      <c r="T1242" s="8" t="s">
        <v>650</v>
      </c>
      <c r="U1242" s="51"/>
      <c r="Z1242" s="6" t="s">
        <v>474</v>
      </c>
    </row>
    <row r="1243" spans="1:26" ht="12.75">
      <c r="A1243" s="36" t="str">
        <f t="shared" si="36"/>
        <v>DEL - Kalkaji|Dairy, Bread &amp; Batter</v>
      </c>
      <c r="B1243" s="6" t="s">
        <v>474</v>
      </c>
      <c r="C1243" s="7">
        <v>44534</v>
      </c>
      <c r="D1243" s="8" t="s">
        <v>651</v>
      </c>
      <c r="E1243" s="8" t="s">
        <v>41</v>
      </c>
      <c r="F1243" s="9">
        <v>0</v>
      </c>
      <c r="G1243" s="10">
        <v>38</v>
      </c>
      <c r="H1243" s="46"/>
      <c r="I1243" s="46"/>
      <c r="M1243" s="6" t="s">
        <v>474</v>
      </c>
      <c r="N1243" s="43" t="str">
        <f>IF(COUNTIF($M$2:M1243,$M$2:$M$1501)=1,M1243,"")</f>
        <v/>
      </c>
      <c r="O1243" s="43" t="str">
        <f t="array" ref="O1243">IFERROR(INDEX($M$2:$M$1501,MATCH(0,INDEX(COUNTIFS($O$1:O1242,$M$2:$M$1501),0),0)),"")</f>
        <v/>
      </c>
      <c r="T1243" s="8" t="s">
        <v>651</v>
      </c>
      <c r="U1243" s="51"/>
      <c r="Z1243" s="6" t="s">
        <v>474</v>
      </c>
    </row>
    <row r="1244" spans="1:26" ht="12.75">
      <c r="A1244" s="36" t="str">
        <f t="shared" si="36"/>
        <v>DEL - Sector 10 Dwarka|Fruits &amp; Vegetables</v>
      </c>
      <c r="B1244" s="6" t="s">
        <v>479</v>
      </c>
      <c r="C1244" s="7">
        <v>44534</v>
      </c>
      <c r="D1244" s="8" t="s">
        <v>164</v>
      </c>
      <c r="E1244" s="8" t="s">
        <v>11</v>
      </c>
      <c r="F1244" s="9">
        <v>1</v>
      </c>
      <c r="G1244" s="10">
        <v>18</v>
      </c>
      <c r="H1244" s="46"/>
      <c r="I1244" s="46"/>
      <c r="M1244" s="6" t="s">
        <v>479</v>
      </c>
      <c r="N1244" s="43" t="str">
        <f>IF(COUNTIF($M$2:M1244,$M$2:$M$1501)=1,M1244,"")</f>
        <v/>
      </c>
      <c r="O1244" s="43" t="str">
        <f t="array" ref="O1244">IFERROR(INDEX($M$2:$M$1501,MATCH(0,INDEX(COUNTIFS($O$1:O1243,$M$2:$M$1501),0),0)),"")</f>
        <v/>
      </c>
      <c r="T1244" s="8" t="s">
        <v>164</v>
      </c>
      <c r="U1244" s="51"/>
      <c r="Z1244" s="6" t="s">
        <v>479</v>
      </c>
    </row>
    <row r="1245" spans="1:26" ht="12.75">
      <c r="A1245" s="36" t="str">
        <f t="shared" si="36"/>
        <v>DEL-Malviya Nagar|Health &amp; Hygiene</v>
      </c>
      <c r="B1245" s="6" t="s">
        <v>483</v>
      </c>
      <c r="C1245" s="7">
        <v>44534</v>
      </c>
      <c r="D1245" s="8" t="s">
        <v>388</v>
      </c>
      <c r="E1245" s="8" t="s">
        <v>132</v>
      </c>
      <c r="F1245" s="9">
        <v>83</v>
      </c>
      <c r="G1245" s="10">
        <v>81</v>
      </c>
      <c r="H1245" s="46"/>
      <c r="I1245" s="46"/>
      <c r="M1245" s="6" t="s">
        <v>483</v>
      </c>
      <c r="N1245" s="43" t="str">
        <f>IF(COUNTIF($M$2:M1245,$M$2:$M$1501)=1,M1245,"")</f>
        <v/>
      </c>
      <c r="O1245" s="43" t="str">
        <f t="array" ref="O1245">IFERROR(INDEX($M$2:$M$1501,MATCH(0,INDEX(COUNTIFS($O$1:O1244,$M$2:$M$1501),0),0)),"")</f>
        <v/>
      </c>
      <c r="T1245" s="8" t="s">
        <v>388</v>
      </c>
      <c r="U1245" s="51"/>
      <c r="Z1245" s="6" t="s">
        <v>483</v>
      </c>
    </row>
    <row r="1246" spans="1:26" ht="12.75">
      <c r="A1246" s="36" t="str">
        <f t="shared" si="36"/>
        <v>DEL - Sector 10 Dwarka|Fruits &amp; Vegetables</v>
      </c>
      <c r="B1246" s="6" t="s">
        <v>479</v>
      </c>
      <c r="C1246" s="7">
        <v>44534</v>
      </c>
      <c r="D1246" s="8" t="s">
        <v>405</v>
      </c>
      <c r="E1246" s="8" t="s">
        <v>11</v>
      </c>
      <c r="F1246" s="9">
        <v>22</v>
      </c>
      <c r="G1246" s="10">
        <v>22</v>
      </c>
      <c r="H1246" s="46"/>
      <c r="I1246" s="46"/>
      <c r="M1246" s="6" t="s">
        <v>479</v>
      </c>
      <c r="N1246" s="43" t="str">
        <f>IF(COUNTIF($M$2:M1246,$M$2:$M$1501)=1,M1246,"")</f>
        <v/>
      </c>
      <c r="O1246" s="43" t="str">
        <f t="array" ref="O1246">IFERROR(INDEX($M$2:$M$1501,MATCH(0,INDEX(COUNTIFS($O$1:O1245,$M$2:$M$1501),0),0)),"")</f>
        <v/>
      </c>
      <c r="T1246" s="8" t="s">
        <v>405</v>
      </c>
      <c r="U1246" s="51"/>
      <c r="Z1246" s="6" t="s">
        <v>479</v>
      </c>
    </row>
    <row r="1247" spans="1:26" ht="12.75">
      <c r="A1247" s="36" t="str">
        <f t="shared" si="36"/>
        <v>DEL-Malviya Nagar|Fruits &amp; Vegetables</v>
      </c>
      <c r="B1247" s="6" t="s">
        <v>483</v>
      </c>
      <c r="C1247" s="7">
        <v>44534</v>
      </c>
      <c r="D1247" s="8" t="s">
        <v>91</v>
      </c>
      <c r="E1247" s="8" t="s">
        <v>11</v>
      </c>
      <c r="F1247" s="9">
        <v>2</v>
      </c>
      <c r="G1247" s="10">
        <v>82</v>
      </c>
      <c r="H1247" s="46"/>
      <c r="I1247" s="46"/>
      <c r="M1247" s="6" t="s">
        <v>483</v>
      </c>
      <c r="N1247" s="43" t="str">
        <f>IF(COUNTIF($M$2:M1247,$M$2:$M$1501)=1,M1247,"")</f>
        <v/>
      </c>
      <c r="O1247" s="43" t="str">
        <f t="array" ref="O1247">IFERROR(INDEX($M$2:$M$1501,MATCH(0,INDEX(COUNTIFS($O$1:O1246,$M$2:$M$1501),0),0)),"")</f>
        <v/>
      </c>
      <c r="T1247" s="8" t="s">
        <v>91</v>
      </c>
      <c r="U1247" s="51"/>
      <c r="Z1247" s="6" t="s">
        <v>483</v>
      </c>
    </row>
    <row r="1248" spans="1:26" ht="12.75">
      <c r="A1248" s="36" t="str">
        <f t="shared" si="36"/>
        <v>DEL-Paschim Vihar|Packaged Food</v>
      </c>
      <c r="B1248" s="6" t="s">
        <v>477</v>
      </c>
      <c r="C1248" s="7">
        <v>44534</v>
      </c>
      <c r="D1248" s="8" t="s">
        <v>652</v>
      </c>
      <c r="E1248" s="8" t="s">
        <v>15</v>
      </c>
      <c r="F1248" s="9">
        <v>5</v>
      </c>
      <c r="G1248" s="10">
        <v>95</v>
      </c>
      <c r="H1248" s="46"/>
      <c r="I1248" s="46"/>
      <c r="M1248" s="6" t="s">
        <v>477</v>
      </c>
      <c r="N1248" s="43" t="str">
        <f>IF(COUNTIF($M$2:M1248,$M$2:$M$1501)=1,M1248,"")</f>
        <v/>
      </c>
      <c r="O1248" s="43" t="str">
        <f t="array" ref="O1248">IFERROR(INDEX($M$2:$M$1501,MATCH(0,INDEX(COUNTIFS($O$1:O1247,$M$2:$M$1501),0),0)),"")</f>
        <v/>
      </c>
      <c r="T1248" s="8" t="s">
        <v>652</v>
      </c>
      <c r="U1248" s="51"/>
      <c r="Z1248" s="6" t="s">
        <v>477</v>
      </c>
    </row>
    <row r="1249" spans="1:26" ht="12.75">
      <c r="A1249" s="36" t="str">
        <f t="shared" si="36"/>
        <v>DEL-Malviya Nagar|Chocolates &amp; Candies</v>
      </c>
      <c r="B1249" s="6" t="s">
        <v>483</v>
      </c>
      <c r="C1249" s="7">
        <v>44534</v>
      </c>
      <c r="D1249" s="8" t="s">
        <v>653</v>
      </c>
      <c r="E1249" s="8" t="s">
        <v>80</v>
      </c>
      <c r="F1249" s="9">
        <v>6</v>
      </c>
      <c r="G1249" s="10">
        <v>0</v>
      </c>
      <c r="H1249" s="46"/>
      <c r="I1249" s="46"/>
      <c r="M1249" s="6" t="s">
        <v>483</v>
      </c>
      <c r="N1249" s="43" t="str">
        <f>IF(COUNTIF($M$2:M1249,$M$2:$M$1501)=1,M1249,"")</f>
        <v/>
      </c>
      <c r="O1249" s="43" t="str">
        <f t="array" ref="O1249">IFERROR(INDEX($M$2:$M$1501,MATCH(0,INDEX(COUNTIFS($O$1:O1248,$M$2:$M$1501),0),0)),"")</f>
        <v/>
      </c>
      <c r="T1249" s="8" t="s">
        <v>653</v>
      </c>
      <c r="U1249" s="51"/>
      <c r="Z1249" s="6" t="s">
        <v>483</v>
      </c>
    </row>
    <row r="1250" spans="1:26" ht="12.75">
      <c r="A1250" s="36" t="str">
        <f t="shared" si="36"/>
        <v>DEL-Paschim Vihar|Biscuits</v>
      </c>
      <c r="B1250" s="6" t="s">
        <v>477</v>
      </c>
      <c r="C1250" s="7">
        <v>44534</v>
      </c>
      <c r="D1250" s="8" t="s">
        <v>606</v>
      </c>
      <c r="E1250" s="8" t="s">
        <v>39</v>
      </c>
      <c r="F1250" s="9">
        <v>0</v>
      </c>
      <c r="G1250" s="10">
        <v>52</v>
      </c>
      <c r="H1250" s="46"/>
      <c r="I1250" s="46"/>
      <c r="M1250" s="6" t="s">
        <v>477</v>
      </c>
      <c r="N1250" s="43" t="str">
        <f>IF(COUNTIF($M$2:M1250,$M$2:$M$1501)=1,M1250,"")</f>
        <v/>
      </c>
      <c r="O1250" s="43" t="str">
        <f t="array" ref="O1250">IFERROR(INDEX($M$2:$M$1501,MATCH(0,INDEX(COUNTIFS($O$1:O1249,$M$2:$M$1501),0),0)),"")</f>
        <v/>
      </c>
      <c r="T1250" s="8" t="s">
        <v>606</v>
      </c>
      <c r="U1250" s="51"/>
      <c r="Z1250" s="6" t="s">
        <v>477</v>
      </c>
    </row>
    <row r="1251" spans="1:26" ht="12.75">
      <c r="A1251" s="36" t="str">
        <f t="shared" si="36"/>
        <v>DEL - Sector 10 Dwarka|Biscuits</v>
      </c>
      <c r="B1251" s="6" t="s">
        <v>479</v>
      </c>
      <c r="C1251" s="7">
        <v>44534</v>
      </c>
      <c r="D1251" s="8" t="s">
        <v>654</v>
      </c>
      <c r="E1251" s="8" t="s">
        <v>39</v>
      </c>
      <c r="F1251" s="9">
        <v>36</v>
      </c>
      <c r="G1251" s="10">
        <v>133</v>
      </c>
      <c r="H1251" s="46"/>
      <c r="I1251" s="46"/>
      <c r="M1251" s="6" t="s">
        <v>479</v>
      </c>
      <c r="N1251" s="43" t="str">
        <f>IF(COUNTIF($M$2:M1251,$M$2:$M$1501)=1,M1251,"")</f>
        <v/>
      </c>
      <c r="O1251" s="43" t="str">
        <f t="array" ref="O1251">IFERROR(INDEX($M$2:$M$1501,MATCH(0,INDEX(COUNTIFS($O$1:O1250,$M$2:$M$1501),0),0)),"")</f>
        <v/>
      </c>
      <c r="T1251" s="8" t="s">
        <v>654</v>
      </c>
      <c r="U1251" s="51"/>
      <c r="Z1251" s="6" t="s">
        <v>479</v>
      </c>
    </row>
    <row r="1252" spans="1:26" ht="12.75">
      <c r="A1252" s="36" t="str">
        <f t="shared" si="36"/>
        <v>DEL-Paschim Vihar|Biscuits</v>
      </c>
      <c r="B1252" s="6" t="s">
        <v>477</v>
      </c>
      <c r="C1252" s="7">
        <v>44534</v>
      </c>
      <c r="D1252" s="8" t="s">
        <v>655</v>
      </c>
      <c r="E1252" s="8" t="s">
        <v>39</v>
      </c>
      <c r="F1252" s="9">
        <v>3</v>
      </c>
      <c r="G1252" s="10">
        <v>91</v>
      </c>
      <c r="H1252" s="46"/>
      <c r="I1252" s="46"/>
      <c r="M1252" s="6" t="s">
        <v>477</v>
      </c>
      <c r="N1252" s="43" t="str">
        <f>IF(COUNTIF($M$2:M1252,$M$2:$M$1501)=1,M1252,"")</f>
        <v/>
      </c>
      <c r="O1252" s="43" t="str">
        <f t="array" ref="O1252">IFERROR(INDEX($M$2:$M$1501,MATCH(0,INDEX(COUNTIFS($O$1:O1251,$M$2:$M$1501),0),0)),"")</f>
        <v/>
      </c>
      <c r="T1252" s="8" t="s">
        <v>655</v>
      </c>
      <c r="U1252" s="51"/>
      <c r="Z1252" s="6" t="s">
        <v>477</v>
      </c>
    </row>
    <row r="1253" spans="1:26" ht="12.75">
      <c r="A1253" s="36" t="str">
        <f t="shared" si="36"/>
        <v>DEL - Kalkaji|Munchies</v>
      </c>
      <c r="B1253" s="6" t="s">
        <v>474</v>
      </c>
      <c r="C1253" s="7">
        <v>44534</v>
      </c>
      <c r="D1253" s="8" t="s">
        <v>656</v>
      </c>
      <c r="E1253" s="8" t="s">
        <v>8</v>
      </c>
      <c r="F1253" s="9">
        <v>20</v>
      </c>
      <c r="G1253" s="10">
        <v>26</v>
      </c>
      <c r="H1253" s="46"/>
      <c r="I1253" s="46"/>
      <c r="M1253" s="6" t="s">
        <v>474</v>
      </c>
      <c r="N1253" s="43" t="str">
        <f>IF(COUNTIF($M$2:M1253,$M$2:$M$1501)=1,M1253,"")</f>
        <v/>
      </c>
      <c r="O1253" s="43" t="str">
        <f t="array" ref="O1253">IFERROR(INDEX($M$2:$M$1501,MATCH(0,INDEX(COUNTIFS($O$1:O1252,$M$2:$M$1501),0),0)),"")</f>
        <v/>
      </c>
      <c r="T1253" s="8" t="s">
        <v>656</v>
      </c>
      <c r="U1253" s="51"/>
      <c r="Z1253" s="6" t="s">
        <v>474</v>
      </c>
    </row>
    <row r="1254" spans="1:26" ht="12.75">
      <c r="A1254" s="36" t="str">
        <f t="shared" si="36"/>
        <v>DEL-Vikaspuri|Fruits &amp; Vegetables</v>
      </c>
      <c r="B1254" s="6" t="s">
        <v>473</v>
      </c>
      <c r="C1254" s="7">
        <v>44534</v>
      </c>
      <c r="D1254" s="8" t="s">
        <v>232</v>
      </c>
      <c r="E1254" s="8" t="s">
        <v>11</v>
      </c>
      <c r="F1254" s="9">
        <v>0</v>
      </c>
      <c r="G1254" s="10">
        <v>78</v>
      </c>
      <c r="H1254" s="46"/>
      <c r="I1254" s="46"/>
      <c r="M1254" s="6" t="s">
        <v>473</v>
      </c>
      <c r="N1254" s="43" t="str">
        <f>IF(COUNTIF($M$2:M1254,$M$2:$M$1501)=1,M1254,"")</f>
        <v/>
      </c>
      <c r="O1254" s="43" t="str">
        <f t="array" ref="O1254">IFERROR(INDEX($M$2:$M$1501,MATCH(0,INDEX(COUNTIFS($O$1:O1253,$M$2:$M$1501),0),0)),"")</f>
        <v/>
      </c>
      <c r="T1254" s="8" t="s">
        <v>232</v>
      </c>
      <c r="U1254" s="51"/>
      <c r="Z1254" s="6" t="s">
        <v>473</v>
      </c>
    </row>
    <row r="1255" spans="1:26" ht="12.75">
      <c r="A1255" s="36" t="str">
        <f t="shared" si="36"/>
        <v>DEL-Paschim Vihar|Cooking Essentials</v>
      </c>
      <c r="B1255" s="6" t="s">
        <v>477</v>
      </c>
      <c r="C1255" s="7">
        <v>44534</v>
      </c>
      <c r="D1255" s="8" t="s">
        <v>523</v>
      </c>
      <c r="E1255" s="8" t="s">
        <v>30</v>
      </c>
      <c r="F1255" s="9">
        <v>0</v>
      </c>
      <c r="G1255" s="10">
        <v>21</v>
      </c>
      <c r="H1255" s="46"/>
      <c r="I1255" s="46"/>
      <c r="M1255" s="6" t="s">
        <v>477</v>
      </c>
      <c r="N1255" s="43" t="str">
        <f>IF(COUNTIF($M$2:M1255,$M$2:$M$1501)=1,M1255,"")</f>
        <v/>
      </c>
      <c r="O1255" s="43" t="str">
        <f t="array" ref="O1255">IFERROR(INDEX($M$2:$M$1501,MATCH(0,INDEX(COUNTIFS($O$1:O1254,$M$2:$M$1501),0),0)),"")</f>
        <v/>
      </c>
      <c r="T1255" s="8" t="s">
        <v>523</v>
      </c>
      <c r="U1255" s="51"/>
      <c r="Z1255" s="6" t="s">
        <v>477</v>
      </c>
    </row>
    <row r="1256" spans="1:26" ht="12.75">
      <c r="A1256" s="36" t="str">
        <f t="shared" si="36"/>
        <v>DEL - Kalkaji|Cooking Essentials</v>
      </c>
      <c r="B1256" s="6" t="s">
        <v>474</v>
      </c>
      <c r="C1256" s="7">
        <v>44534</v>
      </c>
      <c r="D1256" s="8" t="s">
        <v>657</v>
      </c>
      <c r="E1256" s="8" t="s">
        <v>30</v>
      </c>
      <c r="F1256" s="9">
        <v>3</v>
      </c>
      <c r="G1256" s="10">
        <v>66</v>
      </c>
      <c r="H1256" s="46"/>
      <c r="I1256" s="46"/>
      <c r="M1256" s="6" t="s">
        <v>474</v>
      </c>
      <c r="N1256" s="43" t="str">
        <f>IF(COUNTIF($M$2:M1256,$M$2:$M$1501)=1,M1256,"")</f>
        <v/>
      </c>
      <c r="O1256" s="43" t="str">
        <f t="array" ref="O1256">IFERROR(INDEX($M$2:$M$1501,MATCH(0,INDEX(COUNTIFS($O$1:O1255,$M$2:$M$1501),0),0)),"")</f>
        <v/>
      </c>
      <c r="T1256" s="8" t="s">
        <v>657</v>
      </c>
      <c r="U1256" s="51"/>
      <c r="Z1256" s="6" t="s">
        <v>474</v>
      </c>
    </row>
    <row r="1257" spans="1:26" ht="12.75">
      <c r="A1257" s="36" t="str">
        <f t="shared" si="36"/>
        <v>DEL - Kalkaji|Beverages</v>
      </c>
      <c r="B1257" s="6" t="s">
        <v>474</v>
      </c>
      <c r="C1257" s="7">
        <v>44534</v>
      </c>
      <c r="D1257" s="8" t="s">
        <v>552</v>
      </c>
      <c r="E1257" s="8" t="s">
        <v>74</v>
      </c>
      <c r="F1257" s="9">
        <v>0</v>
      </c>
      <c r="G1257" s="10">
        <v>150</v>
      </c>
      <c r="H1257" s="46"/>
      <c r="I1257" s="46"/>
      <c r="M1257" s="6" t="s">
        <v>474</v>
      </c>
      <c r="N1257" s="43" t="str">
        <f>IF(COUNTIF($M$2:M1257,$M$2:$M$1501)=1,M1257,"")</f>
        <v/>
      </c>
      <c r="O1257" s="43" t="str">
        <f t="array" ref="O1257">IFERROR(INDEX($M$2:$M$1501,MATCH(0,INDEX(COUNTIFS($O$1:O1256,$M$2:$M$1501),0),0)),"")</f>
        <v/>
      </c>
      <c r="T1257" s="8" t="s">
        <v>552</v>
      </c>
      <c r="U1257" s="51"/>
      <c r="Z1257" s="6" t="s">
        <v>474</v>
      </c>
    </row>
    <row r="1258" spans="1:26" ht="12.75">
      <c r="A1258" s="36" t="str">
        <f t="shared" si="36"/>
        <v>DEL-Paschim Vihar|Munchies</v>
      </c>
      <c r="B1258" s="6" t="s">
        <v>477</v>
      </c>
      <c r="C1258" s="7">
        <v>44534</v>
      </c>
      <c r="D1258" s="8" t="s">
        <v>658</v>
      </c>
      <c r="E1258" s="8" t="s">
        <v>8</v>
      </c>
      <c r="F1258" s="9">
        <v>1</v>
      </c>
      <c r="G1258" s="10">
        <v>58</v>
      </c>
      <c r="H1258" s="46"/>
      <c r="I1258" s="46"/>
      <c r="M1258" s="6" t="s">
        <v>477</v>
      </c>
      <c r="N1258" s="43" t="str">
        <f>IF(COUNTIF($M$2:M1258,$M$2:$M$1501)=1,M1258,"")</f>
        <v/>
      </c>
      <c r="O1258" s="43" t="str">
        <f t="array" ref="O1258">IFERROR(INDEX($M$2:$M$1501,MATCH(0,INDEX(COUNTIFS($O$1:O1257,$M$2:$M$1501),0),0)),"")</f>
        <v/>
      </c>
      <c r="T1258" s="8" t="s">
        <v>658</v>
      </c>
      <c r="U1258" s="51"/>
      <c r="Z1258" s="6" t="s">
        <v>477</v>
      </c>
    </row>
    <row r="1259" spans="1:26" ht="12.75">
      <c r="A1259" s="36" t="str">
        <f t="shared" si="36"/>
        <v>DEL-Malviya Nagar|Fruits &amp; Vegetables</v>
      </c>
      <c r="B1259" s="6" t="s">
        <v>483</v>
      </c>
      <c r="C1259" s="7">
        <v>44534</v>
      </c>
      <c r="D1259" s="8" t="s">
        <v>17</v>
      </c>
      <c r="E1259" s="8" t="s">
        <v>11</v>
      </c>
      <c r="F1259" s="9">
        <v>85</v>
      </c>
      <c r="G1259" s="10">
        <v>34</v>
      </c>
      <c r="H1259" s="46"/>
      <c r="I1259" s="46"/>
      <c r="M1259" s="6" t="s">
        <v>483</v>
      </c>
      <c r="N1259" s="43" t="str">
        <f>IF(COUNTIF($M$2:M1259,$M$2:$M$1501)=1,M1259,"")</f>
        <v/>
      </c>
      <c r="O1259" s="43" t="str">
        <f t="array" ref="O1259">IFERROR(INDEX($M$2:$M$1501,MATCH(0,INDEX(COUNTIFS($O$1:O1258,$M$2:$M$1501),0),0)),"")</f>
        <v/>
      </c>
      <c r="T1259" s="8" t="s">
        <v>17</v>
      </c>
      <c r="U1259" s="51"/>
      <c r="Z1259" s="6" t="s">
        <v>483</v>
      </c>
    </row>
    <row r="1260" spans="1:26" ht="12.75">
      <c r="A1260" s="36" t="str">
        <f t="shared" si="36"/>
        <v>DEL - Sector 10 Dwarka|Biscuits</v>
      </c>
      <c r="B1260" s="6" t="s">
        <v>479</v>
      </c>
      <c r="C1260" s="7">
        <v>44534</v>
      </c>
      <c r="D1260" s="8" t="s">
        <v>71</v>
      </c>
      <c r="E1260" s="8" t="s">
        <v>39</v>
      </c>
      <c r="F1260" s="9">
        <v>0</v>
      </c>
      <c r="G1260" s="10">
        <v>21</v>
      </c>
      <c r="H1260" s="46"/>
      <c r="I1260" s="46"/>
      <c r="M1260" s="6" t="s">
        <v>479</v>
      </c>
      <c r="N1260" s="43" t="str">
        <f>IF(COUNTIF($M$2:M1260,$M$2:$M$1501)=1,M1260,"")</f>
        <v/>
      </c>
      <c r="O1260" s="43" t="str">
        <f t="array" ref="O1260">IFERROR(INDEX($M$2:$M$1501,MATCH(0,INDEX(COUNTIFS($O$1:O1259,$M$2:$M$1501),0),0)),"")</f>
        <v/>
      </c>
      <c r="T1260" s="8" t="s">
        <v>71</v>
      </c>
      <c r="U1260" s="51"/>
      <c r="Z1260" s="6" t="s">
        <v>479</v>
      </c>
    </row>
    <row r="1261" spans="1:26" ht="12.75">
      <c r="A1261" s="36" t="str">
        <f t="shared" si="36"/>
        <v>DEL - East of Kailash|Beverages</v>
      </c>
      <c r="B1261" s="6" t="s">
        <v>471</v>
      </c>
      <c r="C1261" s="7">
        <v>44534</v>
      </c>
      <c r="D1261" s="8" t="s">
        <v>659</v>
      </c>
      <c r="E1261" s="8" t="s">
        <v>74</v>
      </c>
      <c r="F1261" s="9">
        <v>35</v>
      </c>
      <c r="G1261" s="10">
        <v>75</v>
      </c>
      <c r="H1261" s="46"/>
      <c r="I1261" s="46"/>
      <c r="M1261" s="6" t="s">
        <v>471</v>
      </c>
      <c r="N1261" s="43" t="str">
        <f>IF(COUNTIF($M$2:M1261,$M$2:$M$1501)=1,M1261,"")</f>
        <v/>
      </c>
      <c r="O1261" s="43" t="str">
        <f t="array" ref="O1261">IFERROR(INDEX($M$2:$M$1501,MATCH(0,INDEX(COUNTIFS($O$1:O1260,$M$2:$M$1501),0),0)),"")</f>
        <v/>
      </c>
      <c r="T1261" s="8" t="s">
        <v>659</v>
      </c>
      <c r="U1261" s="51"/>
      <c r="Z1261" s="6" t="s">
        <v>471</v>
      </c>
    </row>
    <row r="1262" spans="1:26" ht="12.75">
      <c r="A1262" s="36" t="str">
        <f t="shared" si="36"/>
        <v>DEL-Malviya Nagar|Munchies</v>
      </c>
      <c r="B1262" s="6" t="s">
        <v>483</v>
      </c>
      <c r="C1262" s="7">
        <v>44534</v>
      </c>
      <c r="D1262" s="8" t="s">
        <v>257</v>
      </c>
      <c r="E1262" s="8" t="s">
        <v>8</v>
      </c>
      <c r="F1262" s="9">
        <v>2</v>
      </c>
      <c r="G1262" s="10">
        <v>21</v>
      </c>
      <c r="H1262" s="46"/>
      <c r="I1262" s="46"/>
      <c r="M1262" s="6" t="s">
        <v>483</v>
      </c>
      <c r="N1262" s="43" t="str">
        <f>IF(COUNTIF($M$2:M1262,$M$2:$M$1501)=1,M1262,"")</f>
        <v/>
      </c>
      <c r="O1262" s="43" t="str">
        <f t="array" ref="O1262">IFERROR(INDEX($M$2:$M$1501,MATCH(0,INDEX(COUNTIFS($O$1:O1261,$M$2:$M$1501),0),0)),"")</f>
        <v/>
      </c>
      <c r="T1262" s="8" t="s">
        <v>257</v>
      </c>
      <c r="U1262" s="51"/>
      <c r="Z1262" s="6" t="s">
        <v>483</v>
      </c>
    </row>
    <row r="1263" spans="1:26" ht="12.75">
      <c r="A1263" s="36" t="str">
        <f t="shared" si="36"/>
        <v>DEL - Kalkaji|Munchies</v>
      </c>
      <c r="B1263" s="6" t="s">
        <v>474</v>
      </c>
      <c r="C1263" s="7">
        <v>44534</v>
      </c>
      <c r="D1263" s="8" t="s">
        <v>660</v>
      </c>
      <c r="E1263" s="8" t="s">
        <v>8</v>
      </c>
      <c r="F1263" s="9">
        <v>3</v>
      </c>
      <c r="G1263" s="10">
        <v>10</v>
      </c>
      <c r="H1263" s="46"/>
      <c r="I1263" s="46"/>
      <c r="M1263" s="6" t="s">
        <v>474</v>
      </c>
      <c r="N1263" s="43" t="str">
        <f>IF(COUNTIF($M$2:M1263,$M$2:$M$1501)=1,M1263,"")</f>
        <v/>
      </c>
      <c r="O1263" s="43" t="str">
        <f t="array" ref="O1263">IFERROR(INDEX($M$2:$M$1501,MATCH(0,INDEX(COUNTIFS($O$1:O1262,$M$2:$M$1501),0),0)),"")</f>
        <v/>
      </c>
      <c r="T1263" s="8" t="s">
        <v>660</v>
      </c>
      <c r="U1263" s="51"/>
      <c r="Z1263" s="6" t="s">
        <v>474</v>
      </c>
    </row>
    <row r="1264" spans="1:26" ht="12.75">
      <c r="A1264" s="36" t="str">
        <f t="shared" si="36"/>
        <v>DEL - Sector 10 Dwarka|Fruits &amp; Vegetables</v>
      </c>
      <c r="B1264" s="6" t="s">
        <v>479</v>
      </c>
      <c r="C1264" s="7">
        <v>44534</v>
      </c>
      <c r="D1264" s="8" t="s">
        <v>232</v>
      </c>
      <c r="E1264" s="8" t="s">
        <v>11</v>
      </c>
      <c r="F1264" s="9">
        <v>0</v>
      </c>
      <c r="G1264" s="10">
        <v>68</v>
      </c>
      <c r="H1264" s="46"/>
      <c r="I1264" s="46"/>
      <c r="M1264" s="6" t="s">
        <v>479</v>
      </c>
      <c r="N1264" s="43" t="str">
        <f>IF(COUNTIF($M$2:M1264,$M$2:$M$1501)=1,M1264,"")</f>
        <v/>
      </c>
      <c r="O1264" s="43" t="str">
        <f t="array" ref="O1264">IFERROR(INDEX($M$2:$M$1501,MATCH(0,INDEX(COUNTIFS($O$1:O1263,$M$2:$M$1501),0),0)),"")</f>
        <v/>
      </c>
      <c r="T1264" s="8" t="s">
        <v>232</v>
      </c>
      <c r="U1264" s="51"/>
      <c r="Z1264" s="6" t="s">
        <v>479</v>
      </c>
    </row>
    <row r="1265" spans="1:26" ht="12.75">
      <c r="A1265" s="36" t="str">
        <f t="shared" si="36"/>
        <v>DEL-Vikaspuri|Packaged Food</v>
      </c>
      <c r="B1265" s="6" t="s">
        <v>473</v>
      </c>
      <c r="C1265" s="7">
        <v>44534</v>
      </c>
      <c r="D1265" s="8" t="s">
        <v>661</v>
      </c>
      <c r="E1265" s="8" t="s">
        <v>15</v>
      </c>
      <c r="F1265" s="9">
        <v>9</v>
      </c>
      <c r="G1265" s="10">
        <v>170</v>
      </c>
      <c r="H1265" s="46"/>
      <c r="I1265" s="46"/>
      <c r="M1265" s="6" t="s">
        <v>473</v>
      </c>
      <c r="N1265" s="43" t="str">
        <f>IF(COUNTIF($M$2:M1265,$M$2:$M$1501)=1,M1265,"")</f>
        <v/>
      </c>
      <c r="O1265" s="43" t="str">
        <f t="array" ref="O1265">IFERROR(INDEX($M$2:$M$1501,MATCH(0,INDEX(COUNTIFS($O$1:O1264,$M$2:$M$1501),0),0)),"")</f>
        <v/>
      </c>
      <c r="T1265" s="8" t="s">
        <v>661</v>
      </c>
      <c r="U1265" s="51"/>
      <c r="Z1265" s="6" t="s">
        <v>473</v>
      </c>
    </row>
    <row r="1266" spans="1:26" ht="12.75">
      <c r="A1266" s="36" t="str">
        <f t="shared" si="36"/>
        <v>DEL - Sector 10 Dwarka|Biscuits</v>
      </c>
      <c r="B1266" s="6" t="s">
        <v>479</v>
      </c>
      <c r="C1266" s="7">
        <v>44534</v>
      </c>
      <c r="D1266" s="8" t="s">
        <v>544</v>
      </c>
      <c r="E1266" s="8" t="s">
        <v>39</v>
      </c>
      <c r="F1266" s="9">
        <v>0</v>
      </c>
      <c r="G1266" s="10">
        <v>7</v>
      </c>
      <c r="H1266" s="46"/>
      <c r="I1266" s="46"/>
      <c r="M1266" s="6" t="s">
        <v>479</v>
      </c>
      <c r="N1266" s="43" t="str">
        <f>IF(COUNTIF($M$2:M1266,$M$2:$M$1501)=1,M1266,"")</f>
        <v/>
      </c>
      <c r="O1266" s="43" t="str">
        <f t="array" ref="O1266">IFERROR(INDEX($M$2:$M$1501,MATCH(0,INDEX(COUNTIFS($O$1:O1265,$M$2:$M$1501),0),0)),"")</f>
        <v/>
      </c>
      <c r="T1266" s="8" t="s">
        <v>544</v>
      </c>
      <c r="U1266" s="51"/>
      <c r="Z1266" s="6" t="s">
        <v>479</v>
      </c>
    </row>
    <row r="1267" spans="1:26" ht="12.75">
      <c r="A1267" s="36" t="str">
        <f t="shared" si="36"/>
        <v>DEL - Kalkaji|Munchies</v>
      </c>
      <c r="B1267" s="6" t="s">
        <v>474</v>
      </c>
      <c r="C1267" s="7">
        <v>44534</v>
      </c>
      <c r="D1267" s="8" t="s">
        <v>662</v>
      </c>
      <c r="E1267" s="8" t="s">
        <v>8</v>
      </c>
      <c r="F1267" s="9">
        <v>15</v>
      </c>
      <c r="G1267" s="10">
        <v>25</v>
      </c>
      <c r="H1267" s="46"/>
      <c r="I1267" s="46"/>
      <c r="M1267" s="6" t="s">
        <v>474</v>
      </c>
      <c r="N1267" s="43" t="str">
        <f>IF(COUNTIF($M$2:M1267,$M$2:$M$1501)=1,M1267,"")</f>
        <v/>
      </c>
      <c r="O1267" s="43" t="str">
        <f t="array" ref="O1267">IFERROR(INDEX($M$2:$M$1501,MATCH(0,INDEX(COUNTIFS($O$1:O1266,$M$2:$M$1501),0),0)),"")</f>
        <v/>
      </c>
      <c r="T1267" s="8" t="s">
        <v>662</v>
      </c>
      <c r="U1267" s="51"/>
      <c r="Z1267" s="6" t="s">
        <v>474</v>
      </c>
    </row>
    <row r="1268" spans="1:26" ht="12.75">
      <c r="A1268" s="36" t="str">
        <f t="shared" si="36"/>
        <v>DEL - Sector 10 Dwarka|Cooking Essentials</v>
      </c>
      <c r="B1268" s="6" t="s">
        <v>479</v>
      </c>
      <c r="C1268" s="7">
        <v>44534</v>
      </c>
      <c r="D1268" s="8" t="s">
        <v>663</v>
      </c>
      <c r="E1268" s="8" t="s">
        <v>30</v>
      </c>
      <c r="F1268" s="9">
        <v>10</v>
      </c>
      <c r="G1268" s="10">
        <v>44</v>
      </c>
      <c r="H1268" s="46"/>
      <c r="I1268" s="46"/>
      <c r="M1268" s="6" t="s">
        <v>479</v>
      </c>
      <c r="N1268" s="43" t="str">
        <f>IF(COUNTIF($M$2:M1268,$M$2:$M$1501)=1,M1268,"")</f>
        <v/>
      </c>
      <c r="O1268" s="43" t="str">
        <f t="array" ref="O1268">IFERROR(INDEX($M$2:$M$1501,MATCH(0,INDEX(COUNTIFS($O$1:O1267,$M$2:$M$1501),0),0)),"")</f>
        <v/>
      </c>
      <c r="T1268" s="8" t="s">
        <v>663</v>
      </c>
      <c r="U1268" s="51"/>
      <c r="Z1268" s="6" t="s">
        <v>479</v>
      </c>
    </row>
    <row r="1269" spans="1:26" ht="12.75">
      <c r="A1269" s="36" t="str">
        <f t="shared" si="36"/>
        <v>DEL - Kalkaji|Munchies</v>
      </c>
      <c r="B1269" s="6" t="s">
        <v>474</v>
      </c>
      <c r="C1269" s="7">
        <v>44534</v>
      </c>
      <c r="D1269" s="8" t="s">
        <v>269</v>
      </c>
      <c r="E1269" s="8" t="s">
        <v>8</v>
      </c>
      <c r="F1269" s="9">
        <v>0</v>
      </c>
      <c r="G1269" s="10">
        <v>20</v>
      </c>
      <c r="H1269" s="46"/>
      <c r="I1269" s="46"/>
      <c r="M1269" s="6" t="s">
        <v>474</v>
      </c>
      <c r="N1269" s="43" t="str">
        <f>IF(COUNTIF($M$2:M1269,$M$2:$M$1501)=1,M1269,"")</f>
        <v/>
      </c>
      <c r="O1269" s="43" t="str">
        <f t="array" ref="O1269">IFERROR(INDEX($M$2:$M$1501,MATCH(0,INDEX(COUNTIFS($O$1:O1268,$M$2:$M$1501),0),0)),"")</f>
        <v/>
      </c>
      <c r="T1269" s="8" t="s">
        <v>269</v>
      </c>
      <c r="U1269" s="51"/>
      <c r="Z1269" s="6" t="s">
        <v>474</v>
      </c>
    </row>
    <row r="1270" spans="1:26" ht="12.75">
      <c r="A1270" s="36" t="str">
        <f t="shared" si="36"/>
        <v>DEL-Malviya Nagar|Chocolates &amp; Candies</v>
      </c>
      <c r="B1270" s="6" t="s">
        <v>483</v>
      </c>
      <c r="C1270" s="7">
        <v>44534</v>
      </c>
      <c r="D1270" s="8" t="s">
        <v>613</v>
      </c>
      <c r="E1270" s="8" t="s">
        <v>80</v>
      </c>
      <c r="F1270" s="9">
        <v>42</v>
      </c>
      <c r="G1270" s="10">
        <v>35</v>
      </c>
      <c r="H1270" s="46"/>
      <c r="I1270" s="46"/>
      <c r="M1270" s="6" t="s">
        <v>483</v>
      </c>
      <c r="N1270" s="43" t="str">
        <f>IF(COUNTIF($M$2:M1270,$M$2:$M$1501)=1,M1270,"")</f>
        <v/>
      </c>
      <c r="O1270" s="43" t="str">
        <f t="array" ref="O1270">IFERROR(INDEX($M$2:$M$1501,MATCH(0,INDEX(COUNTIFS($O$1:O1269,$M$2:$M$1501),0),0)),"")</f>
        <v/>
      </c>
      <c r="T1270" s="8" t="s">
        <v>613</v>
      </c>
      <c r="U1270" s="51"/>
      <c r="Z1270" s="6" t="s">
        <v>483</v>
      </c>
    </row>
    <row r="1271" spans="1:26" ht="12.75">
      <c r="A1271" s="36" t="str">
        <f t="shared" si="36"/>
        <v>DEL - Kalkaji|Fruits &amp; Vegetables</v>
      </c>
      <c r="B1271" s="6" t="s">
        <v>474</v>
      </c>
      <c r="C1271" s="7">
        <v>44534</v>
      </c>
      <c r="D1271" s="8" t="s">
        <v>55</v>
      </c>
      <c r="E1271" s="8" t="s">
        <v>11</v>
      </c>
      <c r="F1271" s="9">
        <v>17</v>
      </c>
      <c r="G1271" s="10">
        <v>60</v>
      </c>
      <c r="H1271" s="46"/>
      <c r="I1271" s="46"/>
      <c r="M1271" s="6" t="s">
        <v>474</v>
      </c>
      <c r="N1271" s="43" t="str">
        <f>IF(COUNTIF($M$2:M1271,$M$2:$M$1501)=1,M1271,"")</f>
        <v/>
      </c>
      <c r="O1271" s="43" t="str">
        <f t="array" ref="O1271">IFERROR(INDEX($M$2:$M$1501,MATCH(0,INDEX(COUNTIFS($O$1:O1270,$M$2:$M$1501),0),0)),"")</f>
        <v/>
      </c>
      <c r="T1271" s="8" t="s">
        <v>55</v>
      </c>
      <c r="U1271" s="51"/>
      <c r="Z1271" s="6" t="s">
        <v>474</v>
      </c>
    </row>
    <row r="1272" spans="1:26" ht="12.75">
      <c r="A1272" s="36" t="str">
        <f t="shared" si="36"/>
        <v>DEL - Sector 10 Dwarka|Paan Corner</v>
      </c>
      <c r="B1272" s="6" t="s">
        <v>479</v>
      </c>
      <c r="C1272" s="7">
        <v>44534</v>
      </c>
      <c r="D1272" s="8" t="s">
        <v>664</v>
      </c>
      <c r="E1272" s="8" t="s">
        <v>65</v>
      </c>
      <c r="F1272" s="9">
        <v>0</v>
      </c>
      <c r="G1272" s="10">
        <v>3</v>
      </c>
      <c r="H1272" s="46"/>
      <c r="I1272" s="46"/>
      <c r="M1272" s="6" t="s">
        <v>479</v>
      </c>
      <c r="N1272" s="43" t="str">
        <f>IF(COUNTIF($M$2:M1272,$M$2:$M$1501)=1,M1272,"")</f>
        <v/>
      </c>
      <c r="O1272" s="43" t="str">
        <f t="array" ref="O1272">IFERROR(INDEX($M$2:$M$1501,MATCH(0,INDEX(COUNTIFS($O$1:O1271,$M$2:$M$1501),0),0)),"")</f>
        <v/>
      </c>
      <c r="T1272" s="8" t="s">
        <v>664</v>
      </c>
      <c r="U1272" s="51"/>
      <c r="Z1272" s="6" t="s">
        <v>479</v>
      </c>
    </row>
    <row r="1273" spans="1:26" ht="12.75">
      <c r="A1273" s="36" t="str">
        <f t="shared" si="36"/>
        <v>DEL - Sector 10 Dwarka|Munchies</v>
      </c>
      <c r="B1273" s="6" t="s">
        <v>479</v>
      </c>
      <c r="C1273" s="7">
        <v>44534</v>
      </c>
      <c r="D1273" s="8" t="s">
        <v>230</v>
      </c>
      <c r="E1273" s="8" t="s">
        <v>8</v>
      </c>
      <c r="F1273" s="9">
        <v>17</v>
      </c>
      <c r="G1273" s="10">
        <v>13</v>
      </c>
      <c r="H1273" s="46"/>
      <c r="I1273" s="46"/>
      <c r="M1273" s="6" t="s">
        <v>479</v>
      </c>
      <c r="N1273" s="43" t="str">
        <f>IF(COUNTIF($M$2:M1273,$M$2:$M$1501)=1,M1273,"")</f>
        <v/>
      </c>
      <c r="O1273" s="43" t="str">
        <f t="array" ref="O1273">IFERROR(INDEX($M$2:$M$1501,MATCH(0,INDEX(COUNTIFS($O$1:O1272,$M$2:$M$1501),0),0)),"")</f>
        <v/>
      </c>
      <c r="T1273" s="8" t="s">
        <v>230</v>
      </c>
      <c r="U1273" s="51"/>
      <c r="Z1273" s="6" t="s">
        <v>479</v>
      </c>
    </row>
    <row r="1274" spans="1:26" ht="12.75">
      <c r="A1274" s="36" t="str">
        <f t="shared" si="36"/>
        <v>DEL - Sector 10 Dwarka|Fruits &amp; Vegetables</v>
      </c>
      <c r="B1274" s="6" t="s">
        <v>479</v>
      </c>
      <c r="C1274" s="7">
        <v>44534</v>
      </c>
      <c r="D1274" s="8" t="s">
        <v>327</v>
      </c>
      <c r="E1274" s="8" t="s">
        <v>11</v>
      </c>
      <c r="F1274" s="9">
        <v>6</v>
      </c>
      <c r="G1274" s="10">
        <v>59</v>
      </c>
      <c r="H1274" s="46"/>
      <c r="I1274" s="46"/>
      <c r="M1274" s="6" t="s">
        <v>479</v>
      </c>
      <c r="N1274" s="43" t="str">
        <f>IF(COUNTIF($M$2:M1274,$M$2:$M$1501)=1,M1274,"")</f>
        <v/>
      </c>
      <c r="O1274" s="43" t="str">
        <f t="array" ref="O1274">IFERROR(INDEX($M$2:$M$1501,MATCH(0,INDEX(COUNTIFS($O$1:O1273,$M$2:$M$1501),0),0)),"")</f>
        <v/>
      </c>
      <c r="T1274" s="8" t="s">
        <v>327</v>
      </c>
      <c r="U1274" s="51"/>
      <c r="Z1274" s="6" t="s">
        <v>479</v>
      </c>
    </row>
    <row r="1275" spans="1:26" ht="12.75">
      <c r="A1275" s="36" t="str">
        <f t="shared" si="36"/>
        <v>DEL-Vikaspuri|Chocolates &amp; Candies</v>
      </c>
      <c r="B1275" s="6" t="s">
        <v>473</v>
      </c>
      <c r="C1275" s="7">
        <v>44534</v>
      </c>
      <c r="D1275" s="8" t="s">
        <v>507</v>
      </c>
      <c r="E1275" s="8" t="s">
        <v>80</v>
      </c>
      <c r="F1275" s="9">
        <v>0</v>
      </c>
      <c r="G1275" s="10">
        <v>7</v>
      </c>
      <c r="H1275" s="46"/>
      <c r="I1275" s="46"/>
      <c r="M1275" s="6" t="s">
        <v>473</v>
      </c>
      <c r="N1275" s="43" t="str">
        <f>IF(COUNTIF($M$2:M1275,$M$2:$M$1501)=1,M1275,"")</f>
        <v/>
      </c>
      <c r="O1275" s="43" t="str">
        <f t="array" ref="O1275">IFERROR(INDEX($M$2:$M$1501,MATCH(0,INDEX(COUNTIFS($O$1:O1274,$M$2:$M$1501),0),0)),"")</f>
        <v/>
      </c>
      <c r="T1275" s="8" t="s">
        <v>507</v>
      </c>
      <c r="U1275" s="51"/>
      <c r="Z1275" s="6" t="s">
        <v>473</v>
      </c>
    </row>
    <row r="1276" spans="1:26" ht="12.75">
      <c r="A1276" s="36" t="str">
        <f t="shared" si="36"/>
        <v>DEL - Sector 10 Dwarka|Fruits &amp; Vegetables</v>
      </c>
      <c r="B1276" s="6" t="s">
        <v>479</v>
      </c>
      <c r="C1276" s="7">
        <v>44534</v>
      </c>
      <c r="D1276" s="8" t="s">
        <v>403</v>
      </c>
      <c r="E1276" s="8" t="s">
        <v>11</v>
      </c>
      <c r="F1276" s="9">
        <v>4</v>
      </c>
      <c r="G1276" s="10">
        <v>79</v>
      </c>
      <c r="H1276" s="46"/>
      <c r="I1276" s="46"/>
      <c r="M1276" s="6" t="s">
        <v>479</v>
      </c>
      <c r="N1276" s="43" t="str">
        <f>IF(COUNTIF($M$2:M1276,$M$2:$M$1501)=1,M1276,"")</f>
        <v/>
      </c>
      <c r="O1276" s="43" t="str">
        <f t="array" ref="O1276">IFERROR(INDEX($M$2:$M$1501,MATCH(0,INDEX(COUNTIFS($O$1:O1275,$M$2:$M$1501),0),0)),"")</f>
        <v/>
      </c>
      <c r="T1276" s="8" t="s">
        <v>403</v>
      </c>
      <c r="U1276" s="51"/>
      <c r="Z1276" s="6" t="s">
        <v>479</v>
      </c>
    </row>
    <row r="1277" spans="1:26" ht="12.75">
      <c r="A1277" s="36" t="str">
        <f t="shared" si="36"/>
        <v>DEL-Vikaspuri|Personal Care</v>
      </c>
      <c r="B1277" s="6" t="s">
        <v>473</v>
      </c>
      <c r="C1277" s="7">
        <v>44534</v>
      </c>
      <c r="D1277" s="8" t="s">
        <v>665</v>
      </c>
      <c r="E1277" s="8" t="s">
        <v>34</v>
      </c>
      <c r="F1277" s="9">
        <v>4</v>
      </c>
      <c r="G1277" s="10">
        <v>190</v>
      </c>
      <c r="H1277" s="46"/>
      <c r="I1277" s="46"/>
      <c r="M1277" s="6" t="s">
        <v>473</v>
      </c>
      <c r="N1277" s="43" t="str">
        <f>IF(COUNTIF($M$2:M1277,$M$2:$M$1501)=1,M1277,"")</f>
        <v/>
      </c>
      <c r="O1277" s="43" t="str">
        <f t="array" ref="O1277">IFERROR(INDEX($M$2:$M$1501,MATCH(0,INDEX(COUNTIFS($O$1:O1276,$M$2:$M$1501),0),0)),"")</f>
        <v/>
      </c>
      <c r="T1277" s="8" t="s">
        <v>665</v>
      </c>
      <c r="U1277" s="51"/>
      <c r="Z1277" s="6" t="s">
        <v>473</v>
      </c>
    </row>
    <row r="1278" spans="1:26" ht="12.75">
      <c r="A1278" s="36" t="str">
        <f t="shared" si="36"/>
        <v>DEL - Sector 10 Dwarka|Munchies</v>
      </c>
      <c r="B1278" s="6" t="s">
        <v>479</v>
      </c>
      <c r="C1278" s="7">
        <v>44534</v>
      </c>
      <c r="D1278" s="8" t="s">
        <v>269</v>
      </c>
      <c r="E1278" s="8" t="s">
        <v>8</v>
      </c>
      <c r="F1278" s="9">
        <v>108</v>
      </c>
      <c r="G1278" s="10">
        <v>7</v>
      </c>
      <c r="H1278" s="46"/>
      <c r="I1278" s="46"/>
      <c r="M1278" s="6" t="s">
        <v>479</v>
      </c>
      <c r="N1278" s="43" t="str">
        <f>IF(COUNTIF($M$2:M1278,$M$2:$M$1501)=1,M1278,"")</f>
        <v/>
      </c>
      <c r="O1278" s="43" t="str">
        <f t="array" ref="O1278">IFERROR(INDEX($M$2:$M$1501,MATCH(0,INDEX(COUNTIFS($O$1:O1277,$M$2:$M$1501),0),0)),"")</f>
        <v/>
      </c>
      <c r="T1278" s="8" t="s">
        <v>269</v>
      </c>
      <c r="U1278" s="51"/>
      <c r="Z1278" s="6" t="s">
        <v>479</v>
      </c>
    </row>
    <row r="1279" spans="1:26" ht="12.75">
      <c r="A1279" s="36" t="str">
        <f t="shared" si="36"/>
        <v>DEL-Vikaspuri|Munchies</v>
      </c>
      <c r="B1279" s="6" t="s">
        <v>473</v>
      </c>
      <c r="C1279" s="7">
        <v>44534</v>
      </c>
      <c r="D1279" s="8" t="s">
        <v>89</v>
      </c>
      <c r="E1279" s="8" t="s">
        <v>8</v>
      </c>
      <c r="F1279" s="9">
        <v>644</v>
      </c>
      <c r="G1279" s="10">
        <v>10</v>
      </c>
      <c r="H1279" s="46"/>
      <c r="I1279" s="46"/>
      <c r="M1279" s="6" t="s">
        <v>473</v>
      </c>
      <c r="N1279" s="43" t="str">
        <f>IF(COUNTIF($M$2:M1279,$M$2:$M$1501)=1,M1279,"")</f>
        <v/>
      </c>
      <c r="O1279" s="43" t="str">
        <f t="array" ref="O1279">IFERROR(INDEX($M$2:$M$1501,MATCH(0,INDEX(COUNTIFS($O$1:O1278,$M$2:$M$1501),0),0)),"")</f>
        <v/>
      </c>
      <c r="T1279" s="8" t="s">
        <v>89</v>
      </c>
      <c r="U1279" s="51"/>
      <c r="Z1279" s="6" t="s">
        <v>473</v>
      </c>
    </row>
    <row r="1280" spans="1:26" ht="12.75">
      <c r="A1280" s="36" t="str">
        <f t="shared" si="36"/>
        <v>DEL - East of Kailash|Fruits &amp; Vegetables</v>
      </c>
      <c r="B1280" s="6" t="s">
        <v>471</v>
      </c>
      <c r="C1280" s="7">
        <v>44534</v>
      </c>
      <c r="D1280" s="8" t="s">
        <v>308</v>
      </c>
      <c r="E1280" s="8" t="s">
        <v>11</v>
      </c>
      <c r="F1280" s="9">
        <v>31</v>
      </c>
      <c r="G1280" s="10">
        <v>216</v>
      </c>
      <c r="H1280" s="46"/>
      <c r="I1280" s="46"/>
      <c r="M1280" s="6" t="s">
        <v>471</v>
      </c>
      <c r="N1280" s="43" t="str">
        <f>IF(COUNTIF($M$2:M1280,$M$2:$M$1501)=1,M1280,"")</f>
        <v/>
      </c>
      <c r="O1280" s="43" t="str">
        <f t="array" ref="O1280">IFERROR(INDEX($M$2:$M$1501,MATCH(0,INDEX(COUNTIFS($O$1:O1279,$M$2:$M$1501),0),0)),"")</f>
        <v/>
      </c>
      <c r="T1280" s="8" t="s">
        <v>308</v>
      </c>
      <c r="U1280" s="51"/>
      <c r="Z1280" s="6" t="s">
        <v>471</v>
      </c>
    </row>
    <row r="1281" spans="1:26" ht="12.75">
      <c r="A1281" s="36" t="str">
        <f t="shared" si="36"/>
        <v>DEL - Sector 10 Dwarka|Beverages</v>
      </c>
      <c r="B1281" s="6" t="s">
        <v>479</v>
      </c>
      <c r="C1281" s="7">
        <v>44534</v>
      </c>
      <c r="D1281" s="8" t="s">
        <v>348</v>
      </c>
      <c r="E1281" s="8" t="s">
        <v>74</v>
      </c>
      <c r="F1281" s="9">
        <v>1</v>
      </c>
      <c r="G1281" s="10">
        <v>100</v>
      </c>
      <c r="H1281" s="46"/>
      <c r="I1281" s="46"/>
      <c r="M1281" s="6" t="s">
        <v>479</v>
      </c>
      <c r="N1281" s="43" t="str">
        <f>IF(COUNTIF($M$2:M1281,$M$2:$M$1501)=1,M1281,"")</f>
        <v/>
      </c>
      <c r="O1281" s="43" t="str">
        <f t="array" ref="O1281">IFERROR(INDEX($M$2:$M$1501,MATCH(0,INDEX(COUNTIFS($O$1:O1280,$M$2:$M$1501),0),0)),"")</f>
        <v/>
      </c>
      <c r="T1281" s="8" t="s">
        <v>348</v>
      </c>
      <c r="U1281" s="51"/>
      <c r="Z1281" s="6" t="s">
        <v>479</v>
      </c>
    </row>
    <row r="1282" spans="1:26" ht="12.75">
      <c r="A1282" s="36" t="str">
        <f t="shared" si="36"/>
        <v>DEL - East of Kailash|Beverages</v>
      </c>
      <c r="B1282" s="6" t="s">
        <v>471</v>
      </c>
      <c r="C1282" s="7">
        <v>44534</v>
      </c>
      <c r="D1282" s="8" t="s">
        <v>339</v>
      </c>
      <c r="E1282" s="8" t="s">
        <v>74</v>
      </c>
      <c r="F1282" s="9">
        <v>49</v>
      </c>
      <c r="G1282" s="10">
        <v>176</v>
      </c>
      <c r="H1282" s="46"/>
      <c r="I1282" s="46"/>
      <c r="M1282" s="6" t="s">
        <v>471</v>
      </c>
      <c r="N1282" s="43" t="str">
        <f>IF(COUNTIF($M$2:M1282,$M$2:$M$1501)=1,M1282,"")</f>
        <v/>
      </c>
      <c r="O1282" s="43" t="str">
        <f t="array" ref="O1282">IFERROR(INDEX($M$2:$M$1501,MATCH(0,INDEX(COUNTIFS($O$1:O1281,$M$2:$M$1501),0),0)),"")</f>
        <v/>
      </c>
      <c r="T1282" s="8" t="s">
        <v>339</v>
      </c>
      <c r="U1282" s="51"/>
      <c r="Z1282" s="6" t="s">
        <v>471</v>
      </c>
    </row>
    <row r="1283" spans="1:26" ht="12.75">
      <c r="A1283" s="36" t="str">
        <f t="shared" ref="A1283:A1346" si="37">B1283&amp;"|"&amp;E1283</f>
        <v>DEL - Kalkaji|Munchies</v>
      </c>
      <c r="B1283" s="6" t="s">
        <v>474</v>
      </c>
      <c r="C1283" s="7">
        <v>44534</v>
      </c>
      <c r="D1283" s="8" t="s">
        <v>633</v>
      </c>
      <c r="E1283" s="8" t="s">
        <v>8</v>
      </c>
      <c r="F1283" s="9">
        <v>6</v>
      </c>
      <c r="G1283" s="10">
        <v>19</v>
      </c>
      <c r="H1283" s="46"/>
      <c r="I1283" s="46"/>
      <c r="M1283" s="6" t="s">
        <v>474</v>
      </c>
      <c r="N1283" s="43" t="str">
        <f>IF(COUNTIF($M$2:M1283,$M$2:$M$1501)=1,M1283,"")</f>
        <v/>
      </c>
      <c r="O1283" s="43" t="str">
        <f t="array" ref="O1283">IFERROR(INDEX($M$2:$M$1501,MATCH(0,INDEX(COUNTIFS($O$1:O1282,$M$2:$M$1501),0),0)),"")</f>
        <v/>
      </c>
      <c r="T1283" s="8" t="s">
        <v>633</v>
      </c>
      <c r="U1283" s="51"/>
      <c r="Z1283" s="6" t="s">
        <v>474</v>
      </c>
    </row>
    <row r="1284" spans="1:26" ht="12.75">
      <c r="A1284" s="36" t="str">
        <f t="shared" si="37"/>
        <v>DEL-Paschim Vihar|Packaged Food</v>
      </c>
      <c r="B1284" s="6" t="s">
        <v>477</v>
      </c>
      <c r="C1284" s="7">
        <v>44534</v>
      </c>
      <c r="D1284" s="8" t="s">
        <v>666</v>
      </c>
      <c r="E1284" s="8" t="s">
        <v>15</v>
      </c>
      <c r="F1284" s="9">
        <v>17</v>
      </c>
      <c r="G1284" s="10">
        <v>95</v>
      </c>
      <c r="H1284" s="46"/>
      <c r="I1284" s="46"/>
      <c r="M1284" s="6" t="s">
        <v>477</v>
      </c>
      <c r="N1284" s="43" t="str">
        <f>IF(COUNTIF($M$2:M1284,$M$2:$M$1501)=1,M1284,"")</f>
        <v/>
      </c>
      <c r="O1284" s="43" t="str">
        <f t="array" ref="O1284">IFERROR(INDEX($M$2:$M$1501,MATCH(0,INDEX(COUNTIFS($O$1:O1283,$M$2:$M$1501),0),0)),"")</f>
        <v/>
      </c>
      <c r="T1284" s="8" t="s">
        <v>666</v>
      </c>
      <c r="U1284" s="51"/>
      <c r="Z1284" s="6" t="s">
        <v>477</v>
      </c>
    </row>
    <row r="1285" spans="1:26" ht="12.75">
      <c r="A1285" s="36" t="str">
        <f t="shared" si="37"/>
        <v>DEL-Paschim Vihar|Munchies</v>
      </c>
      <c r="B1285" s="6" t="s">
        <v>477</v>
      </c>
      <c r="C1285" s="7">
        <v>44534</v>
      </c>
      <c r="D1285" s="8" t="s">
        <v>667</v>
      </c>
      <c r="E1285" s="8" t="s">
        <v>8</v>
      </c>
      <c r="F1285" s="9">
        <v>9</v>
      </c>
      <c r="G1285" s="10">
        <v>24</v>
      </c>
      <c r="H1285" s="46"/>
      <c r="I1285" s="46"/>
      <c r="M1285" s="6" t="s">
        <v>477</v>
      </c>
      <c r="N1285" s="43" t="str">
        <f>IF(COUNTIF($M$2:M1285,$M$2:$M$1501)=1,M1285,"")</f>
        <v/>
      </c>
      <c r="O1285" s="43" t="str">
        <f t="array" ref="O1285">IFERROR(INDEX($M$2:$M$1501,MATCH(0,INDEX(COUNTIFS($O$1:O1284,$M$2:$M$1501),0),0)),"")</f>
        <v/>
      </c>
      <c r="T1285" s="8" t="s">
        <v>667</v>
      </c>
      <c r="U1285" s="51"/>
      <c r="Z1285" s="6" t="s">
        <v>477</v>
      </c>
    </row>
    <row r="1286" spans="1:26" ht="12.75">
      <c r="A1286" s="36" t="str">
        <f t="shared" si="37"/>
        <v>DEL-Vikaspuri|Home &amp; Cleaning</v>
      </c>
      <c r="B1286" s="6" t="s">
        <v>473</v>
      </c>
      <c r="C1286" s="7">
        <v>44534</v>
      </c>
      <c r="D1286" s="8" t="s">
        <v>668</v>
      </c>
      <c r="E1286" s="8" t="s">
        <v>67</v>
      </c>
      <c r="F1286" s="9">
        <v>14</v>
      </c>
      <c r="G1286" s="10">
        <v>54</v>
      </c>
      <c r="H1286" s="46"/>
      <c r="I1286" s="46"/>
      <c r="M1286" s="6" t="s">
        <v>473</v>
      </c>
      <c r="N1286" s="43" t="str">
        <f>IF(COUNTIF($M$2:M1286,$M$2:$M$1501)=1,M1286,"")</f>
        <v/>
      </c>
      <c r="O1286" s="43" t="str">
        <f t="array" ref="O1286">IFERROR(INDEX($M$2:$M$1501,MATCH(0,INDEX(COUNTIFS($O$1:O1285,$M$2:$M$1501),0),0)),"")</f>
        <v/>
      </c>
      <c r="T1286" s="8" t="s">
        <v>668</v>
      </c>
      <c r="U1286" s="51"/>
      <c r="Z1286" s="6" t="s">
        <v>473</v>
      </c>
    </row>
    <row r="1287" spans="1:26" ht="12.75">
      <c r="A1287" s="36" t="str">
        <f t="shared" si="37"/>
        <v>DEL-Paschim Vihar|Munchies</v>
      </c>
      <c r="B1287" s="6" t="s">
        <v>477</v>
      </c>
      <c r="C1287" s="7">
        <v>44534</v>
      </c>
      <c r="D1287" s="8" t="s">
        <v>669</v>
      </c>
      <c r="E1287" s="8" t="s">
        <v>8</v>
      </c>
      <c r="F1287" s="9">
        <v>37</v>
      </c>
      <c r="G1287" s="10">
        <v>74</v>
      </c>
      <c r="H1287" s="46"/>
      <c r="I1287" s="46"/>
      <c r="M1287" s="6" t="s">
        <v>477</v>
      </c>
      <c r="N1287" s="43" t="str">
        <f>IF(COUNTIF($M$2:M1287,$M$2:$M$1501)=1,M1287,"")</f>
        <v/>
      </c>
      <c r="O1287" s="43" t="str">
        <f t="array" ref="O1287">IFERROR(INDEX($M$2:$M$1501,MATCH(0,INDEX(COUNTIFS($O$1:O1286,$M$2:$M$1501),0),0)),"")</f>
        <v/>
      </c>
      <c r="T1287" s="8" t="s">
        <v>669</v>
      </c>
      <c r="U1287" s="51"/>
      <c r="Z1287" s="6" t="s">
        <v>477</v>
      </c>
    </row>
    <row r="1288" spans="1:26" ht="12.75">
      <c r="A1288" s="36" t="str">
        <f t="shared" si="37"/>
        <v>DEL - Sector 10 Dwarka|Beverages</v>
      </c>
      <c r="B1288" s="6" t="s">
        <v>479</v>
      </c>
      <c r="C1288" s="7">
        <v>44534</v>
      </c>
      <c r="D1288" s="8" t="s">
        <v>486</v>
      </c>
      <c r="E1288" s="8" t="s">
        <v>74</v>
      </c>
      <c r="F1288" s="9">
        <v>18</v>
      </c>
      <c r="G1288" s="10">
        <v>124</v>
      </c>
      <c r="H1288" s="46"/>
      <c r="I1288" s="46"/>
      <c r="M1288" s="6" t="s">
        <v>479</v>
      </c>
      <c r="N1288" s="43" t="str">
        <f>IF(COUNTIF($M$2:M1288,$M$2:$M$1501)=1,M1288,"")</f>
        <v/>
      </c>
      <c r="O1288" s="43" t="str">
        <f t="array" ref="O1288">IFERROR(INDEX($M$2:$M$1501,MATCH(0,INDEX(COUNTIFS($O$1:O1287,$M$2:$M$1501),0),0)),"")</f>
        <v/>
      </c>
      <c r="T1288" s="8" t="s">
        <v>486</v>
      </c>
      <c r="U1288" s="51"/>
      <c r="Z1288" s="6" t="s">
        <v>479</v>
      </c>
    </row>
    <row r="1289" spans="1:26" ht="12.75">
      <c r="A1289" s="36" t="str">
        <f t="shared" si="37"/>
        <v>DEL - Sector 10 Dwarka|Fruits &amp; Vegetables</v>
      </c>
      <c r="B1289" s="6" t="s">
        <v>479</v>
      </c>
      <c r="C1289" s="7">
        <v>44534</v>
      </c>
      <c r="D1289" s="8" t="s">
        <v>164</v>
      </c>
      <c r="E1289" s="8" t="s">
        <v>11</v>
      </c>
      <c r="F1289" s="9">
        <v>1</v>
      </c>
      <c r="G1289" s="10">
        <v>21</v>
      </c>
      <c r="H1289" s="46"/>
      <c r="I1289" s="46"/>
      <c r="M1289" s="6" t="s">
        <v>479</v>
      </c>
      <c r="N1289" s="43" t="str">
        <f>IF(COUNTIF($M$2:M1289,$M$2:$M$1501)=1,M1289,"")</f>
        <v/>
      </c>
      <c r="O1289" s="43" t="str">
        <f t="array" ref="O1289">IFERROR(INDEX($M$2:$M$1501,MATCH(0,INDEX(COUNTIFS($O$1:O1288,$M$2:$M$1501),0),0)),"")</f>
        <v/>
      </c>
      <c r="T1289" s="8" t="s">
        <v>164</v>
      </c>
      <c r="U1289" s="51"/>
      <c r="Z1289" s="6" t="s">
        <v>479</v>
      </c>
    </row>
    <row r="1290" spans="1:26" ht="12.75">
      <c r="A1290" s="36" t="str">
        <f t="shared" si="37"/>
        <v>DEL - East of Kailash|Dairy, Bread &amp; Batter</v>
      </c>
      <c r="B1290" s="6" t="s">
        <v>471</v>
      </c>
      <c r="C1290" s="7">
        <v>44534</v>
      </c>
      <c r="D1290" s="8" t="s">
        <v>317</v>
      </c>
      <c r="E1290" s="8" t="s">
        <v>41</v>
      </c>
      <c r="F1290" s="9">
        <v>0</v>
      </c>
      <c r="G1290" s="10">
        <v>135</v>
      </c>
      <c r="H1290" s="46"/>
      <c r="I1290" s="46"/>
      <c r="M1290" s="6" t="s">
        <v>471</v>
      </c>
      <c r="N1290" s="43" t="str">
        <f>IF(COUNTIF($M$2:M1290,$M$2:$M$1501)=1,M1290,"")</f>
        <v/>
      </c>
      <c r="O1290" s="43" t="str">
        <f t="array" ref="O1290">IFERROR(INDEX($M$2:$M$1501,MATCH(0,INDEX(COUNTIFS($O$1:O1289,$M$2:$M$1501),0),0)),"")</f>
        <v/>
      </c>
      <c r="T1290" s="8" t="s">
        <v>317</v>
      </c>
      <c r="U1290" s="51"/>
      <c r="Z1290" s="6" t="s">
        <v>471</v>
      </c>
    </row>
    <row r="1291" spans="1:26" ht="12.75">
      <c r="A1291" s="36" t="str">
        <f t="shared" si="37"/>
        <v>DEL - East of Kailash|Fruits &amp; Vegetables</v>
      </c>
      <c r="B1291" s="6" t="s">
        <v>471</v>
      </c>
      <c r="C1291" s="7">
        <v>44534</v>
      </c>
      <c r="D1291" s="8" t="s">
        <v>670</v>
      </c>
      <c r="E1291" s="8" t="s">
        <v>11</v>
      </c>
      <c r="F1291" s="9">
        <v>22</v>
      </c>
      <c r="G1291" s="10">
        <v>13</v>
      </c>
      <c r="H1291" s="46"/>
      <c r="I1291" s="46"/>
      <c r="M1291" s="6" t="s">
        <v>471</v>
      </c>
      <c r="N1291" s="43" t="str">
        <f>IF(COUNTIF($M$2:M1291,$M$2:$M$1501)=1,M1291,"")</f>
        <v/>
      </c>
      <c r="O1291" s="43" t="str">
        <f t="array" ref="O1291">IFERROR(INDEX($M$2:$M$1501,MATCH(0,INDEX(COUNTIFS($O$1:O1290,$M$2:$M$1501),0),0)),"")</f>
        <v/>
      </c>
      <c r="T1291" s="8" t="s">
        <v>670</v>
      </c>
      <c r="U1291" s="51"/>
      <c r="Z1291" s="6" t="s">
        <v>471</v>
      </c>
    </row>
    <row r="1292" spans="1:26" ht="12.75">
      <c r="A1292" s="36" t="str">
        <f t="shared" si="37"/>
        <v>DEL - Sector 10 Dwarka|Cooking Essentials</v>
      </c>
      <c r="B1292" s="6" t="s">
        <v>479</v>
      </c>
      <c r="C1292" s="7">
        <v>44534</v>
      </c>
      <c r="D1292" s="8" t="s">
        <v>671</v>
      </c>
      <c r="E1292" s="8" t="s">
        <v>30</v>
      </c>
      <c r="F1292" s="9">
        <v>1</v>
      </c>
      <c r="G1292" s="10">
        <v>105</v>
      </c>
      <c r="H1292" s="46"/>
      <c r="I1292" s="46"/>
      <c r="M1292" s="6" t="s">
        <v>479</v>
      </c>
      <c r="N1292" s="43" t="str">
        <f>IF(COUNTIF($M$2:M1292,$M$2:$M$1501)=1,M1292,"")</f>
        <v/>
      </c>
      <c r="O1292" s="43" t="str">
        <f t="array" ref="O1292">IFERROR(INDEX($M$2:$M$1501,MATCH(0,INDEX(COUNTIFS($O$1:O1291,$M$2:$M$1501),0),0)),"")</f>
        <v/>
      </c>
      <c r="T1292" s="8" t="s">
        <v>671</v>
      </c>
      <c r="U1292" s="51"/>
      <c r="Z1292" s="6" t="s">
        <v>479</v>
      </c>
    </row>
    <row r="1293" spans="1:26" ht="12.75">
      <c r="A1293" s="36" t="str">
        <f t="shared" si="37"/>
        <v>DEL-Vikaspuri|Fruits &amp; Vegetables</v>
      </c>
      <c r="B1293" s="6" t="s">
        <v>473</v>
      </c>
      <c r="C1293" s="7">
        <v>44534</v>
      </c>
      <c r="D1293" s="8" t="s">
        <v>51</v>
      </c>
      <c r="E1293" s="8" t="s">
        <v>11</v>
      </c>
      <c r="F1293" s="9">
        <v>6</v>
      </c>
      <c r="G1293" s="10">
        <v>31</v>
      </c>
      <c r="H1293" s="46"/>
      <c r="I1293" s="46"/>
      <c r="M1293" s="6" t="s">
        <v>473</v>
      </c>
      <c r="N1293" s="43" t="str">
        <f>IF(COUNTIF($M$2:M1293,$M$2:$M$1501)=1,M1293,"")</f>
        <v/>
      </c>
      <c r="O1293" s="43" t="str">
        <f t="array" ref="O1293">IFERROR(INDEX($M$2:$M$1501,MATCH(0,INDEX(COUNTIFS($O$1:O1292,$M$2:$M$1501),0),0)),"")</f>
        <v/>
      </c>
      <c r="T1293" s="8" t="s">
        <v>51</v>
      </c>
      <c r="U1293" s="51"/>
      <c r="Z1293" s="6" t="s">
        <v>473</v>
      </c>
    </row>
    <row r="1294" spans="1:26" ht="12.75">
      <c r="A1294" s="36" t="str">
        <f t="shared" si="37"/>
        <v>DEL - Sector 10 Dwarka|Packaged Food</v>
      </c>
      <c r="B1294" s="6" t="s">
        <v>479</v>
      </c>
      <c r="C1294" s="7">
        <v>44534</v>
      </c>
      <c r="D1294" s="8" t="s">
        <v>672</v>
      </c>
      <c r="E1294" s="8" t="s">
        <v>15</v>
      </c>
      <c r="F1294" s="9">
        <v>8</v>
      </c>
      <c r="G1294" s="10">
        <v>129</v>
      </c>
      <c r="H1294" s="46"/>
      <c r="I1294" s="46"/>
      <c r="M1294" s="6" t="s">
        <v>479</v>
      </c>
      <c r="N1294" s="43" t="str">
        <f>IF(COUNTIF($M$2:M1294,$M$2:$M$1501)=1,M1294,"")</f>
        <v/>
      </c>
      <c r="O1294" s="43" t="str">
        <f t="array" ref="O1294">IFERROR(INDEX($M$2:$M$1501,MATCH(0,INDEX(COUNTIFS($O$1:O1293,$M$2:$M$1501),0),0)),"")</f>
        <v/>
      </c>
      <c r="T1294" s="8" t="s">
        <v>672</v>
      </c>
      <c r="U1294" s="51"/>
      <c r="Z1294" s="6" t="s">
        <v>479</v>
      </c>
    </row>
    <row r="1295" spans="1:26" ht="12.75">
      <c r="A1295" s="36" t="str">
        <f t="shared" si="37"/>
        <v>DEL - East of Kailash|Ice Cream &amp; Desserts</v>
      </c>
      <c r="B1295" s="6" t="s">
        <v>471</v>
      </c>
      <c r="C1295" s="7">
        <v>44534</v>
      </c>
      <c r="D1295" s="8" t="s">
        <v>673</v>
      </c>
      <c r="E1295" s="8" t="s">
        <v>59</v>
      </c>
      <c r="F1295" s="9">
        <v>1</v>
      </c>
      <c r="G1295" s="10">
        <v>139</v>
      </c>
      <c r="H1295" s="46"/>
      <c r="I1295" s="46"/>
      <c r="M1295" s="6" t="s">
        <v>471</v>
      </c>
      <c r="N1295" s="43" t="str">
        <f>IF(COUNTIF($M$2:M1295,$M$2:$M$1501)=1,M1295,"")</f>
        <v/>
      </c>
      <c r="O1295" s="43" t="str">
        <f t="array" ref="O1295">IFERROR(INDEX($M$2:$M$1501,MATCH(0,INDEX(COUNTIFS($O$1:O1294,$M$2:$M$1501),0),0)),"")</f>
        <v/>
      </c>
      <c r="T1295" s="8" t="s">
        <v>673</v>
      </c>
      <c r="U1295" s="51"/>
      <c r="Z1295" s="6" t="s">
        <v>471</v>
      </c>
    </row>
    <row r="1296" spans="1:26" ht="12.75">
      <c r="A1296" s="36" t="str">
        <f t="shared" si="37"/>
        <v>DEL - Sector 10 Dwarka|Beverages</v>
      </c>
      <c r="B1296" s="6" t="s">
        <v>479</v>
      </c>
      <c r="C1296" s="7">
        <v>44534</v>
      </c>
      <c r="D1296" s="8" t="s">
        <v>674</v>
      </c>
      <c r="E1296" s="8" t="s">
        <v>74</v>
      </c>
      <c r="F1296" s="9">
        <v>13</v>
      </c>
      <c r="G1296" s="10">
        <v>105</v>
      </c>
      <c r="H1296" s="46"/>
      <c r="I1296" s="46"/>
      <c r="M1296" s="6" t="s">
        <v>479</v>
      </c>
      <c r="N1296" s="43" t="str">
        <f>IF(COUNTIF($M$2:M1296,$M$2:$M$1501)=1,M1296,"")</f>
        <v/>
      </c>
      <c r="O1296" s="43" t="str">
        <f t="array" ref="O1296">IFERROR(INDEX($M$2:$M$1501,MATCH(0,INDEX(COUNTIFS($O$1:O1295,$M$2:$M$1501),0),0)),"")</f>
        <v/>
      </c>
      <c r="T1296" s="8" t="s">
        <v>674</v>
      </c>
      <c r="U1296" s="51"/>
      <c r="Z1296" s="6" t="s">
        <v>479</v>
      </c>
    </row>
    <row r="1297" spans="1:26" ht="12.75">
      <c r="A1297" s="36" t="str">
        <f t="shared" si="37"/>
        <v>DEL - Kalkaji|Munchies</v>
      </c>
      <c r="B1297" s="6" t="s">
        <v>474</v>
      </c>
      <c r="C1297" s="7">
        <v>44534</v>
      </c>
      <c r="D1297" s="8" t="s">
        <v>656</v>
      </c>
      <c r="E1297" s="8" t="s">
        <v>8</v>
      </c>
      <c r="F1297" s="9">
        <v>20</v>
      </c>
      <c r="G1297" s="10">
        <v>35</v>
      </c>
      <c r="H1297" s="46"/>
      <c r="I1297" s="46"/>
      <c r="M1297" s="6" t="s">
        <v>474</v>
      </c>
      <c r="N1297" s="43" t="str">
        <f>IF(COUNTIF($M$2:M1297,$M$2:$M$1501)=1,M1297,"")</f>
        <v/>
      </c>
      <c r="O1297" s="43" t="str">
        <f t="array" ref="O1297">IFERROR(INDEX($M$2:$M$1501,MATCH(0,INDEX(COUNTIFS($O$1:O1296,$M$2:$M$1501),0),0)),"")</f>
        <v/>
      </c>
      <c r="T1297" s="8" t="s">
        <v>656</v>
      </c>
      <c r="U1297" s="51"/>
      <c r="Z1297" s="6" t="s">
        <v>474</v>
      </c>
    </row>
    <row r="1298" spans="1:26" ht="12.75">
      <c r="A1298" s="36" t="str">
        <f t="shared" si="37"/>
        <v>DEL - Sector 10 Dwarka|Fruits &amp; Vegetables</v>
      </c>
      <c r="B1298" s="6" t="s">
        <v>479</v>
      </c>
      <c r="C1298" s="7">
        <v>44534</v>
      </c>
      <c r="D1298" s="8" t="s">
        <v>675</v>
      </c>
      <c r="E1298" s="8" t="s">
        <v>11</v>
      </c>
      <c r="F1298" s="9">
        <v>1</v>
      </c>
      <c r="G1298" s="10">
        <v>23</v>
      </c>
      <c r="H1298" s="46"/>
      <c r="I1298" s="46"/>
      <c r="M1298" s="6" t="s">
        <v>479</v>
      </c>
      <c r="N1298" s="43" t="str">
        <f>IF(COUNTIF($M$2:M1298,$M$2:$M$1501)=1,M1298,"")</f>
        <v/>
      </c>
      <c r="O1298" s="43" t="str">
        <f t="array" ref="O1298">IFERROR(INDEX($M$2:$M$1501,MATCH(0,INDEX(COUNTIFS($O$1:O1297,$M$2:$M$1501),0),0)),"")</f>
        <v/>
      </c>
      <c r="T1298" s="8" t="s">
        <v>675</v>
      </c>
      <c r="U1298" s="51"/>
      <c r="Z1298" s="6" t="s">
        <v>479</v>
      </c>
    </row>
    <row r="1299" spans="1:26" ht="12.75">
      <c r="A1299" s="36" t="str">
        <f t="shared" si="37"/>
        <v>DEL - East of Kailash|Health &amp; Hygiene</v>
      </c>
      <c r="B1299" s="6" t="s">
        <v>471</v>
      </c>
      <c r="C1299" s="7">
        <v>44534</v>
      </c>
      <c r="D1299" s="8" t="s">
        <v>540</v>
      </c>
      <c r="E1299" s="8" t="s">
        <v>132</v>
      </c>
      <c r="F1299" s="9">
        <v>7</v>
      </c>
      <c r="G1299" s="10">
        <v>84</v>
      </c>
      <c r="H1299" s="46"/>
      <c r="I1299" s="46"/>
      <c r="M1299" s="6" t="s">
        <v>471</v>
      </c>
      <c r="N1299" s="43" t="str">
        <f>IF(COUNTIF($M$2:M1299,$M$2:$M$1501)=1,M1299,"")</f>
        <v/>
      </c>
      <c r="O1299" s="43" t="str">
        <f t="array" ref="O1299">IFERROR(INDEX($M$2:$M$1501,MATCH(0,INDEX(COUNTIFS($O$1:O1298,$M$2:$M$1501),0),0)),"")</f>
        <v/>
      </c>
      <c r="T1299" s="8" t="s">
        <v>540</v>
      </c>
      <c r="U1299" s="51"/>
      <c r="Z1299" s="6" t="s">
        <v>471</v>
      </c>
    </row>
    <row r="1300" spans="1:26" ht="12.75">
      <c r="A1300" s="36" t="str">
        <f t="shared" si="37"/>
        <v>DEL-Vikaspuri|Packaged Food</v>
      </c>
      <c r="B1300" s="6" t="s">
        <v>473</v>
      </c>
      <c r="C1300" s="7">
        <v>44534</v>
      </c>
      <c r="D1300" s="8" t="s">
        <v>437</v>
      </c>
      <c r="E1300" s="8" t="s">
        <v>15</v>
      </c>
      <c r="F1300" s="9">
        <v>3</v>
      </c>
      <c r="G1300" s="10">
        <v>64</v>
      </c>
      <c r="H1300" s="46"/>
      <c r="I1300" s="46"/>
      <c r="M1300" s="6" t="s">
        <v>473</v>
      </c>
      <c r="N1300" s="43" t="str">
        <f>IF(COUNTIF($M$2:M1300,$M$2:$M$1501)=1,M1300,"")</f>
        <v/>
      </c>
      <c r="O1300" s="43" t="str">
        <f t="array" ref="O1300">IFERROR(INDEX($M$2:$M$1501,MATCH(0,INDEX(COUNTIFS($O$1:O1299,$M$2:$M$1501),0),0)),"")</f>
        <v/>
      </c>
      <c r="T1300" s="8" t="s">
        <v>437</v>
      </c>
      <c r="U1300" s="51"/>
      <c r="Z1300" s="6" t="s">
        <v>473</v>
      </c>
    </row>
    <row r="1301" spans="1:26" ht="12.75">
      <c r="A1301" s="36" t="str">
        <f t="shared" si="37"/>
        <v>DEL-Paschim Vihar|Munchies</v>
      </c>
      <c r="B1301" s="6" t="s">
        <v>477</v>
      </c>
      <c r="C1301" s="7">
        <v>44534</v>
      </c>
      <c r="D1301" s="8" t="s">
        <v>173</v>
      </c>
      <c r="E1301" s="8" t="s">
        <v>8</v>
      </c>
      <c r="F1301" s="9">
        <v>15</v>
      </c>
      <c r="G1301" s="10">
        <v>30</v>
      </c>
      <c r="H1301" s="46"/>
      <c r="I1301" s="46"/>
      <c r="M1301" s="6" t="s">
        <v>477</v>
      </c>
      <c r="N1301" s="43" t="str">
        <f>IF(COUNTIF($M$2:M1301,$M$2:$M$1501)=1,M1301,"")</f>
        <v/>
      </c>
      <c r="O1301" s="43" t="str">
        <f t="array" ref="O1301">IFERROR(INDEX($M$2:$M$1501,MATCH(0,INDEX(COUNTIFS($O$1:O1300,$M$2:$M$1501),0),0)),"")</f>
        <v/>
      </c>
      <c r="T1301" s="8" t="s">
        <v>173</v>
      </c>
      <c r="U1301" s="51"/>
      <c r="Z1301" s="6" t="s">
        <v>477</v>
      </c>
    </row>
    <row r="1302" spans="1:26" ht="12.75">
      <c r="A1302" s="36" t="str">
        <f t="shared" si="37"/>
        <v>DEL - Sector 10 Dwarka|Packaged Food</v>
      </c>
      <c r="B1302" s="6" t="s">
        <v>479</v>
      </c>
      <c r="C1302" s="13">
        <v>44536</v>
      </c>
      <c r="D1302" s="8" t="s">
        <v>509</v>
      </c>
      <c r="E1302" s="8" t="s">
        <v>15</v>
      </c>
      <c r="F1302" s="9">
        <v>21</v>
      </c>
      <c r="G1302" s="10">
        <v>103</v>
      </c>
      <c r="H1302" s="46"/>
      <c r="I1302" s="46"/>
      <c r="M1302" s="6" t="s">
        <v>479</v>
      </c>
      <c r="N1302" s="43" t="str">
        <f>IF(COUNTIF($M$2:M1302,$M$2:$M$1501)=1,M1302,"")</f>
        <v/>
      </c>
      <c r="O1302" s="43" t="str">
        <f t="array" ref="O1302">IFERROR(INDEX($M$2:$M$1501,MATCH(0,INDEX(COUNTIFS($O$1:O1301,$M$2:$M$1501),0),0)),"")</f>
        <v/>
      </c>
      <c r="T1302" s="8" t="s">
        <v>509</v>
      </c>
      <c r="U1302" s="51"/>
      <c r="Z1302" s="6" t="s">
        <v>479</v>
      </c>
    </row>
    <row r="1303" spans="1:26" ht="12.75">
      <c r="A1303" s="36" t="str">
        <f t="shared" si="37"/>
        <v>NOD - Sector 117 Noida|Chocolates &amp; Candies</v>
      </c>
      <c r="B1303" s="6" t="s">
        <v>676</v>
      </c>
      <c r="C1303" s="13">
        <v>44536</v>
      </c>
      <c r="D1303" s="8" t="s">
        <v>513</v>
      </c>
      <c r="E1303" s="8" t="s">
        <v>80</v>
      </c>
      <c r="F1303" s="9">
        <v>444</v>
      </c>
      <c r="G1303" s="10">
        <v>0</v>
      </c>
      <c r="H1303" s="46"/>
      <c r="I1303" s="46"/>
      <c r="M1303" s="6" t="s">
        <v>676</v>
      </c>
      <c r="N1303" s="43" t="str">
        <f>IF(COUNTIF($M$2:M1303,$M$2:$M$1501)=1,M1303,"")</f>
        <v>NOD - Sector 117 Noida</v>
      </c>
      <c r="O1303" s="43" t="str">
        <f t="array" ref="O1303">IFERROR(INDEX($M$2:$M$1501,MATCH(0,INDEX(COUNTIFS($O$1:O1302,$M$2:$M$1501),0),0)),"")</f>
        <v/>
      </c>
      <c r="T1303" s="8" t="s">
        <v>513</v>
      </c>
      <c r="U1303" s="51"/>
      <c r="Z1303" s="6" t="s">
        <v>676</v>
      </c>
    </row>
    <row r="1304" spans="1:26" ht="12.75">
      <c r="A1304" s="36" t="str">
        <f t="shared" si="37"/>
        <v>DEL - East of Kailash|Fruits &amp; Vegetables</v>
      </c>
      <c r="B1304" s="6" t="s">
        <v>471</v>
      </c>
      <c r="C1304" s="13">
        <v>44536</v>
      </c>
      <c r="D1304" s="8" t="s">
        <v>246</v>
      </c>
      <c r="E1304" s="8" t="s">
        <v>11</v>
      </c>
      <c r="F1304" s="9">
        <v>35</v>
      </c>
      <c r="G1304" s="10">
        <v>19</v>
      </c>
      <c r="H1304" s="46"/>
      <c r="I1304" s="46"/>
      <c r="M1304" s="6" t="s">
        <v>471</v>
      </c>
      <c r="N1304" s="43" t="str">
        <f>IF(COUNTIF($M$2:M1304,$M$2:$M$1501)=1,M1304,"")</f>
        <v/>
      </c>
      <c r="O1304" s="43" t="str">
        <f t="array" ref="O1304">IFERROR(INDEX($M$2:$M$1501,MATCH(0,INDEX(COUNTIFS($O$1:O1303,$M$2:$M$1501),0),0)),"")</f>
        <v/>
      </c>
      <c r="T1304" s="8" t="s">
        <v>246</v>
      </c>
      <c r="U1304" s="51"/>
      <c r="Z1304" s="6" t="s">
        <v>471</v>
      </c>
    </row>
    <row r="1305" spans="1:26" ht="12.75">
      <c r="A1305" s="36" t="str">
        <f t="shared" si="37"/>
        <v>DEL - Sector 10 Dwarka|Munchies</v>
      </c>
      <c r="B1305" s="6" t="s">
        <v>479</v>
      </c>
      <c r="C1305" s="13">
        <v>44536</v>
      </c>
      <c r="D1305" s="8" t="s">
        <v>627</v>
      </c>
      <c r="E1305" s="8" t="s">
        <v>8</v>
      </c>
      <c r="F1305" s="9">
        <v>1</v>
      </c>
      <c r="G1305" s="10">
        <v>10</v>
      </c>
      <c r="H1305" s="46"/>
      <c r="I1305" s="46"/>
      <c r="M1305" s="6" t="s">
        <v>479</v>
      </c>
      <c r="N1305" s="43" t="str">
        <f>IF(COUNTIF($M$2:M1305,$M$2:$M$1501)=1,M1305,"")</f>
        <v/>
      </c>
      <c r="O1305" s="43" t="str">
        <f t="array" ref="O1305">IFERROR(INDEX($M$2:$M$1501,MATCH(0,INDEX(COUNTIFS($O$1:O1304,$M$2:$M$1501),0),0)),"")</f>
        <v/>
      </c>
      <c r="T1305" s="8" t="s">
        <v>627</v>
      </c>
      <c r="U1305" s="51"/>
      <c r="Z1305" s="6" t="s">
        <v>479</v>
      </c>
    </row>
    <row r="1306" spans="1:26" ht="12.75">
      <c r="A1306" s="36" t="str">
        <f t="shared" si="37"/>
        <v>DEL-Vikaspuri|Munchies</v>
      </c>
      <c r="B1306" s="6" t="s">
        <v>473</v>
      </c>
      <c r="C1306" s="13">
        <v>44536</v>
      </c>
      <c r="D1306" s="8" t="s">
        <v>389</v>
      </c>
      <c r="E1306" s="8" t="s">
        <v>8</v>
      </c>
      <c r="F1306" s="9">
        <v>4</v>
      </c>
      <c r="G1306" s="10">
        <v>15</v>
      </c>
      <c r="H1306" s="46"/>
      <c r="I1306" s="46"/>
      <c r="M1306" s="6" t="s">
        <v>473</v>
      </c>
      <c r="N1306" s="43" t="str">
        <f>IF(COUNTIF($M$2:M1306,$M$2:$M$1501)=1,M1306,"")</f>
        <v/>
      </c>
      <c r="O1306" s="43" t="str">
        <f t="array" ref="O1306">IFERROR(INDEX($M$2:$M$1501,MATCH(0,INDEX(COUNTIFS($O$1:O1305,$M$2:$M$1501),0),0)),"")</f>
        <v/>
      </c>
      <c r="T1306" s="8" t="s">
        <v>389</v>
      </c>
      <c r="U1306" s="51"/>
      <c r="Z1306" s="6" t="s">
        <v>473</v>
      </c>
    </row>
    <row r="1307" spans="1:26" ht="12.75">
      <c r="A1307" s="36" t="str">
        <f t="shared" si="37"/>
        <v>DEL - Sector 10 Dwarka|Cooking Essentials</v>
      </c>
      <c r="B1307" s="6" t="s">
        <v>479</v>
      </c>
      <c r="C1307" s="13">
        <v>44536</v>
      </c>
      <c r="D1307" s="8" t="s">
        <v>677</v>
      </c>
      <c r="E1307" s="8" t="s">
        <v>30</v>
      </c>
      <c r="F1307" s="9">
        <v>4</v>
      </c>
      <c r="G1307" s="10">
        <v>70</v>
      </c>
      <c r="H1307" s="46"/>
      <c r="I1307" s="46"/>
      <c r="M1307" s="6" t="s">
        <v>479</v>
      </c>
      <c r="N1307" s="43" t="str">
        <f>IF(COUNTIF($M$2:M1307,$M$2:$M$1501)=1,M1307,"")</f>
        <v/>
      </c>
      <c r="O1307" s="43" t="str">
        <f t="array" ref="O1307">IFERROR(INDEX($M$2:$M$1501,MATCH(0,INDEX(COUNTIFS($O$1:O1306,$M$2:$M$1501),0),0)),"")</f>
        <v/>
      </c>
      <c r="T1307" s="8" t="s">
        <v>677</v>
      </c>
      <c r="U1307" s="51"/>
      <c r="Z1307" s="6" t="s">
        <v>479</v>
      </c>
    </row>
    <row r="1308" spans="1:26" ht="12.75">
      <c r="A1308" s="36" t="str">
        <f t="shared" si="37"/>
        <v>DEL - Sector 10 Dwarka|Packaged Food</v>
      </c>
      <c r="B1308" s="6" t="s">
        <v>479</v>
      </c>
      <c r="C1308" s="13">
        <v>44536</v>
      </c>
      <c r="D1308" s="8" t="s">
        <v>390</v>
      </c>
      <c r="E1308" s="8" t="s">
        <v>15</v>
      </c>
      <c r="F1308" s="9">
        <v>5</v>
      </c>
      <c r="G1308" s="10">
        <v>73</v>
      </c>
      <c r="H1308" s="46"/>
      <c r="I1308" s="46"/>
      <c r="M1308" s="6" t="s">
        <v>479</v>
      </c>
      <c r="N1308" s="43" t="str">
        <f>IF(COUNTIF($M$2:M1308,$M$2:$M$1501)=1,M1308,"")</f>
        <v/>
      </c>
      <c r="O1308" s="43" t="str">
        <f t="array" ref="O1308">IFERROR(INDEX($M$2:$M$1501,MATCH(0,INDEX(COUNTIFS($O$1:O1307,$M$2:$M$1501),0),0)),"")</f>
        <v/>
      </c>
      <c r="T1308" s="8" t="s">
        <v>390</v>
      </c>
      <c r="U1308" s="51"/>
      <c r="Z1308" s="6" t="s">
        <v>479</v>
      </c>
    </row>
    <row r="1309" spans="1:26" ht="12.75">
      <c r="A1309" s="36" t="str">
        <f t="shared" si="37"/>
        <v>DEL-Vikaspuri|Munchies</v>
      </c>
      <c r="B1309" s="6" t="s">
        <v>473</v>
      </c>
      <c r="C1309" s="13">
        <v>44536</v>
      </c>
      <c r="D1309" s="8" t="s">
        <v>257</v>
      </c>
      <c r="E1309" s="8" t="s">
        <v>8</v>
      </c>
      <c r="F1309" s="9">
        <v>14</v>
      </c>
      <c r="G1309" s="10">
        <v>20</v>
      </c>
      <c r="H1309" s="46"/>
      <c r="I1309" s="46"/>
      <c r="M1309" s="6" t="s">
        <v>473</v>
      </c>
      <c r="N1309" s="43" t="str">
        <f>IF(COUNTIF($M$2:M1309,$M$2:$M$1501)=1,M1309,"")</f>
        <v/>
      </c>
      <c r="O1309" s="43" t="str">
        <f t="array" ref="O1309">IFERROR(INDEX($M$2:$M$1501,MATCH(0,INDEX(COUNTIFS($O$1:O1308,$M$2:$M$1501),0),0)),"")</f>
        <v/>
      </c>
      <c r="T1309" s="8" t="s">
        <v>257</v>
      </c>
      <c r="U1309" s="51"/>
      <c r="Z1309" s="6" t="s">
        <v>473</v>
      </c>
    </row>
    <row r="1310" spans="1:26" ht="12.75">
      <c r="A1310" s="36" t="str">
        <f t="shared" si="37"/>
        <v>DEL - Sector 10 Dwarka|Paan Corner</v>
      </c>
      <c r="B1310" s="6" t="s">
        <v>479</v>
      </c>
      <c r="C1310" s="13">
        <v>44536</v>
      </c>
      <c r="D1310" s="8" t="s">
        <v>678</v>
      </c>
      <c r="E1310" s="8" t="s">
        <v>65</v>
      </c>
      <c r="F1310" s="9">
        <v>20</v>
      </c>
      <c r="G1310" s="10">
        <v>330</v>
      </c>
      <c r="H1310" s="46"/>
      <c r="I1310" s="46"/>
      <c r="M1310" s="6" t="s">
        <v>479</v>
      </c>
      <c r="N1310" s="43" t="str">
        <f>IF(COUNTIF($M$2:M1310,$M$2:$M$1501)=1,M1310,"")</f>
        <v/>
      </c>
      <c r="O1310" s="43" t="str">
        <f t="array" ref="O1310">IFERROR(INDEX($M$2:$M$1501,MATCH(0,INDEX(COUNTIFS($O$1:O1309,$M$2:$M$1501),0),0)),"")</f>
        <v/>
      </c>
      <c r="T1310" s="8" t="s">
        <v>678</v>
      </c>
      <c r="U1310" s="51"/>
      <c r="Z1310" s="6" t="s">
        <v>479</v>
      </c>
    </row>
    <row r="1311" spans="1:26" ht="12.75">
      <c r="A1311" s="36" t="str">
        <f t="shared" si="37"/>
        <v>DEL - Sector 10 Dwarka|Beverages</v>
      </c>
      <c r="B1311" s="6" t="s">
        <v>479</v>
      </c>
      <c r="C1311" s="13">
        <v>44536</v>
      </c>
      <c r="D1311" s="8" t="s">
        <v>300</v>
      </c>
      <c r="E1311" s="8" t="s">
        <v>74</v>
      </c>
      <c r="F1311" s="9">
        <v>36</v>
      </c>
      <c r="G1311" s="10">
        <v>101</v>
      </c>
      <c r="H1311" s="46"/>
      <c r="I1311" s="46"/>
      <c r="M1311" s="6" t="s">
        <v>479</v>
      </c>
      <c r="N1311" s="43" t="str">
        <f>IF(COUNTIF($M$2:M1311,$M$2:$M$1501)=1,M1311,"")</f>
        <v/>
      </c>
      <c r="O1311" s="43" t="str">
        <f t="array" ref="O1311">IFERROR(INDEX($M$2:$M$1501,MATCH(0,INDEX(COUNTIFS($O$1:O1310,$M$2:$M$1501),0),0)),"")</f>
        <v/>
      </c>
      <c r="T1311" s="8" t="s">
        <v>300</v>
      </c>
      <c r="U1311" s="51"/>
      <c r="Z1311" s="6" t="s">
        <v>479</v>
      </c>
    </row>
    <row r="1312" spans="1:26" ht="12.75">
      <c r="A1312" s="36" t="str">
        <f t="shared" si="37"/>
        <v>DEL-Vikaspuri|Munchies</v>
      </c>
      <c r="B1312" s="6" t="s">
        <v>473</v>
      </c>
      <c r="C1312" s="13">
        <v>44536</v>
      </c>
      <c r="D1312" s="8" t="s">
        <v>89</v>
      </c>
      <c r="E1312" s="8" t="s">
        <v>8</v>
      </c>
      <c r="F1312" s="9">
        <v>644</v>
      </c>
      <c r="G1312" s="10">
        <v>10</v>
      </c>
      <c r="H1312" s="46"/>
      <c r="I1312" s="46"/>
      <c r="M1312" s="6" t="s">
        <v>473</v>
      </c>
      <c r="N1312" s="43" t="str">
        <f>IF(COUNTIF($M$2:M1312,$M$2:$M$1501)=1,M1312,"")</f>
        <v/>
      </c>
      <c r="O1312" s="43" t="str">
        <f t="array" ref="O1312">IFERROR(INDEX($M$2:$M$1501,MATCH(0,INDEX(COUNTIFS($O$1:O1311,$M$2:$M$1501),0),0)),"")</f>
        <v/>
      </c>
      <c r="T1312" s="8" t="s">
        <v>89</v>
      </c>
      <c r="U1312" s="51"/>
      <c r="Z1312" s="6" t="s">
        <v>473</v>
      </c>
    </row>
    <row r="1313" spans="1:26" ht="12.75">
      <c r="A1313" s="36" t="str">
        <f t="shared" si="37"/>
        <v>DEL-Malviya Nagar|Packaged Food</v>
      </c>
      <c r="B1313" s="6" t="s">
        <v>483</v>
      </c>
      <c r="C1313" s="13">
        <v>44536</v>
      </c>
      <c r="D1313" s="8" t="s">
        <v>679</v>
      </c>
      <c r="E1313" s="8" t="s">
        <v>15</v>
      </c>
      <c r="F1313" s="9">
        <v>17</v>
      </c>
      <c r="G1313" s="10">
        <v>219</v>
      </c>
      <c r="H1313" s="46"/>
      <c r="I1313" s="46"/>
      <c r="M1313" s="6" t="s">
        <v>483</v>
      </c>
      <c r="N1313" s="43" t="str">
        <f>IF(COUNTIF($M$2:M1313,$M$2:$M$1501)=1,M1313,"")</f>
        <v/>
      </c>
      <c r="O1313" s="43" t="str">
        <f t="array" ref="O1313">IFERROR(INDEX($M$2:$M$1501,MATCH(0,INDEX(COUNTIFS($O$1:O1312,$M$2:$M$1501),0),0)),"")</f>
        <v/>
      </c>
      <c r="T1313" s="8" t="s">
        <v>679</v>
      </c>
      <c r="U1313" s="51"/>
      <c r="Z1313" s="6" t="s">
        <v>483</v>
      </c>
    </row>
    <row r="1314" spans="1:26" ht="12.75">
      <c r="A1314" s="36" t="str">
        <f t="shared" si="37"/>
        <v>DEL-Paschim Vihar|Fruits &amp; Vegetables</v>
      </c>
      <c r="B1314" s="6" t="s">
        <v>477</v>
      </c>
      <c r="C1314" s="13">
        <v>44536</v>
      </c>
      <c r="D1314" s="8" t="s">
        <v>164</v>
      </c>
      <c r="E1314" s="8" t="s">
        <v>11</v>
      </c>
      <c r="F1314" s="9">
        <v>3</v>
      </c>
      <c r="G1314" s="10">
        <v>13</v>
      </c>
      <c r="H1314" s="46"/>
      <c r="I1314" s="46"/>
      <c r="M1314" s="6" t="s">
        <v>477</v>
      </c>
      <c r="N1314" s="43" t="str">
        <f>IF(COUNTIF($M$2:M1314,$M$2:$M$1501)=1,M1314,"")</f>
        <v/>
      </c>
      <c r="O1314" s="43" t="str">
        <f t="array" ref="O1314">IFERROR(INDEX($M$2:$M$1501,MATCH(0,INDEX(COUNTIFS($O$1:O1313,$M$2:$M$1501),0),0)),"")</f>
        <v/>
      </c>
      <c r="T1314" s="8" t="s">
        <v>164</v>
      </c>
      <c r="U1314" s="51"/>
      <c r="Z1314" s="6" t="s">
        <v>477</v>
      </c>
    </row>
    <row r="1315" spans="1:26" ht="12.75">
      <c r="A1315" s="36" t="str">
        <f t="shared" si="37"/>
        <v>DEL-Vikaspuri|Packaged Food</v>
      </c>
      <c r="B1315" s="6" t="s">
        <v>473</v>
      </c>
      <c r="C1315" s="13">
        <v>44536</v>
      </c>
      <c r="D1315" s="8" t="s">
        <v>680</v>
      </c>
      <c r="E1315" s="8" t="s">
        <v>15</v>
      </c>
      <c r="F1315" s="9">
        <v>2</v>
      </c>
      <c r="G1315" s="10">
        <v>37</v>
      </c>
      <c r="H1315" s="46"/>
      <c r="I1315" s="46"/>
      <c r="M1315" s="6" t="s">
        <v>473</v>
      </c>
      <c r="N1315" s="43" t="str">
        <f>IF(COUNTIF($M$2:M1315,$M$2:$M$1501)=1,M1315,"")</f>
        <v/>
      </c>
      <c r="O1315" s="43" t="str">
        <f t="array" ref="O1315">IFERROR(INDEX($M$2:$M$1501,MATCH(0,INDEX(COUNTIFS($O$1:O1314,$M$2:$M$1501),0),0)),"")</f>
        <v/>
      </c>
      <c r="T1315" s="8" t="s">
        <v>680</v>
      </c>
      <c r="U1315" s="51"/>
      <c r="Z1315" s="6" t="s">
        <v>473</v>
      </c>
    </row>
    <row r="1316" spans="1:26" ht="12.75">
      <c r="A1316" s="36" t="str">
        <f t="shared" si="37"/>
        <v>DEL - East of Kailash|Cooking Essentials</v>
      </c>
      <c r="B1316" s="6" t="s">
        <v>471</v>
      </c>
      <c r="C1316" s="13">
        <v>44536</v>
      </c>
      <c r="D1316" s="8" t="s">
        <v>681</v>
      </c>
      <c r="E1316" s="8" t="s">
        <v>30</v>
      </c>
      <c r="F1316" s="9">
        <v>14</v>
      </c>
      <c r="G1316" s="10">
        <v>146</v>
      </c>
      <c r="H1316" s="46"/>
      <c r="I1316" s="46"/>
      <c r="M1316" s="6" t="s">
        <v>471</v>
      </c>
      <c r="N1316" s="43" t="str">
        <f>IF(COUNTIF($M$2:M1316,$M$2:$M$1501)=1,M1316,"")</f>
        <v/>
      </c>
      <c r="O1316" s="43" t="str">
        <f t="array" ref="O1316">IFERROR(INDEX($M$2:$M$1501,MATCH(0,INDEX(COUNTIFS($O$1:O1315,$M$2:$M$1501),0),0)),"")</f>
        <v/>
      </c>
      <c r="T1316" s="8" t="s">
        <v>681</v>
      </c>
      <c r="U1316" s="51"/>
      <c r="Z1316" s="6" t="s">
        <v>471</v>
      </c>
    </row>
    <row r="1317" spans="1:26" ht="12.75">
      <c r="A1317" s="36" t="str">
        <f t="shared" si="37"/>
        <v>DEL-Paschim Vihar|Dairy, Bread &amp; Batter</v>
      </c>
      <c r="B1317" s="6" t="s">
        <v>477</v>
      </c>
      <c r="C1317" s="13">
        <v>44536</v>
      </c>
      <c r="D1317" s="8" t="s">
        <v>56</v>
      </c>
      <c r="E1317" s="8" t="s">
        <v>41</v>
      </c>
      <c r="F1317" s="9">
        <v>0</v>
      </c>
      <c r="G1317" s="10">
        <v>60</v>
      </c>
      <c r="H1317" s="46"/>
      <c r="I1317" s="46"/>
      <c r="M1317" s="6" t="s">
        <v>477</v>
      </c>
      <c r="N1317" s="43" t="str">
        <f>IF(COUNTIF($M$2:M1317,$M$2:$M$1501)=1,M1317,"")</f>
        <v/>
      </c>
      <c r="O1317" s="43" t="str">
        <f t="array" ref="O1317">IFERROR(INDEX($M$2:$M$1501,MATCH(0,INDEX(COUNTIFS($O$1:O1316,$M$2:$M$1501),0),0)),"")</f>
        <v/>
      </c>
      <c r="T1317" s="8" t="s">
        <v>56</v>
      </c>
      <c r="U1317" s="51"/>
      <c r="Z1317" s="6" t="s">
        <v>477</v>
      </c>
    </row>
    <row r="1318" spans="1:26" ht="12.75">
      <c r="A1318" s="36" t="str">
        <f t="shared" si="37"/>
        <v>DEL-Vikaspuri|Packaged Food</v>
      </c>
      <c r="B1318" s="6" t="s">
        <v>473</v>
      </c>
      <c r="C1318" s="13">
        <v>44536</v>
      </c>
      <c r="D1318" s="8" t="s">
        <v>682</v>
      </c>
      <c r="E1318" s="8" t="s">
        <v>15</v>
      </c>
      <c r="F1318" s="9">
        <v>9</v>
      </c>
      <c r="G1318" s="10">
        <v>44</v>
      </c>
      <c r="H1318" s="46"/>
      <c r="I1318" s="46"/>
      <c r="M1318" s="6" t="s">
        <v>473</v>
      </c>
      <c r="N1318" s="43" t="str">
        <f>IF(COUNTIF($M$2:M1318,$M$2:$M$1501)=1,M1318,"")</f>
        <v/>
      </c>
      <c r="O1318" s="43" t="str">
        <f t="array" ref="O1318">IFERROR(INDEX($M$2:$M$1501,MATCH(0,INDEX(COUNTIFS($O$1:O1317,$M$2:$M$1501),0),0)),"")</f>
        <v/>
      </c>
      <c r="T1318" s="8" t="s">
        <v>682</v>
      </c>
      <c r="U1318" s="51"/>
      <c r="Z1318" s="6" t="s">
        <v>473</v>
      </c>
    </row>
    <row r="1319" spans="1:26" ht="12.75">
      <c r="A1319" s="36" t="str">
        <f t="shared" si="37"/>
        <v>DEL-Paschim Vihar|Personal Care</v>
      </c>
      <c r="B1319" s="6" t="s">
        <v>477</v>
      </c>
      <c r="C1319" s="13">
        <v>44536</v>
      </c>
      <c r="D1319" s="8" t="s">
        <v>372</v>
      </c>
      <c r="E1319" s="8" t="s">
        <v>34</v>
      </c>
      <c r="F1319" s="9">
        <v>61</v>
      </c>
      <c r="G1319" s="10">
        <v>138</v>
      </c>
      <c r="H1319" s="46"/>
      <c r="I1319" s="46"/>
      <c r="M1319" s="6" t="s">
        <v>477</v>
      </c>
      <c r="N1319" s="43" t="str">
        <f>IF(COUNTIF($M$2:M1319,$M$2:$M$1501)=1,M1319,"")</f>
        <v/>
      </c>
      <c r="O1319" s="43" t="str">
        <f t="array" ref="O1319">IFERROR(INDEX($M$2:$M$1501,MATCH(0,INDEX(COUNTIFS($O$1:O1318,$M$2:$M$1501),0),0)),"")</f>
        <v/>
      </c>
      <c r="T1319" s="8" t="s">
        <v>372</v>
      </c>
      <c r="U1319" s="51"/>
      <c r="Z1319" s="6" t="s">
        <v>477</v>
      </c>
    </row>
    <row r="1320" spans="1:26" ht="12.75">
      <c r="A1320" s="36" t="str">
        <f t="shared" si="37"/>
        <v>DEL-Paschim Vihar|Home &amp; Cleaning</v>
      </c>
      <c r="B1320" s="6" t="s">
        <v>477</v>
      </c>
      <c r="C1320" s="13">
        <v>44536</v>
      </c>
      <c r="D1320" s="8" t="s">
        <v>683</v>
      </c>
      <c r="E1320" s="8" t="s">
        <v>67</v>
      </c>
      <c r="F1320" s="9">
        <v>9</v>
      </c>
      <c r="G1320" s="10">
        <v>148</v>
      </c>
      <c r="H1320" s="46"/>
      <c r="I1320" s="46"/>
      <c r="M1320" s="6" t="s">
        <v>477</v>
      </c>
      <c r="N1320" s="43" t="str">
        <f>IF(COUNTIF($M$2:M1320,$M$2:$M$1501)=1,M1320,"")</f>
        <v/>
      </c>
      <c r="O1320" s="43" t="str">
        <f t="array" ref="O1320">IFERROR(INDEX($M$2:$M$1501,MATCH(0,INDEX(COUNTIFS($O$1:O1319,$M$2:$M$1501),0),0)),"")</f>
        <v/>
      </c>
      <c r="T1320" s="8" t="s">
        <v>683</v>
      </c>
      <c r="U1320" s="51"/>
      <c r="Z1320" s="6" t="s">
        <v>477</v>
      </c>
    </row>
    <row r="1321" spans="1:26" ht="12.75">
      <c r="A1321" s="36" t="str">
        <f t="shared" si="37"/>
        <v>DEL-Paschim Vihar|Packaged Food</v>
      </c>
      <c r="B1321" s="6" t="s">
        <v>477</v>
      </c>
      <c r="C1321" s="13">
        <v>44536</v>
      </c>
      <c r="D1321" s="8" t="s">
        <v>684</v>
      </c>
      <c r="E1321" s="8" t="s">
        <v>15</v>
      </c>
      <c r="F1321" s="9">
        <v>2</v>
      </c>
      <c r="G1321" s="10">
        <v>360</v>
      </c>
      <c r="H1321" s="46"/>
      <c r="I1321" s="46"/>
      <c r="M1321" s="6" t="s">
        <v>477</v>
      </c>
      <c r="N1321" s="43" t="str">
        <f>IF(COUNTIF($M$2:M1321,$M$2:$M$1501)=1,M1321,"")</f>
        <v/>
      </c>
      <c r="O1321" s="43" t="str">
        <f t="array" ref="O1321">IFERROR(INDEX($M$2:$M$1501,MATCH(0,INDEX(COUNTIFS($O$1:O1320,$M$2:$M$1501),0),0)),"")</f>
        <v/>
      </c>
      <c r="T1321" s="8" t="s">
        <v>684</v>
      </c>
      <c r="U1321" s="51"/>
      <c r="Z1321" s="6" t="s">
        <v>477</v>
      </c>
    </row>
    <row r="1322" spans="1:26" ht="12.75">
      <c r="A1322" s="36" t="str">
        <f t="shared" si="37"/>
        <v>DEL-Paschim Vihar|Packaged Food</v>
      </c>
      <c r="B1322" s="6" t="s">
        <v>477</v>
      </c>
      <c r="C1322" s="13">
        <v>44536</v>
      </c>
      <c r="D1322" s="8" t="s">
        <v>92</v>
      </c>
      <c r="E1322" s="8" t="s">
        <v>15</v>
      </c>
      <c r="F1322" s="9">
        <v>26</v>
      </c>
      <c r="G1322" s="10">
        <v>37</v>
      </c>
      <c r="H1322" s="46"/>
      <c r="I1322" s="46"/>
      <c r="M1322" s="6" t="s">
        <v>477</v>
      </c>
      <c r="N1322" s="43" t="str">
        <f>IF(COUNTIF($M$2:M1322,$M$2:$M$1501)=1,M1322,"")</f>
        <v/>
      </c>
      <c r="O1322" s="43" t="str">
        <f t="array" ref="O1322">IFERROR(INDEX($M$2:$M$1501,MATCH(0,INDEX(COUNTIFS($O$1:O1321,$M$2:$M$1501),0),0)),"")</f>
        <v/>
      </c>
      <c r="T1322" s="8" t="s">
        <v>92</v>
      </c>
      <c r="U1322" s="51"/>
      <c r="Z1322" s="6" t="s">
        <v>477</v>
      </c>
    </row>
    <row r="1323" spans="1:26" ht="12.75">
      <c r="A1323" s="36" t="str">
        <f t="shared" si="37"/>
        <v>DEL-Malviya Nagar|Beverages</v>
      </c>
      <c r="B1323" s="6" t="s">
        <v>483</v>
      </c>
      <c r="C1323" s="13">
        <v>44536</v>
      </c>
      <c r="D1323" s="8" t="s">
        <v>685</v>
      </c>
      <c r="E1323" s="8" t="s">
        <v>74</v>
      </c>
      <c r="F1323" s="9">
        <v>3</v>
      </c>
      <c r="G1323" s="10">
        <v>53</v>
      </c>
      <c r="H1323" s="46"/>
      <c r="I1323" s="46"/>
      <c r="M1323" s="6" t="s">
        <v>483</v>
      </c>
      <c r="N1323" s="43" t="str">
        <f>IF(COUNTIF($M$2:M1323,$M$2:$M$1501)=1,M1323,"")</f>
        <v/>
      </c>
      <c r="O1323" s="43" t="str">
        <f t="array" ref="O1323">IFERROR(INDEX($M$2:$M$1501,MATCH(0,INDEX(COUNTIFS($O$1:O1322,$M$2:$M$1501),0),0)),"")</f>
        <v/>
      </c>
      <c r="T1323" s="8" t="s">
        <v>685</v>
      </c>
      <c r="U1323" s="51"/>
      <c r="Z1323" s="6" t="s">
        <v>483</v>
      </c>
    </row>
    <row r="1324" spans="1:26" ht="12.75">
      <c r="A1324" s="36" t="str">
        <f t="shared" si="37"/>
        <v>DEL - East of Kailash|Dairy, Bread &amp; Batter</v>
      </c>
      <c r="B1324" s="6" t="s">
        <v>471</v>
      </c>
      <c r="C1324" s="13">
        <v>44536</v>
      </c>
      <c r="D1324" s="8" t="s">
        <v>651</v>
      </c>
      <c r="E1324" s="8" t="s">
        <v>41</v>
      </c>
      <c r="F1324" s="9">
        <v>0</v>
      </c>
      <c r="G1324" s="10">
        <v>38</v>
      </c>
      <c r="H1324" s="46"/>
      <c r="I1324" s="46"/>
      <c r="M1324" s="6" t="s">
        <v>471</v>
      </c>
      <c r="N1324" s="43" t="str">
        <f>IF(COUNTIF($M$2:M1324,$M$2:$M$1501)=1,M1324,"")</f>
        <v/>
      </c>
      <c r="O1324" s="43" t="str">
        <f t="array" ref="O1324">IFERROR(INDEX($M$2:$M$1501,MATCH(0,INDEX(COUNTIFS($O$1:O1323,$M$2:$M$1501),0),0)),"")</f>
        <v/>
      </c>
      <c r="T1324" s="8" t="s">
        <v>651</v>
      </c>
      <c r="U1324" s="51"/>
      <c r="Z1324" s="6" t="s">
        <v>471</v>
      </c>
    </row>
    <row r="1325" spans="1:26" ht="12.75">
      <c r="A1325" s="36" t="str">
        <f t="shared" si="37"/>
        <v>DEL - Kalkaji|Chocolates &amp; Candies</v>
      </c>
      <c r="B1325" s="6" t="s">
        <v>474</v>
      </c>
      <c r="C1325" s="13">
        <v>44536</v>
      </c>
      <c r="D1325" s="8" t="s">
        <v>686</v>
      </c>
      <c r="E1325" s="8" t="s">
        <v>80</v>
      </c>
      <c r="F1325" s="9">
        <v>371</v>
      </c>
      <c r="G1325" s="10">
        <v>14</v>
      </c>
      <c r="H1325" s="46"/>
      <c r="I1325" s="46"/>
      <c r="M1325" s="6" t="s">
        <v>474</v>
      </c>
      <c r="N1325" s="43" t="str">
        <f>IF(COUNTIF($M$2:M1325,$M$2:$M$1501)=1,M1325,"")</f>
        <v/>
      </c>
      <c r="O1325" s="43" t="str">
        <f t="array" ref="O1325">IFERROR(INDEX($M$2:$M$1501,MATCH(0,INDEX(COUNTIFS($O$1:O1324,$M$2:$M$1501),0),0)),"")</f>
        <v/>
      </c>
      <c r="T1325" s="8" t="s">
        <v>686</v>
      </c>
      <c r="U1325" s="51"/>
      <c r="Z1325" s="6" t="s">
        <v>474</v>
      </c>
    </row>
    <row r="1326" spans="1:26" ht="12.75">
      <c r="A1326" s="36" t="str">
        <f t="shared" si="37"/>
        <v>DEL-Malviya Nagar|Munchies</v>
      </c>
      <c r="B1326" s="6" t="s">
        <v>483</v>
      </c>
      <c r="C1326" s="13">
        <v>44536</v>
      </c>
      <c r="D1326" s="8" t="s">
        <v>269</v>
      </c>
      <c r="E1326" s="8" t="s">
        <v>8</v>
      </c>
      <c r="F1326" s="9">
        <v>99</v>
      </c>
      <c r="G1326" s="10">
        <v>10</v>
      </c>
      <c r="H1326" s="46"/>
      <c r="I1326" s="46"/>
      <c r="M1326" s="6" t="s">
        <v>483</v>
      </c>
      <c r="N1326" s="43" t="str">
        <f>IF(COUNTIF($M$2:M1326,$M$2:$M$1501)=1,M1326,"")</f>
        <v/>
      </c>
      <c r="O1326" s="43" t="str">
        <f t="array" ref="O1326">IFERROR(INDEX($M$2:$M$1501,MATCH(0,INDEX(COUNTIFS($O$1:O1325,$M$2:$M$1501),0),0)),"")</f>
        <v/>
      </c>
      <c r="T1326" s="8" t="s">
        <v>269</v>
      </c>
      <c r="U1326" s="51"/>
      <c r="Z1326" s="6" t="s">
        <v>483</v>
      </c>
    </row>
    <row r="1327" spans="1:26" ht="12.75">
      <c r="A1327" s="36" t="str">
        <f t="shared" si="37"/>
        <v>NOD - Sector 117 Noida|Munchies</v>
      </c>
      <c r="B1327" s="6" t="s">
        <v>676</v>
      </c>
      <c r="C1327" s="13">
        <v>44536</v>
      </c>
      <c r="D1327" s="8" t="s">
        <v>269</v>
      </c>
      <c r="E1327" s="8" t="s">
        <v>8</v>
      </c>
      <c r="F1327" s="9">
        <v>86</v>
      </c>
      <c r="G1327" s="10">
        <v>10</v>
      </c>
      <c r="H1327" s="46"/>
      <c r="I1327" s="46"/>
      <c r="M1327" s="6" t="s">
        <v>676</v>
      </c>
      <c r="N1327" s="43" t="str">
        <f>IF(COUNTIF($M$2:M1327,$M$2:$M$1501)=1,M1327,"")</f>
        <v/>
      </c>
      <c r="O1327" s="43" t="str">
        <f t="array" ref="O1327">IFERROR(INDEX($M$2:$M$1501,MATCH(0,INDEX(COUNTIFS($O$1:O1326,$M$2:$M$1501),0),0)),"")</f>
        <v/>
      </c>
      <c r="T1327" s="8" t="s">
        <v>269</v>
      </c>
      <c r="U1327" s="51"/>
      <c r="Z1327" s="6" t="s">
        <v>676</v>
      </c>
    </row>
    <row r="1328" spans="1:26" ht="12.75">
      <c r="A1328" s="36" t="str">
        <f t="shared" si="37"/>
        <v>DEL-RAJOURI GARDEN|Fruits &amp; Vegetables</v>
      </c>
      <c r="B1328" s="6" t="s">
        <v>687</v>
      </c>
      <c r="C1328" s="13">
        <v>44536</v>
      </c>
      <c r="D1328" s="8" t="s">
        <v>40</v>
      </c>
      <c r="E1328" s="8" t="s">
        <v>11</v>
      </c>
      <c r="F1328" s="9">
        <v>122</v>
      </c>
      <c r="G1328" s="10">
        <v>46</v>
      </c>
      <c r="H1328" s="46"/>
      <c r="I1328" s="46"/>
      <c r="M1328" s="6" t="s">
        <v>687</v>
      </c>
      <c r="N1328" s="43" t="str">
        <f>IF(COUNTIF($M$2:M1328,$M$2:$M$1501)=1,M1328,"")</f>
        <v>DEL-RAJOURI GARDEN</v>
      </c>
      <c r="O1328" s="43" t="str">
        <f t="array" ref="O1328">IFERROR(INDEX($M$2:$M$1501,MATCH(0,INDEX(COUNTIFS($O$1:O1327,$M$2:$M$1501),0),0)),"")</f>
        <v/>
      </c>
      <c r="T1328" s="8" t="s">
        <v>40</v>
      </c>
      <c r="U1328" s="51"/>
      <c r="Z1328" s="6" t="s">
        <v>687</v>
      </c>
    </row>
    <row r="1329" spans="1:26" ht="12.75">
      <c r="A1329" s="36" t="str">
        <f t="shared" si="37"/>
        <v>DEL-RAJOURI GARDEN|Biscuits</v>
      </c>
      <c r="B1329" s="6" t="s">
        <v>687</v>
      </c>
      <c r="C1329" s="13">
        <v>44536</v>
      </c>
      <c r="D1329" s="8" t="s">
        <v>93</v>
      </c>
      <c r="E1329" s="8" t="s">
        <v>39</v>
      </c>
      <c r="F1329" s="9">
        <v>67</v>
      </c>
      <c r="G1329" s="10">
        <v>21</v>
      </c>
      <c r="H1329" s="46"/>
      <c r="I1329" s="46"/>
      <c r="M1329" s="6" t="s">
        <v>687</v>
      </c>
      <c r="N1329" s="43" t="str">
        <f>IF(COUNTIF($M$2:M1329,$M$2:$M$1501)=1,M1329,"")</f>
        <v/>
      </c>
      <c r="O1329" s="43" t="str">
        <f t="array" ref="O1329">IFERROR(INDEX($M$2:$M$1501,MATCH(0,INDEX(COUNTIFS($O$1:O1328,$M$2:$M$1501),0),0)),"")</f>
        <v/>
      </c>
      <c r="T1329" s="8" t="s">
        <v>93</v>
      </c>
      <c r="U1329" s="51"/>
      <c r="Z1329" s="6" t="s">
        <v>687</v>
      </c>
    </row>
    <row r="1330" spans="1:26" ht="12.75">
      <c r="A1330" s="36" t="str">
        <f t="shared" si="37"/>
        <v>DEL-Paschim Vihar|Cooking Essentials</v>
      </c>
      <c r="B1330" s="6" t="s">
        <v>477</v>
      </c>
      <c r="C1330" s="13">
        <v>44536</v>
      </c>
      <c r="D1330" s="8" t="s">
        <v>688</v>
      </c>
      <c r="E1330" s="8" t="s">
        <v>30</v>
      </c>
      <c r="F1330" s="9">
        <v>5</v>
      </c>
      <c r="G1330" s="10">
        <v>139</v>
      </c>
      <c r="H1330" s="46"/>
      <c r="I1330" s="46"/>
      <c r="M1330" s="6" t="s">
        <v>477</v>
      </c>
      <c r="N1330" s="43" t="str">
        <f>IF(COUNTIF($M$2:M1330,$M$2:$M$1501)=1,M1330,"")</f>
        <v/>
      </c>
      <c r="O1330" s="43" t="str">
        <f t="array" ref="O1330">IFERROR(INDEX($M$2:$M$1501,MATCH(0,INDEX(COUNTIFS($O$1:O1329,$M$2:$M$1501),0),0)),"")</f>
        <v/>
      </c>
      <c r="T1330" s="8" t="s">
        <v>688</v>
      </c>
      <c r="U1330" s="51"/>
      <c r="Z1330" s="6" t="s">
        <v>477</v>
      </c>
    </row>
    <row r="1331" spans="1:26" ht="12.75">
      <c r="A1331" s="36" t="str">
        <f t="shared" si="37"/>
        <v>DEL-Vikaspuri|Fruits &amp; Vegetables</v>
      </c>
      <c r="B1331" s="6" t="s">
        <v>473</v>
      </c>
      <c r="C1331" s="13">
        <v>44536</v>
      </c>
      <c r="D1331" s="8" t="s">
        <v>689</v>
      </c>
      <c r="E1331" s="8" t="s">
        <v>11</v>
      </c>
      <c r="F1331" s="9">
        <v>35</v>
      </c>
      <c r="G1331" s="10">
        <v>36</v>
      </c>
      <c r="H1331" s="46"/>
      <c r="I1331" s="46"/>
      <c r="M1331" s="6" t="s">
        <v>473</v>
      </c>
      <c r="N1331" s="43" t="str">
        <f>IF(COUNTIF($M$2:M1331,$M$2:$M$1501)=1,M1331,"")</f>
        <v/>
      </c>
      <c r="O1331" s="43" t="str">
        <f t="array" ref="O1331">IFERROR(INDEX($M$2:$M$1501,MATCH(0,INDEX(COUNTIFS($O$1:O1330,$M$2:$M$1501),0),0)),"")</f>
        <v/>
      </c>
      <c r="T1331" s="8" t="s">
        <v>689</v>
      </c>
      <c r="U1331" s="51"/>
      <c r="Z1331" s="6" t="s">
        <v>473</v>
      </c>
    </row>
    <row r="1332" spans="1:26" ht="12.75">
      <c r="A1332" s="36" t="str">
        <f t="shared" si="37"/>
        <v>DEL - East of Kailash|Packaged Food</v>
      </c>
      <c r="B1332" s="6" t="s">
        <v>471</v>
      </c>
      <c r="C1332" s="13">
        <v>44536</v>
      </c>
      <c r="D1332" s="8" t="s">
        <v>690</v>
      </c>
      <c r="E1332" s="8" t="s">
        <v>15</v>
      </c>
      <c r="F1332" s="9">
        <v>21</v>
      </c>
      <c r="G1332" s="10">
        <v>24</v>
      </c>
      <c r="H1332" s="46"/>
      <c r="I1332" s="46"/>
      <c r="M1332" s="6" t="s">
        <v>471</v>
      </c>
      <c r="N1332" s="43" t="str">
        <f>IF(COUNTIF($M$2:M1332,$M$2:$M$1501)=1,M1332,"")</f>
        <v/>
      </c>
      <c r="O1332" s="43" t="str">
        <f t="array" ref="O1332">IFERROR(INDEX($M$2:$M$1501,MATCH(0,INDEX(COUNTIFS($O$1:O1331,$M$2:$M$1501),0),0)),"")</f>
        <v/>
      </c>
      <c r="T1332" s="8" t="s">
        <v>690</v>
      </c>
      <c r="U1332" s="51"/>
      <c r="Z1332" s="6" t="s">
        <v>471</v>
      </c>
    </row>
    <row r="1333" spans="1:26" ht="12.75">
      <c r="A1333" s="36" t="str">
        <f t="shared" si="37"/>
        <v>DEL - Kalkaji|Fruits &amp; Vegetables</v>
      </c>
      <c r="B1333" s="6" t="s">
        <v>474</v>
      </c>
      <c r="C1333" s="13">
        <v>44536</v>
      </c>
      <c r="D1333" s="8" t="s">
        <v>159</v>
      </c>
      <c r="E1333" s="8" t="s">
        <v>11</v>
      </c>
      <c r="F1333" s="9">
        <v>34</v>
      </c>
      <c r="G1333" s="10">
        <v>33</v>
      </c>
      <c r="H1333" s="46"/>
      <c r="I1333" s="46"/>
      <c r="M1333" s="6" t="s">
        <v>474</v>
      </c>
      <c r="N1333" s="43" t="str">
        <f>IF(COUNTIF($M$2:M1333,$M$2:$M$1501)=1,M1333,"")</f>
        <v/>
      </c>
      <c r="O1333" s="43" t="str">
        <f t="array" ref="O1333">IFERROR(INDEX($M$2:$M$1501,MATCH(0,INDEX(COUNTIFS($O$1:O1332,$M$2:$M$1501),0),0)),"")</f>
        <v/>
      </c>
      <c r="T1333" s="8" t="s">
        <v>159</v>
      </c>
      <c r="U1333" s="51"/>
      <c r="Z1333" s="6" t="s">
        <v>474</v>
      </c>
    </row>
    <row r="1334" spans="1:26" ht="12.75">
      <c r="A1334" s="36" t="str">
        <f t="shared" si="37"/>
        <v>DEL - Sector 10 Dwarka|Beverages</v>
      </c>
      <c r="B1334" s="6" t="s">
        <v>479</v>
      </c>
      <c r="C1334" s="13">
        <v>44536</v>
      </c>
      <c r="D1334" s="8" t="s">
        <v>90</v>
      </c>
      <c r="E1334" s="8" t="s">
        <v>74</v>
      </c>
      <c r="F1334" s="9">
        <v>49</v>
      </c>
      <c r="G1334" s="10">
        <v>28</v>
      </c>
      <c r="H1334" s="46"/>
      <c r="I1334" s="46"/>
      <c r="M1334" s="6" t="s">
        <v>479</v>
      </c>
      <c r="N1334" s="43" t="str">
        <f>IF(COUNTIF($M$2:M1334,$M$2:$M$1501)=1,M1334,"")</f>
        <v/>
      </c>
      <c r="O1334" s="43" t="str">
        <f t="array" ref="O1334">IFERROR(INDEX($M$2:$M$1501,MATCH(0,INDEX(COUNTIFS($O$1:O1333,$M$2:$M$1501),0),0)),"")</f>
        <v/>
      </c>
      <c r="T1334" s="8" t="s">
        <v>90</v>
      </c>
      <c r="U1334" s="51"/>
      <c r="Z1334" s="6" t="s">
        <v>479</v>
      </c>
    </row>
    <row r="1335" spans="1:26" ht="12.75">
      <c r="A1335" s="36" t="str">
        <f t="shared" si="37"/>
        <v>DEL - Kalkaji|Packaged Food</v>
      </c>
      <c r="B1335" s="6" t="s">
        <v>474</v>
      </c>
      <c r="C1335" s="13">
        <v>44536</v>
      </c>
      <c r="D1335" s="8" t="s">
        <v>691</v>
      </c>
      <c r="E1335" s="8" t="s">
        <v>15</v>
      </c>
      <c r="F1335" s="9">
        <v>3</v>
      </c>
      <c r="G1335" s="10">
        <v>48</v>
      </c>
      <c r="H1335" s="46"/>
      <c r="I1335" s="46"/>
      <c r="M1335" s="6" t="s">
        <v>474</v>
      </c>
      <c r="N1335" s="43" t="str">
        <f>IF(COUNTIF($M$2:M1335,$M$2:$M$1501)=1,M1335,"")</f>
        <v/>
      </c>
      <c r="O1335" s="43" t="str">
        <f t="array" ref="O1335">IFERROR(INDEX($M$2:$M$1501,MATCH(0,INDEX(COUNTIFS($O$1:O1334,$M$2:$M$1501),0),0)),"")</f>
        <v/>
      </c>
      <c r="T1335" s="8" t="s">
        <v>691</v>
      </c>
      <c r="U1335" s="51"/>
      <c r="Z1335" s="6" t="s">
        <v>474</v>
      </c>
    </row>
    <row r="1336" spans="1:26" ht="12.75">
      <c r="A1336" s="36" t="str">
        <f t="shared" si="37"/>
        <v>DEL - Kalkaji|Fruits &amp; Vegetables</v>
      </c>
      <c r="B1336" s="6" t="s">
        <v>474</v>
      </c>
      <c r="C1336" s="13">
        <v>44536</v>
      </c>
      <c r="D1336" s="8" t="s">
        <v>69</v>
      </c>
      <c r="E1336" s="8" t="s">
        <v>11</v>
      </c>
      <c r="F1336" s="9">
        <v>14</v>
      </c>
      <c r="G1336" s="10">
        <v>38</v>
      </c>
      <c r="H1336" s="46"/>
      <c r="I1336" s="46"/>
      <c r="M1336" s="6" t="s">
        <v>474</v>
      </c>
      <c r="N1336" s="43" t="str">
        <f>IF(COUNTIF($M$2:M1336,$M$2:$M$1501)=1,M1336,"")</f>
        <v/>
      </c>
      <c r="O1336" s="43" t="str">
        <f t="array" ref="O1336">IFERROR(INDEX($M$2:$M$1501,MATCH(0,INDEX(COUNTIFS($O$1:O1335,$M$2:$M$1501),0),0)),"")</f>
        <v/>
      </c>
      <c r="T1336" s="8" t="s">
        <v>69</v>
      </c>
      <c r="U1336" s="51"/>
      <c r="Z1336" s="6" t="s">
        <v>474</v>
      </c>
    </row>
    <row r="1337" spans="1:26" ht="12.75">
      <c r="A1337" s="36" t="str">
        <f t="shared" si="37"/>
        <v>DEL - Sector 10 Dwarka|Chocolates &amp; Candies</v>
      </c>
      <c r="B1337" s="6" t="s">
        <v>479</v>
      </c>
      <c r="C1337" s="13">
        <v>44536</v>
      </c>
      <c r="D1337" s="8" t="s">
        <v>615</v>
      </c>
      <c r="E1337" s="8" t="s">
        <v>80</v>
      </c>
      <c r="F1337" s="9">
        <v>22</v>
      </c>
      <c r="G1337" s="10">
        <v>33</v>
      </c>
      <c r="H1337" s="46"/>
      <c r="I1337" s="46"/>
      <c r="M1337" s="6" t="s">
        <v>479</v>
      </c>
      <c r="N1337" s="43" t="str">
        <f>IF(COUNTIF($M$2:M1337,$M$2:$M$1501)=1,M1337,"")</f>
        <v/>
      </c>
      <c r="O1337" s="43" t="str">
        <f t="array" ref="O1337">IFERROR(INDEX($M$2:$M$1501,MATCH(0,INDEX(COUNTIFS($O$1:O1336,$M$2:$M$1501),0),0)),"")</f>
        <v/>
      </c>
      <c r="T1337" s="8" t="s">
        <v>615</v>
      </c>
      <c r="U1337" s="51"/>
      <c r="Z1337" s="6" t="s">
        <v>479</v>
      </c>
    </row>
    <row r="1338" spans="1:26" ht="12.75">
      <c r="A1338" s="36" t="str">
        <f t="shared" si="37"/>
        <v>DEL - Kalkaji|Beverages</v>
      </c>
      <c r="B1338" s="6" t="s">
        <v>474</v>
      </c>
      <c r="C1338" s="13">
        <v>44536</v>
      </c>
      <c r="D1338" s="8" t="s">
        <v>442</v>
      </c>
      <c r="E1338" s="8" t="s">
        <v>74</v>
      </c>
      <c r="F1338" s="9">
        <v>875</v>
      </c>
      <c r="G1338" s="10">
        <v>51</v>
      </c>
      <c r="H1338" s="46"/>
      <c r="I1338" s="46"/>
      <c r="M1338" s="6" t="s">
        <v>474</v>
      </c>
      <c r="N1338" s="43" t="str">
        <f>IF(COUNTIF($M$2:M1338,$M$2:$M$1501)=1,M1338,"")</f>
        <v/>
      </c>
      <c r="O1338" s="43" t="str">
        <f t="array" ref="O1338">IFERROR(INDEX($M$2:$M$1501,MATCH(0,INDEX(COUNTIFS($O$1:O1337,$M$2:$M$1501),0),0)),"")</f>
        <v/>
      </c>
      <c r="T1338" s="8" t="s">
        <v>442</v>
      </c>
      <c r="U1338" s="51"/>
      <c r="Z1338" s="6" t="s">
        <v>474</v>
      </c>
    </row>
    <row r="1339" spans="1:26" ht="12.75">
      <c r="A1339" s="36" t="str">
        <f t="shared" si="37"/>
        <v>DEL - Kalkaji|Fruits &amp; Vegetables</v>
      </c>
      <c r="B1339" s="6" t="s">
        <v>474</v>
      </c>
      <c r="C1339" s="13">
        <v>44536</v>
      </c>
      <c r="D1339" s="8" t="s">
        <v>12</v>
      </c>
      <c r="E1339" s="8" t="s">
        <v>11</v>
      </c>
      <c r="F1339" s="9">
        <v>11</v>
      </c>
      <c r="G1339" s="10">
        <v>60</v>
      </c>
      <c r="H1339" s="46"/>
      <c r="I1339" s="46"/>
      <c r="M1339" s="6" t="s">
        <v>474</v>
      </c>
      <c r="N1339" s="43" t="str">
        <f>IF(COUNTIF($M$2:M1339,$M$2:$M$1501)=1,M1339,"")</f>
        <v/>
      </c>
      <c r="O1339" s="43" t="str">
        <f t="array" ref="O1339">IFERROR(INDEX($M$2:$M$1501,MATCH(0,INDEX(COUNTIFS($O$1:O1338,$M$2:$M$1501),0),0)),"")</f>
        <v/>
      </c>
      <c r="T1339" s="8" t="s">
        <v>12</v>
      </c>
      <c r="U1339" s="51"/>
      <c r="Z1339" s="6" t="s">
        <v>474</v>
      </c>
    </row>
    <row r="1340" spans="1:26" ht="12.75">
      <c r="A1340" s="36" t="str">
        <f t="shared" si="37"/>
        <v>DEL - East of Kailash|Fruits &amp; Vegetables</v>
      </c>
      <c r="B1340" s="6" t="s">
        <v>471</v>
      </c>
      <c r="C1340" s="13">
        <v>44536</v>
      </c>
      <c r="D1340" s="8" t="s">
        <v>13</v>
      </c>
      <c r="E1340" s="8" t="s">
        <v>11</v>
      </c>
      <c r="F1340" s="9">
        <v>4</v>
      </c>
      <c r="G1340" s="10">
        <v>89</v>
      </c>
      <c r="H1340" s="46"/>
      <c r="I1340" s="46"/>
      <c r="M1340" s="6" t="s">
        <v>471</v>
      </c>
      <c r="N1340" s="43" t="str">
        <f>IF(COUNTIF($M$2:M1340,$M$2:$M$1501)=1,M1340,"")</f>
        <v/>
      </c>
      <c r="O1340" s="43" t="str">
        <f t="array" ref="O1340">IFERROR(INDEX($M$2:$M$1501,MATCH(0,INDEX(COUNTIFS($O$1:O1339,$M$2:$M$1501),0),0)),"")</f>
        <v/>
      </c>
      <c r="T1340" s="8" t="s">
        <v>13</v>
      </c>
      <c r="U1340" s="51"/>
      <c r="Z1340" s="6" t="s">
        <v>471</v>
      </c>
    </row>
    <row r="1341" spans="1:26" ht="12.75">
      <c r="A1341" s="36" t="str">
        <f t="shared" si="37"/>
        <v>DEL-Vikaspuri|Biscuits</v>
      </c>
      <c r="B1341" s="6" t="s">
        <v>473</v>
      </c>
      <c r="C1341" s="13">
        <v>44536</v>
      </c>
      <c r="D1341" s="8" t="s">
        <v>100</v>
      </c>
      <c r="E1341" s="8" t="s">
        <v>39</v>
      </c>
      <c r="F1341" s="9">
        <v>150</v>
      </c>
      <c r="G1341" s="10">
        <v>26</v>
      </c>
      <c r="H1341" s="46"/>
      <c r="I1341" s="46"/>
      <c r="M1341" s="6" t="s">
        <v>473</v>
      </c>
      <c r="N1341" s="43" t="str">
        <f>IF(COUNTIF($M$2:M1341,$M$2:$M$1501)=1,M1341,"")</f>
        <v/>
      </c>
      <c r="O1341" s="43" t="str">
        <f t="array" ref="O1341">IFERROR(INDEX($M$2:$M$1501,MATCH(0,INDEX(COUNTIFS($O$1:O1340,$M$2:$M$1501),0),0)),"")</f>
        <v/>
      </c>
      <c r="T1341" s="8" t="s">
        <v>100</v>
      </c>
      <c r="U1341" s="51"/>
      <c r="Z1341" s="6" t="s">
        <v>473</v>
      </c>
    </row>
    <row r="1342" spans="1:26" ht="12.75">
      <c r="A1342" s="36" t="str">
        <f t="shared" si="37"/>
        <v>DEL - Sector 10 Dwarka|Munchies</v>
      </c>
      <c r="B1342" s="6" t="s">
        <v>479</v>
      </c>
      <c r="C1342" s="13">
        <v>44532</v>
      </c>
      <c r="D1342" s="8" t="s">
        <v>257</v>
      </c>
      <c r="E1342" s="8" t="s">
        <v>8</v>
      </c>
      <c r="F1342" s="9">
        <v>16</v>
      </c>
      <c r="G1342" s="10">
        <v>20</v>
      </c>
      <c r="H1342" s="46"/>
      <c r="I1342" s="46"/>
      <c r="M1342" s="6" t="s">
        <v>479</v>
      </c>
      <c r="N1342" s="43" t="str">
        <f>IF(COUNTIF($M$2:M1342,$M$2:$M$1501)=1,M1342,"")</f>
        <v/>
      </c>
      <c r="O1342" s="43" t="str">
        <f t="array" ref="O1342">IFERROR(INDEX($M$2:$M$1501,MATCH(0,INDEX(COUNTIFS($O$1:O1341,$M$2:$M$1501),0),0)),"")</f>
        <v/>
      </c>
      <c r="T1342" s="8" t="s">
        <v>257</v>
      </c>
      <c r="U1342" s="51"/>
      <c r="Z1342" s="6" t="s">
        <v>479</v>
      </c>
    </row>
    <row r="1343" spans="1:26" ht="12.75">
      <c r="A1343" s="36" t="str">
        <f t="shared" si="37"/>
        <v>DEL-Vikaspuri|Munchies</v>
      </c>
      <c r="B1343" s="6" t="s">
        <v>473</v>
      </c>
      <c r="C1343" s="13">
        <v>44532</v>
      </c>
      <c r="D1343" s="8" t="s">
        <v>412</v>
      </c>
      <c r="E1343" s="8" t="s">
        <v>8</v>
      </c>
      <c r="F1343" s="9">
        <v>2</v>
      </c>
      <c r="G1343" s="10">
        <v>37</v>
      </c>
      <c r="H1343" s="46"/>
      <c r="I1343" s="46"/>
      <c r="M1343" s="6" t="s">
        <v>473</v>
      </c>
      <c r="N1343" s="43" t="str">
        <f>IF(COUNTIF($M$2:M1343,$M$2:$M$1501)=1,M1343,"")</f>
        <v/>
      </c>
      <c r="O1343" s="43" t="str">
        <f t="array" ref="O1343">IFERROR(INDEX($M$2:$M$1501,MATCH(0,INDEX(COUNTIFS($O$1:O1342,$M$2:$M$1501),0),0)),"")</f>
        <v/>
      </c>
      <c r="T1343" s="8" t="s">
        <v>412</v>
      </c>
      <c r="U1343" s="51"/>
      <c r="Z1343" s="6" t="s">
        <v>473</v>
      </c>
    </row>
    <row r="1344" spans="1:26" ht="12.75">
      <c r="A1344" s="36" t="str">
        <f t="shared" si="37"/>
        <v>DEL - Kalkaji|Fruits &amp; Vegetables</v>
      </c>
      <c r="B1344" s="6" t="s">
        <v>474</v>
      </c>
      <c r="C1344" s="13">
        <v>44532</v>
      </c>
      <c r="D1344" s="8" t="s">
        <v>69</v>
      </c>
      <c r="E1344" s="8" t="s">
        <v>11</v>
      </c>
      <c r="F1344" s="9">
        <v>14</v>
      </c>
      <c r="G1344" s="10">
        <v>34</v>
      </c>
      <c r="H1344" s="46"/>
      <c r="I1344" s="46"/>
      <c r="M1344" s="6" t="s">
        <v>474</v>
      </c>
      <c r="N1344" s="43" t="str">
        <f>IF(COUNTIF($M$2:M1344,$M$2:$M$1501)=1,M1344,"")</f>
        <v/>
      </c>
      <c r="O1344" s="43" t="str">
        <f t="array" ref="O1344">IFERROR(INDEX($M$2:$M$1501,MATCH(0,INDEX(COUNTIFS($O$1:O1343,$M$2:$M$1501),0),0)),"")</f>
        <v/>
      </c>
      <c r="T1344" s="8" t="s">
        <v>69</v>
      </c>
      <c r="U1344" s="51"/>
      <c r="Z1344" s="6" t="s">
        <v>474</v>
      </c>
    </row>
    <row r="1345" spans="1:26" ht="12.75">
      <c r="A1345" s="36" t="str">
        <f t="shared" si="37"/>
        <v>DEL - Kalkaji|Munchies</v>
      </c>
      <c r="B1345" s="6" t="s">
        <v>474</v>
      </c>
      <c r="C1345" s="13">
        <v>44532</v>
      </c>
      <c r="D1345" s="8" t="s">
        <v>692</v>
      </c>
      <c r="E1345" s="8" t="s">
        <v>8</v>
      </c>
      <c r="F1345" s="9">
        <v>72</v>
      </c>
      <c r="G1345" s="10">
        <v>29</v>
      </c>
      <c r="H1345" s="46"/>
      <c r="I1345" s="46"/>
      <c r="M1345" s="6" t="s">
        <v>474</v>
      </c>
      <c r="N1345" s="43" t="str">
        <f>IF(COUNTIF($M$2:M1345,$M$2:$M$1501)=1,M1345,"")</f>
        <v/>
      </c>
      <c r="O1345" s="43" t="str">
        <f t="array" ref="O1345">IFERROR(INDEX($M$2:$M$1501,MATCH(0,INDEX(COUNTIFS($O$1:O1344,$M$2:$M$1501),0),0)),"")</f>
        <v/>
      </c>
      <c r="T1345" s="8" t="s">
        <v>692</v>
      </c>
      <c r="U1345" s="51"/>
      <c r="Z1345" s="6" t="s">
        <v>474</v>
      </c>
    </row>
    <row r="1346" spans="1:26" ht="12.75">
      <c r="A1346" s="36" t="str">
        <f t="shared" si="37"/>
        <v>DEL - Kalkaji|Fruits &amp; Vegetables</v>
      </c>
      <c r="B1346" s="6" t="s">
        <v>474</v>
      </c>
      <c r="C1346" s="13">
        <v>44532</v>
      </c>
      <c r="D1346" s="8" t="s">
        <v>621</v>
      </c>
      <c r="E1346" s="8" t="s">
        <v>11</v>
      </c>
      <c r="F1346" s="9">
        <v>1</v>
      </c>
      <c r="G1346" s="10">
        <v>41</v>
      </c>
      <c r="H1346" s="46"/>
      <c r="I1346" s="46"/>
      <c r="M1346" s="6" t="s">
        <v>474</v>
      </c>
      <c r="N1346" s="43" t="str">
        <f>IF(COUNTIF($M$2:M1346,$M$2:$M$1501)=1,M1346,"")</f>
        <v/>
      </c>
      <c r="O1346" s="43" t="str">
        <f t="array" ref="O1346">IFERROR(INDEX($M$2:$M$1501,MATCH(0,INDEX(COUNTIFS($O$1:O1345,$M$2:$M$1501),0),0)),"")</f>
        <v/>
      </c>
      <c r="T1346" s="8" t="s">
        <v>621</v>
      </c>
      <c r="U1346" s="51"/>
      <c r="Z1346" s="6" t="s">
        <v>474</v>
      </c>
    </row>
    <row r="1347" spans="1:26" ht="12.75">
      <c r="A1347" s="36" t="str">
        <f t="shared" ref="A1347:A1410" si="38">B1347&amp;"|"&amp;E1347</f>
        <v>DEL-Malviya Nagar|Beverages</v>
      </c>
      <c r="B1347" s="6" t="s">
        <v>483</v>
      </c>
      <c r="C1347" s="13">
        <v>44532</v>
      </c>
      <c r="D1347" s="8" t="s">
        <v>252</v>
      </c>
      <c r="E1347" s="8" t="s">
        <v>74</v>
      </c>
      <c r="F1347" s="9">
        <v>33</v>
      </c>
      <c r="G1347" s="10">
        <v>184</v>
      </c>
      <c r="H1347" s="46"/>
      <c r="I1347" s="46"/>
      <c r="M1347" s="6" t="s">
        <v>483</v>
      </c>
      <c r="N1347" s="43" t="str">
        <f>IF(COUNTIF($M$2:M1347,$M$2:$M$1501)=1,M1347,"")</f>
        <v/>
      </c>
      <c r="O1347" s="43" t="str">
        <f t="array" ref="O1347">IFERROR(INDEX($M$2:$M$1501,MATCH(0,INDEX(COUNTIFS($O$1:O1346,$M$2:$M$1501),0),0)),"")</f>
        <v/>
      </c>
      <c r="T1347" s="8" t="s">
        <v>252</v>
      </c>
      <c r="U1347" s="51"/>
      <c r="Z1347" s="6" t="s">
        <v>483</v>
      </c>
    </row>
    <row r="1348" spans="1:26" ht="12.75">
      <c r="A1348" s="36" t="str">
        <f t="shared" si="38"/>
        <v>DEL - Kalkaji|Fruits &amp; Vegetables</v>
      </c>
      <c r="B1348" s="6" t="s">
        <v>474</v>
      </c>
      <c r="C1348" s="13">
        <v>44532</v>
      </c>
      <c r="D1348" s="8" t="s">
        <v>17</v>
      </c>
      <c r="E1348" s="8" t="s">
        <v>11</v>
      </c>
      <c r="F1348" s="9">
        <v>3</v>
      </c>
      <c r="G1348" s="10">
        <v>43</v>
      </c>
      <c r="H1348" s="46"/>
      <c r="I1348" s="46"/>
      <c r="M1348" s="6" t="s">
        <v>474</v>
      </c>
      <c r="N1348" s="43" t="str">
        <f>IF(COUNTIF($M$2:M1348,$M$2:$M$1501)=1,M1348,"")</f>
        <v/>
      </c>
      <c r="O1348" s="43" t="str">
        <f t="array" ref="O1348">IFERROR(INDEX($M$2:$M$1501,MATCH(0,INDEX(COUNTIFS($O$1:O1347,$M$2:$M$1501),0),0)),"")</f>
        <v/>
      </c>
      <c r="T1348" s="8" t="s">
        <v>17</v>
      </c>
      <c r="U1348" s="51"/>
      <c r="Z1348" s="6" t="s">
        <v>474</v>
      </c>
    </row>
    <row r="1349" spans="1:26" ht="12.75">
      <c r="A1349" s="36" t="str">
        <f t="shared" si="38"/>
        <v>DEL - Sector 10 Dwarka|Packaged Food</v>
      </c>
      <c r="B1349" s="6" t="s">
        <v>479</v>
      </c>
      <c r="C1349" s="13">
        <v>44532</v>
      </c>
      <c r="D1349" s="8" t="s">
        <v>693</v>
      </c>
      <c r="E1349" s="8" t="s">
        <v>15</v>
      </c>
      <c r="F1349" s="9">
        <v>29</v>
      </c>
      <c r="G1349" s="10">
        <v>26</v>
      </c>
      <c r="H1349" s="46"/>
      <c r="I1349" s="46"/>
      <c r="M1349" s="6" t="s">
        <v>479</v>
      </c>
      <c r="N1349" s="43" t="str">
        <f>IF(COUNTIF($M$2:M1349,$M$2:$M$1501)=1,M1349,"")</f>
        <v/>
      </c>
      <c r="O1349" s="43" t="str">
        <f t="array" ref="O1349">IFERROR(INDEX($M$2:$M$1501,MATCH(0,INDEX(COUNTIFS($O$1:O1348,$M$2:$M$1501),0),0)),"")</f>
        <v/>
      </c>
      <c r="T1349" s="8" t="s">
        <v>693</v>
      </c>
      <c r="U1349" s="51"/>
      <c r="Z1349" s="6" t="s">
        <v>479</v>
      </c>
    </row>
    <row r="1350" spans="1:26" ht="12.75">
      <c r="A1350" s="36" t="str">
        <f t="shared" si="38"/>
        <v>DEL-Malviya Nagar|Cooking Essentials</v>
      </c>
      <c r="B1350" s="6" t="s">
        <v>483</v>
      </c>
      <c r="C1350" s="13">
        <v>44532</v>
      </c>
      <c r="D1350" s="8" t="s">
        <v>694</v>
      </c>
      <c r="E1350" s="8" t="s">
        <v>30</v>
      </c>
      <c r="F1350" s="9">
        <v>29</v>
      </c>
      <c r="G1350" s="10">
        <v>210</v>
      </c>
      <c r="H1350" s="46"/>
      <c r="I1350" s="46"/>
      <c r="M1350" s="6" t="s">
        <v>483</v>
      </c>
      <c r="N1350" s="43" t="str">
        <f>IF(COUNTIF($M$2:M1350,$M$2:$M$1501)=1,M1350,"")</f>
        <v/>
      </c>
      <c r="O1350" s="43" t="str">
        <f t="array" ref="O1350">IFERROR(INDEX($M$2:$M$1501,MATCH(0,INDEX(COUNTIFS($O$1:O1349,$M$2:$M$1501),0),0)),"")</f>
        <v/>
      </c>
      <c r="T1350" s="8" t="s">
        <v>694</v>
      </c>
      <c r="U1350" s="51"/>
      <c r="Z1350" s="6" t="s">
        <v>483</v>
      </c>
    </row>
    <row r="1351" spans="1:26" ht="12.75">
      <c r="A1351" s="36" t="str">
        <f t="shared" si="38"/>
        <v>DEL - Kalkaji|Beverages</v>
      </c>
      <c r="B1351" s="6" t="s">
        <v>474</v>
      </c>
      <c r="C1351" s="13">
        <v>44532</v>
      </c>
      <c r="D1351" s="8" t="s">
        <v>309</v>
      </c>
      <c r="E1351" s="8" t="s">
        <v>74</v>
      </c>
      <c r="F1351" s="9">
        <v>20</v>
      </c>
      <c r="G1351" s="10">
        <v>91</v>
      </c>
      <c r="H1351" s="46"/>
      <c r="I1351" s="46"/>
      <c r="M1351" s="6" t="s">
        <v>474</v>
      </c>
      <c r="N1351" s="43" t="str">
        <f>IF(COUNTIF($M$2:M1351,$M$2:$M$1501)=1,M1351,"")</f>
        <v/>
      </c>
      <c r="O1351" s="43" t="str">
        <f t="array" ref="O1351">IFERROR(INDEX($M$2:$M$1501,MATCH(0,INDEX(COUNTIFS($O$1:O1350,$M$2:$M$1501),0),0)),"")</f>
        <v/>
      </c>
      <c r="T1351" s="8" t="s">
        <v>309</v>
      </c>
      <c r="U1351" s="51"/>
      <c r="Z1351" s="6" t="s">
        <v>474</v>
      </c>
    </row>
    <row r="1352" spans="1:26" ht="12.75">
      <c r="A1352" s="36" t="str">
        <f t="shared" si="38"/>
        <v>DEL - East of Kailash|Packaged Food</v>
      </c>
      <c r="B1352" s="6" t="s">
        <v>471</v>
      </c>
      <c r="C1352" s="13">
        <v>44532</v>
      </c>
      <c r="D1352" s="8" t="s">
        <v>695</v>
      </c>
      <c r="E1352" s="8" t="s">
        <v>15</v>
      </c>
      <c r="F1352" s="9">
        <v>47</v>
      </c>
      <c r="G1352" s="10">
        <v>28</v>
      </c>
      <c r="H1352" s="46"/>
      <c r="I1352" s="46"/>
      <c r="M1352" s="6" t="s">
        <v>471</v>
      </c>
      <c r="N1352" s="43" t="str">
        <f>IF(COUNTIF($M$2:M1352,$M$2:$M$1501)=1,M1352,"")</f>
        <v/>
      </c>
      <c r="O1352" s="43" t="str">
        <f t="array" ref="O1352">IFERROR(INDEX($M$2:$M$1501,MATCH(0,INDEX(COUNTIFS($O$1:O1351,$M$2:$M$1501),0),0)),"")</f>
        <v/>
      </c>
      <c r="T1352" s="8" t="s">
        <v>695</v>
      </c>
      <c r="U1352" s="51"/>
      <c r="Z1352" s="6" t="s">
        <v>471</v>
      </c>
    </row>
    <row r="1353" spans="1:26" ht="12.75">
      <c r="A1353" s="36" t="str">
        <f t="shared" si="38"/>
        <v>DEL - Kalkaji|Fruits &amp; Vegetables</v>
      </c>
      <c r="B1353" s="6" t="s">
        <v>474</v>
      </c>
      <c r="C1353" s="13">
        <v>44532</v>
      </c>
      <c r="D1353" s="8" t="s">
        <v>159</v>
      </c>
      <c r="E1353" s="8" t="s">
        <v>11</v>
      </c>
      <c r="F1353" s="9">
        <v>34</v>
      </c>
      <c r="G1353" s="10">
        <v>39</v>
      </c>
      <c r="H1353" s="46"/>
      <c r="I1353" s="46"/>
      <c r="M1353" s="6" t="s">
        <v>474</v>
      </c>
      <c r="N1353" s="43" t="str">
        <f>IF(COUNTIF($M$2:M1353,$M$2:$M$1501)=1,M1353,"")</f>
        <v/>
      </c>
      <c r="O1353" s="43" t="str">
        <f t="array" ref="O1353">IFERROR(INDEX($M$2:$M$1501,MATCH(0,INDEX(COUNTIFS($O$1:O1352,$M$2:$M$1501),0),0)),"")</f>
        <v/>
      </c>
      <c r="T1353" s="8" t="s">
        <v>159</v>
      </c>
      <c r="U1353" s="51"/>
      <c r="Z1353" s="6" t="s">
        <v>474</v>
      </c>
    </row>
    <row r="1354" spans="1:26" ht="12.75">
      <c r="A1354" s="36" t="str">
        <f t="shared" si="38"/>
        <v>NOD - Sector 117 Noida|Fruits &amp; Vegetables</v>
      </c>
      <c r="B1354" s="6" t="s">
        <v>676</v>
      </c>
      <c r="C1354" s="13">
        <v>44532</v>
      </c>
      <c r="D1354" s="8" t="s">
        <v>164</v>
      </c>
      <c r="E1354" s="8" t="s">
        <v>11</v>
      </c>
      <c r="F1354" s="9">
        <v>26</v>
      </c>
      <c r="G1354" s="10">
        <v>30</v>
      </c>
      <c r="H1354" s="46"/>
      <c r="I1354" s="46"/>
      <c r="M1354" s="6" t="s">
        <v>676</v>
      </c>
      <c r="N1354" s="43" t="str">
        <f>IF(COUNTIF($M$2:M1354,$M$2:$M$1501)=1,M1354,"")</f>
        <v/>
      </c>
      <c r="O1354" s="43" t="str">
        <f t="array" ref="O1354">IFERROR(INDEX($M$2:$M$1501,MATCH(0,INDEX(COUNTIFS($O$1:O1353,$M$2:$M$1501),0),0)),"")</f>
        <v/>
      </c>
      <c r="T1354" s="8" t="s">
        <v>164</v>
      </c>
      <c r="U1354" s="51"/>
      <c r="Z1354" s="6" t="s">
        <v>676</v>
      </c>
    </row>
    <row r="1355" spans="1:26" ht="12.75">
      <c r="A1355" s="36" t="str">
        <f t="shared" si="38"/>
        <v>DEL-Paschim Vihar|Home &amp; Cleaning</v>
      </c>
      <c r="B1355" s="6" t="s">
        <v>477</v>
      </c>
      <c r="C1355" s="13">
        <v>44532</v>
      </c>
      <c r="D1355" s="8" t="s">
        <v>696</v>
      </c>
      <c r="E1355" s="8" t="s">
        <v>67</v>
      </c>
      <c r="F1355" s="9">
        <v>22</v>
      </c>
      <c r="G1355" s="10">
        <v>91</v>
      </c>
      <c r="H1355" s="46"/>
      <c r="I1355" s="46"/>
      <c r="M1355" s="6" t="s">
        <v>477</v>
      </c>
      <c r="N1355" s="43" t="str">
        <f>IF(COUNTIF($M$2:M1355,$M$2:$M$1501)=1,M1355,"")</f>
        <v/>
      </c>
      <c r="O1355" s="43" t="str">
        <f t="array" ref="O1355">IFERROR(INDEX($M$2:$M$1501,MATCH(0,INDEX(COUNTIFS($O$1:O1354,$M$2:$M$1501),0),0)),"")</f>
        <v/>
      </c>
      <c r="T1355" s="8" t="s">
        <v>696</v>
      </c>
      <c r="U1355" s="51"/>
      <c r="Z1355" s="6" t="s">
        <v>477</v>
      </c>
    </row>
    <row r="1356" spans="1:26" ht="12.75">
      <c r="A1356" s="36" t="str">
        <f t="shared" si="38"/>
        <v>NOD - Sector 117 Noida|Fruits &amp; Vegetables</v>
      </c>
      <c r="B1356" s="6" t="s">
        <v>676</v>
      </c>
      <c r="C1356" s="13">
        <v>44532</v>
      </c>
      <c r="D1356" s="8" t="s">
        <v>17</v>
      </c>
      <c r="E1356" s="8" t="s">
        <v>11</v>
      </c>
      <c r="F1356" s="9">
        <v>49</v>
      </c>
      <c r="G1356" s="10">
        <v>69</v>
      </c>
      <c r="H1356" s="46"/>
      <c r="I1356" s="46"/>
      <c r="M1356" s="6" t="s">
        <v>676</v>
      </c>
      <c r="N1356" s="43" t="str">
        <f>IF(COUNTIF($M$2:M1356,$M$2:$M$1501)=1,M1356,"")</f>
        <v/>
      </c>
      <c r="O1356" s="43" t="str">
        <f t="array" ref="O1356">IFERROR(INDEX($M$2:$M$1501,MATCH(0,INDEX(COUNTIFS($O$1:O1355,$M$2:$M$1501),0),0)),"")</f>
        <v/>
      </c>
      <c r="T1356" s="8" t="s">
        <v>17</v>
      </c>
      <c r="U1356" s="51"/>
      <c r="Z1356" s="6" t="s">
        <v>676</v>
      </c>
    </row>
    <row r="1357" spans="1:26" ht="12.75">
      <c r="A1357" s="36" t="str">
        <f t="shared" si="38"/>
        <v>DEL-Paschim Vihar|Munchies</v>
      </c>
      <c r="B1357" s="6" t="s">
        <v>477</v>
      </c>
      <c r="C1357" s="13">
        <v>44532</v>
      </c>
      <c r="D1357" s="8" t="s">
        <v>697</v>
      </c>
      <c r="E1357" s="8" t="s">
        <v>8</v>
      </c>
      <c r="F1357" s="9">
        <v>28</v>
      </c>
      <c r="G1357" s="10">
        <v>47</v>
      </c>
      <c r="H1357" s="46"/>
      <c r="I1357" s="46"/>
      <c r="M1357" s="6" t="s">
        <v>477</v>
      </c>
      <c r="N1357" s="43" t="str">
        <f>IF(COUNTIF($M$2:M1357,$M$2:$M$1501)=1,M1357,"")</f>
        <v/>
      </c>
      <c r="O1357" s="43" t="str">
        <f t="array" ref="O1357">IFERROR(INDEX($M$2:$M$1501,MATCH(0,INDEX(COUNTIFS($O$1:O1356,$M$2:$M$1501),0),0)),"")</f>
        <v/>
      </c>
      <c r="T1357" s="8" t="s">
        <v>697</v>
      </c>
      <c r="U1357" s="51"/>
      <c r="Z1357" s="6" t="s">
        <v>477</v>
      </c>
    </row>
    <row r="1358" spans="1:26" ht="12.75">
      <c r="A1358" s="36" t="str">
        <f t="shared" si="38"/>
        <v>DEL-Vikaspuri|Munchies</v>
      </c>
      <c r="B1358" s="6" t="s">
        <v>473</v>
      </c>
      <c r="C1358" s="13">
        <v>44532</v>
      </c>
      <c r="D1358" s="8" t="s">
        <v>430</v>
      </c>
      <c r="E1358" s="8" t="s">
        <v>8</v>
      </c>
      <c r="F1358" s="9">
        <v>6</v>
      </c>
      <c r="G1358" s="10">
        <v>35</v>
      </c>
      <c r="H1358" s="46"/>
      <c r="I1358" s="46"/>
      <c r="M1358" s="6" t="s">
        <v>473</v>
      </c>
      <c r="N1358" s="43" t="str">
        <f>IF(COUNTIF($M$2:M1358,$M$2:$M$1501)=1,M1358,"")</f>
        <v/>
      </c>
      <c r="O1358" s="43" t="str">
        <f t="array" ref="O1358">IFERROR(INDEX($M$2:$M$1501,MATCH(0,INDEX(COUNTIFS($O$1:O1357,$M$2:$M$1501),0),0)),"")</f>
        <v/>
      </c>
      <c r="T1358" s="8" t="s">
        <v>430</v>
      </c>
      <c r="U1358" s="51"/>
      <c r="Z1358" s="6" t="s">
        <v>473</v>
      </c>
    </row>
    <row r="1359" spans="1:26" ht="12.75">
      <c r="A1359" s="36" t="str">
        <f t="shared" si="38"/>
        <v>DEL-Paschim Vihar|Biscuits</v>
      </c>
      <c r="B1359" s="6" t="s">
        <v>477</v>
      </c>
      <c r="C1359" s="13">
        <v>44532</v>
      </c>
      <c r="D1359" s="8" t="s">
        <v>698</v>
      </c>
      <c r="E1359" s="8" t="s">
        <v>39</v>
      </c>
      <c r="F1359" s="9">
        <v>10</v>
      </c>
      <c r="G1359" s="10">
        <v>55</v>
      </c>
      <c r="H1359" s="46"/>
      <c r="I1359" s="46"/>
      <c r="M1359" s="6" t="s">
        <v>477</v>
      </c>
      <c r="N1359" s="43" t="str">
        <f>IF(COUNTIF($M$2:M1359,$M$2:$M$1501)=1,M1359,"")</f>
        <v/>
      </c>
      <c r="O1359" s="43" t="str">
        <f t="array" ref="O1359">IFERROR(INDEX($M$2:$M$1501,MATCH(0,INDEX(COUNTIFS($O$1:O1358,$M$2:$M$1501),0),0)),"")</f>
        <v/>
      </c>
      <c r="T1359" s="8" t="s">
        <v>698</v>
      </c>
      <c r="U1359" s="51"/>
      <c r="Z1359" s="6" t="s">
        <v>477</v>
      </c>
    </row>
    <row r="1360" spans="1:26" ht="12.75">
      <c r="A1360" s="36" t="str">
        <f t="shared" si="38"/>
        <v>DEL - Kalkaji|Home &amp; Cleaning</v>
      </c>
      <c r="B1360" s="6" t="s">
        <v>474</v>
      </c>
      <c r="C1360" s="13">
        <v>44532</v>
      </c>
      <c r="D1360" s="8" t="s">
        <v>699</v>
      </c>
      <c r="E1360" s="8" t="s">
        <v>67</v>
      </c>
      <c r="F1360" s="9">
        <v>20</v>
      </c>
      <c r="G1360" s="10">
        <v>147</v>
      </c>
      <c r="H1360" s="46"/>
      <c r="I1360" s="46"/>
      <c r="M1360" s="6" t="s">
        <v>474</v>
      </c>
      <c r="N1360" s="43" t="str">
        <f>IF(COUNTIF($M$2:M1360,$M$2:$M$1501)=1,M1360,"")</f>
        <v/>
      </c>
      <c r="O1360" s="43" t="str">
        <f t="array" ref="O1360">IFERROR(INDEX($M$2:$M$1501,MATCH(0,INDEX(COUNTIFS($O$1:O1359,$M$2:$M$1501),0),0)),"")</f>
        <v/>
      </c>
      <c r="T1360" s="8" t="s">
        <v>699</v>
      </c>
      <c r="U1360" s="51"/>
      <c r="Z1360" s="6" t="s">
        <v>474</v>
      </c>
    </row>
    <row r="1361" spans="1:26" ht="12.75">
      <c r="A1361" s="36" t="str">
        <f t="shared" si="38"/>
        <v>DEL - Kalkaji|Biscuits</v>
      </c>
      <c r="B1361" s="6" t="s">
        <v>474</v>
      </c>
      <c r="C1361" s="13">
        <v>44532</v>
      </c>
      <c r="D1361" s="8" t="s">
        <v>457</v>
      </c>
      <c r="E1361" s="8" t="s">
        <v>39</v>
      </c>
      <c r="F1361" s="9">
        <v>26</v>
      </c>
      <c r="G1361" s="10">
        <v>100</v>
      </c>
      <c r="H1361" s="46"/>
      <c r="I1361" s="46"/>
      <c r="M1361" s="6" t="s">
        <v>474</v>
      </c>
      <c r="N1361" s="43" t="str">
        <f>IF(COUNTIF($M$2:M1361,$M$2:$M$1501)=1,M1361,"")</f>
        <v/>
      </c>
      <c r="O1361" s="43" t="str">
        <f t="array" ref="O1361">IFERROR(INDEX($M$2:$M$1501,MATCH(0,INDEX(COUNTIFS($O$1:O1360,$M$2:$M$1501),0),0)),"")</f>
        <v/>
      </c>
      <c r="T1361" s="8" t="s">
        <v>457</v>
      </c>
      <c r="U1361" s="51"/>
      <c r="Z1361" s="6" t="s">
        <v>474</v>
      </c>
    </row>
    <row r="1362" spans="1:26" ht="12.75">
      <c r="A1362" s="36" t="str">
        <f t="shared" si="38"/>
        <v>DEL-Vikaspuri|Beverages</v>
      </c>
      <c r="B1362" s="6" t="s">
        <v>473</v>
      </c>
      <c r="C1362" s="13">
        <v>44532</v>
      </c>
      <c r="D1362" s="8" t="s">
        <v>556</v>
      </c>
      <c r="E1362" s="8" t="s">
        <v>74</v>
      </c>
      <c r="F1362" s="9">
        <v>5</v>
      </c>
      <c r="G1362" s="10">
        <v>40</v>
      </c>
      <c r="H1362" s="46"/>
      <c r="I1362" s="46"/>
      <c r="M1362" s="6" t="s">
        <v>473</v>
      </c>
      <c r="N1362" s="43" t="str">
        <f>IF(COUNTIF($M$2:M1362,$M$2:$M$1501)=1,M1362,"")</f>
        <v/>
      </c>
      <c r="O1362" s="43" t="str">
        <f t="array" ref="O1362">IFERROR(INDEX($M$2:$M$1501,MATCH(0,INDEX(COUNTIFS($O$1:O1361,$M$2:$M$1501),0),0)),"")</f>
        <v/>
      </c>
      <c r="T1362" s="8" t="s">
        <v>556</v>
      </c>
      <c r="U1362" s="51"/>
      <c r="Z1362" s="6" t="s">
        <v>473</v>
      </c>
    </row>
    <row r="1363" spans="1:26" ht="12.75">
      <c r="A1363" s="36" t="str">
        <f t="shared" si="38"/>
        <v>DEL-Paschim Vihar|Cooking Essentials</v>
      </c>
      <c r="B1363" s="6" t="s">
        <v>477</v>
      </c>
      <c r="C1363" s="13">
        <v>44532</v>
      </c>
      <c r="D1363" s="8" t="s">
        <v>700</v>
      </c>
      <c r="E1363" s="8" t="s">
        <v>30</v>
      </c>
      <c r="F1363" s="9">
        <v>1</v>
      </c>
      <c r="G1363" s="10">
        <v>84</v>
      </c>
      <c r="H1363" s="46"/>
      <c r="I1363" s="46"/>
      <c r="M1363" s="6" t="s">
        <v>477</v>
      </c>
      <c r="N1363" s="43" t="str">
        <f>IF(COUNTIF($M$2:M1363,$M$2:$M$1501)=1,M1363,"")</f>
        <v/>
      </c>
      <c r="O1363" s="43" t="str">
        <f t="array" ref="O1363">IFERROR(INDEX($M$2:$M$1501,MATCH(0,INDEX(COUNTIFS($O$1:O1362,$M$2:$M$1501),0),0)),"")</f>
        <v/>
      </c>
      <c r="T1363" s="8" t="s">
        <v>700</v>
      </c>
      <c r="U1363" s="51"/>
      <c r="Z1363" s="6" t="s">
        <v>477</v>
      </c>
    </row>
    <row r="1364" spans="1:26" ht="12.75">
      <c r="A1364" s="36" t="str">
        <f t="shared" si="38"/>
        <v>DEL-Paschim Vihar|Munchies</v>
      </c>
      <c r="B1364" s="6" t="s">
        <v>477</v>
      </c>
      <c r="C1364" s="13">
        <v>44532</v>
      </c>
      <c r="D1364" s="8" t="s">
        <v>350</v>
      </c>
      <c r="E1364" s="8" t="s">
        <v>8</v>
      </c>
      <c r="F1364" s="9">
        <v>11</v>
      </c>
      <c r="G1364" s="10">
        <v>37</v>
      </c>
      <c r="H1364" s="46"/>
      <c r="I1364" s="46"/>
      <c r="M1364" s="6" t="s">
        <v>477</v>
      </c>
      <c r="N1364" s="43" t="str">
        <f>IF(COUNTIF($M$2:M1364,$M$2:$M$1501)=1,M1364,"")</f>
        <v/>
      </c>
      <c r="O1364" s="43" t="str">
        <f t="array" ref="O1364">IFERROR(INDEX($M$2:$M$1501,MATCH(0,INDEX(COUNTIFS($O$1:O1363,$M$2:$M$1501),0),0)),"")</f>
        <v/>
      </c>
      <c r="T1364" s="8" t="s">
        <v>350</v>
      </c>
      <c r="U1364" s="51"/>
      <c r="Z1364" s="6" t="s">
        <v>477</v>
      </c>
    </row>
    <row r="1365" spans="1:26" ht="12.75">
      <c r="A1365" s="36" t="str">
        <f t="shared" si="38"/>
        <v>DEL-Paschim Vihar|Packaged Food</v>
      </c>
      <c r="B1365" s="6" t="s">
        <v>477</v>
      </c>
      <c r="C1365" s="13">
        <v>44532</v>
      </c>
      <c r="D1365" s="8" t="s">
        <v>701</v>
      </c>
      <c r="E1365" s="8" t="s">
        <v>15</v>
      </c>
      <c r="F1365" s="9">
        <v>3</v>
      </c>
      <c r="G1365" s="10">
        <v>134</v>
      </c>
      <c r="H1365" s="46"/>
      <c r="I1365" s="46"/>
      <c r="M1365" s="6" t="s">
        <v>477</v>
      </c>
      <c r="N1365" s="43" t="str">
        <f>IF(COUNTIF($M$2:M1365,$M$2:$M$1501)=1,M1365,"")</f>
        <v/>
      </c>
      <c r="O1365" s="43" t="str">
        <f t="array" ref="O1365">IFERROR(INDEX($M$2:$M$1501,MATCH(0,INDEX(COUNTIFS($O$1:O1364,$M$2:$M$1501),0),0)),"")</f>
        <v/>
      </c>
      <c r="T1365" s="8" t="s">
        <v>701</v>
      </c>
      <c r="U1365" s="51"/>
      <c r="Z1365" s="6" t="s">
        <v>477</v>
      </c>
    </row>
    <row r="1366" spans="1:26" ht="12.75">
      <c r="A1366" s="36" t="str">
        <f t="shared" si="38"/>
        <v>DEL-Paschim Vihar|Munchies</v>
      </c>
      <c r="B1366" s="6" t="s">
        <v>477</v>
      </c>
      <c r="C1366" s="13">
        <v>44532</v>
      </c>
      <c r="D1366" s="8" t="s">
        <v>173</v>
      </c>
      <c r="E1366" s="8" t="s">
        <v>8</v>
      </c>
      <c r="F1366" s="9">
        <v>15</v>
      </c>
      <c r="G1366" s="10">
        <v>15</v>
      </c>
      <c r="H1366" s="46"/>
      <c r="I1366" s="46"/>
      <c r="M1366" s="6" t="s">
        <v>477</v>
      </c>
      <c r="N1366" s="43" t="str">
        <f>IF(COUNTIF($M$2:M1366,$M$2:$M$1501)=1,M1366,"")</f>
        <v/>
      </c>
      <c r="O1366" s="43" t="str">
        <f t="array" ref="O1366">IFERROR(INDEX($M$2:$M$1501,MATCH(0,INDEX(COUNTIFS($O$1:O1365,$M$2:$M$1501),0),0)),"")</f>
        <v/>
      </c>
      <c r="T1366" s="8" t="s">
        <v>173</v>
      </c>
      <c r="U1366" s="51"/>
      <c r="Z1366" s="6" t="s">
        <v>477</v>
      </c>
    </row>
    <row r="1367" spans="1:26" ht="12.75">
      <c r="A1367" s="36" t="str">
        <f t="shared" si="38"/>
        <v>DEL-Vikaspuri|Beverages</v>
      </c>
      <c r="B1367" s="6" t="s">
        <v>473</v>
      </c>
      <c r="C1367" s="13">
        <v>44532</v>
      </c>
      <c r="D1367" s="8" t="s">
        <v>356</v>
      </c>
      <c r="E1367" s="8" t="s">
        <v>74</v>
      </c>
      <c r="F1367" s="9">
        <v>4</v>
      </c>
      <c r="G1367" s="10">
        <v>168</v>
      </c>
      <c r="H1367" s="46"/>
      <c r="I1367" s="46"/>
      <c r="M1367" s="6" t="s">
        <v>473</v>
      </c>
      <c r="N1367" s="43" t="str">
        <f>IF(COUNTIF($M$2:M1367,$M$2:$M$1501)=1,M1367,"")</f>
        <v/>
      </c>
      <c r="O1367" s="43" t="str">
        <f t="array" ref="O1367">IFERROR(INDEX($M$2:$M$1501,MATCH(0,INDEX(COUNTIFS($O$1:O1366,$M$2:$M$1501),0),0)),"")</f>
        <v/>
      </c>
      <c r="T1367" s="8" t="s">
        <v>356</v>
      </c>
      <c r="U1367" s="51"/>
      <c r="Z1367" s="6" t="s">
        <v>473</v>
      </c>
    </row>
    <row r="1368" spans="1:26" ht="12.75">
      <c r="A1368" s="36" t="str">
        <f t="shared" si="38"/>
        <v>DEL - Kalkaji|Health &amp; Hygiene</v>
      </c>
      <c r="B1368" s="6" t="s">
        <v>474</v>
      </c>
      <c r="C1368" s="13">
        <v>44532</v>
      </c>
      <c r="D1368" s="8" t="s">
        <v>702</v>
      </c>
      <c r="E1368" s="8" t="s">
        <v>132</v>
      </c>
      <c r="F1368" s="9">
        <v>47</v>
      </c>
      <c r="G1368" s="10">
        <v>30</v>
      </c>
      <c r="H1368" s="46"/>
      <c r="I1368" s="46"/>
      <c r="M1368" s="6" t="s">
        <v>474</v>
      </c>
      <c r="N1368" s="43" t="str">
        <f>IF(COUNTIF($M$2:M1368,$M$2:$M$1501)=1,M1368,"")</f>
        <v/>
      </c>
      <c r="O1368" s="43" t="str">
        <f t="array" ref="O1368">IFERROR(INDEX($M$2:$M$1501,MATCH(0,INDEX(COUNTIFS($O$1:O1367,$M$2:$M$1501),0),0)),"")</f>
        <v/>
      </c>
      <c r="T1368" s="8" t="s">
        <v>702</v>
      </c>
      <c r="U1368" s="51"/>
      <c r="Z1368" s="6" t="s">
        <v>474</v>
      </c>
    </row>
    <row r="1369" spans="1:26" ht="12.75">
      <c r="A1369" s="36" t="str">
        <f t="shared" si="38"/>
        <v>DEL - Kalkaji|Beverages</v>
      </c>
      <c r="B1369" s="6" t="s">
        <v>474</v>
      </c>
      <c r="C1369" s="13">
        <v>44532</v>
      </c>
      <c r="D1369" s="8" t="s">
        <v>442</v>
      </c>
      <c r="E1369" s="8" t="s">
        <v>74</v>
      </c>
      <c r="F1369" s="9">
        <v>875</v>
      </c>
      <c r="G1369" s="10">
        <v>42</v>
      </c>
      <c r="H1369" s="46"/>
      <c r="I1369" s="46"/>
      <c r="M1369" s="6" t="s">
        <v>474</v>
      </c>
      <c r="N1369" s="43" t="str">
        <f>IF(COUNTIF($M$2:M1369,$M$2:$M$1501)=1,M1369,"")</f>
        <v/>
      </c>
      <c r="O1369" s="43" t="str">
        <f t="array" ref="O1369">IFERROR(INDEX($M$2:$M$1501,MATCH(0,INDEX(COUNTIFS($O$1:O1368,$M$2:$M$1501),0),0)),"")</f>
        <v/>
      </c>
      <c r="T1369" s="8" t="s">
        <v>442</v>
      </c>
      <c r="U1369" s="51"/>
      <c r="Z1369" s="6" t="s">
        <v>474</v>
      </c>
    </row>
    <row r="1370" spans="1:26" ht="12.75">
      <c r="A1370" s="36" t="str">
        <f t="shared" si="38"/>
        <v>DEL-Paschim Vihar|Personal Care</v>
      </c>
      <c r="B1370" s="6" t="s">
        <v>477</v>
      </c>
      <c r="C1370" s="13">
        <v>44532</v>
      </c>
      <c r="D1370" s="8" t="s">
        <v>703</v>
      </c>
      <c r="E1370" s="8" t="s">
        <v>34</v>
      </c>
      <c r="F1370" s="9">
        <v>8</v>
      </c>
      <c r="G1370" s="10">
        <v>260</v>
      </c>
      <c r="H1370" s="46"/>
      <c r="I1370" s="46"/>
      <c r="M1370" s="6" t="s">
        <v>477</v>
      </c>
      <c r="N1370" s="43" t="str">
        <f>IF(COUNTIF($M$2:M1370,$M$2:$M$1501)=1,M1370,"")</f>
        <v/>
      </c>
      <c r="O1370" s="43" t="str">
        <f t="array" ref="O1370">IFERROR(INDEX($M$2:$M$1501,MATCH(0,INDEX(COUNTIFS($O$1:O1369,$M$2:$M$1501),0),0)),"")</f>
        <v/>
      </c>
      <c r="T1370" s="8" t="s">
        <v>703</v>
      </c>
      <c r="U1370" s="51"/>
      <c r="Z1370" s="6" t="s">
        <v>477</v>
      </c>
    </row>
    <row r="1371" spans="1:26" ht="12.75">
      <c r="A1371" s="36" t="str">
        <f t="shared" si="38"/>
        <v>DEL-Malviya Nagar|Fruits &amp; Vegetables</v>
      </c>
      <c r="B1371" s="6" t="s">
        <v>483</v>
      </c>
      <c r="C1371" s="13">
        <v>44532</v>
      </c>
      <c r="D1371" s="8" t="s">
        <v>145</v>
      </c>
      <c r="E1371" s="8" t="s">
        <v>11</v>
      </c>
      <c r="F1371" s="9">
        <v>1</v>
      </c>
      <c r="G1371" s="10">
        <v>104</v>
      </c>
      <c r="H1371" s="46"/>
      <c r="I1371" s="46"/>
      <c r="M1371" s="6" t="s">
        <v>483</v>
      </c>
      <c r="N1371" s="43" t="str">
        <f>IF(COUNTIF($M$2:M1371,$M$2:$M$1501)=1,M1371,"")</f>
        <v/>
      </c>
      <c r="O1371" s="43" t="str">
        <f t="array" ref="O1371">IFERROR(INDEX($M$2:$M$1501,MATCH(0,INDEX(COUNTIFS($O$1:O1370,$M$2:$M$1501),0),0)),"")</f>
        <v/>
      </c>
      <c r="T1371" s="8" t="s">
        <v>145</v>
      </c>
      <c r="U1371" s="51"/>
      <c r="Z1371" s="6" t="s">
        <v>483</v>
      </c>
    </row>
    <row r="1372" spans="1:26" ht="12.75">
      <c r="A1372" s="36" t="str">
        <f t="shared" si="38"/>
        <v>DEL-Malviya Nagar|Ice Cream &amp; Desserts</v>
      </c>
      <c r="B1372" s="6" t="s">
        <v>483</v>
      </c>
      <c r="C1372" s="13">
        <v>44532</v>
      </c>
      <c r="D1372" s="8" t="s">
        <v>305</v>
      </c>
      <c r="E1372" s="8" t="s">
        <v>59</v>
      </c>
      <c r="F1372" s="9">
        <v>81</v>
      </c>
      <c r="G1372" s="10">
        <v>34</v>
      </c>
      <c r="H1372" s="46"/>
      <c r="I1372" s="46"/>
      <c r="M1372" s="6" t="s">
        <v>483</v>
      </c>
      <c r="N1372" s="43" t="str">
        <f>IF(COUNTIF($M$2:M1372,$M$2:$M$1501)=1,M1372,"")</f>
        <v/>
      </c>
      <c r="O1372" s="43" t="str">
        <f t="array" ref="O1372">IFERROR(INDEX($M$2:$M$1501,MATCH(0,INDEX(COUNTIFS($O$1:O1371,$M$2:$M$1501),0),0)),"")</f>
        <v/>
      </c>
      <c r="T1372" s="8" t="s">
        <v>305</v>
      </c>
      <c r="U1372" s="51"/>
      <c r="Z1372" s="6" t="s">
        <v>483</v>
      </c>
    </row>
    <row r="1373" spans="1:26" ht="12.75">
      <c r="A1373" s="36" t="str">
        <f t="shared" si="38"/>
        <v>DEL-Paschim Vihar|Packaged Food</v>
      </c>
      <c r="B1373" s="6" t="s">
        <v>477</v>
      </c>
      <c r="C1373" s="13">
        <v>44533</v>
      </c>
      <c r="D1373" s="8" t="s">
        <v>360</v>
      </c>
      <c r="E1373" s="8" t="s">
        <v>15</v>
      </c>
      <c r="F1373" s="9">
        <v>37</v>
      </c>
      <c r="G1373" s="10">
        <v>318</v>
      </c>
      <c r="H1373" s="46"/>
      <c r="I1373" s="46"/>
      <c r="M1373" s="6" t="s">
        <v>477</v>
      </c>
      <c r="N1373" s="43" t="str">
        <f>IF(COUNTIF($M$2:M1373,$M$2:$M$1501)=1,M1373,"")</f>
        <v/>
      </c>
      <c r="O1373" s="43" t="str">
        <f t="array" ref="O1373">IFERROR(INDEX($M$2:$M$1501,MATCH(0,INDEX(COUNTIFS($O$1:O1372,$M$2:$M$1501),0),0)),"")</f>
        <v/>
      </c>
      <c r="T1373" s="8" t="s">
        <v>360</v>
      </c>
      <c r="U1373" s="51"/>
      <c r="Z1373" s="6" t="s">
        <v>477</v>
      </c>
    </row>
    <row r="1374" spans="1:26" ht="12.75">
      <c r="A1374" s="36" t="str">
        <f t="shared" si="38"/>
        <v>DEL-RAJOURI GARDEN|Cooking Essentials</v>
      </c>
      <c r="B1374" s="6" t="s">
        <v>687</v>
      </c>
      <c r="C1374" s="13">
        <v>44533</v>
      </c>
      <c r="D1374" s="8" t="s">
        <v>704</v>
      </c>
      <c r="E1374" s="8" t="s">
        <v>30</v>
      </c>
      <c r="F1374" s="9">
        <v>34</v>
      </c>
      <c r="G1374" s="10">
        <v>60</v>
      </c>
      <c r="H1374" s="46"/>
      <c r="I1374" s="46"/>
      <c r="M1374" s="6" t="s">
        <v>687</v>
      </c>
      <c r="N1374" s="43" t="str">
        <f>IF(COUNTIF($M$2:M1374,$M$2:$M$1501)=1,M1374,"")</f>
        <v/>
      </c>
      <c r="O1374" s="43" t="str">
        <f t="array" ref="O1374">IFERROR(INDEX($M$2:$M$1501,MATCH(0,INDEX(COUNTIFS($O$1:O1373,$M$2:$M$1501),0),0)),"")</f>
        <v/>
      </c>
      <c r="T1374" s="8" t="s">
        <v>704</v>
      </c>
      <c r="U1374" s="51"/>
      <c r="Z1374" s="6" t="s">
        <v>687</v>
      </c>
    </row>
    <row r="1375" spans="1:26" ht="12.75">
      <c r="A1375" s="36" t="str">
        <f t="shared" si="38"/>
        <v>DEL-RAJOURI GARDEN|Beverages</v>
      </c>
      <c r="B1375" s="6" t="s">
        <v>687</v>
      </c>
      <c r="C1375" s="13">
        <v>44533</v>
      </c>
      <c r="D1375" s="8" t="s">
        <v>277</v>
      </c>
      <c r="E1375" s="8" t="s">
        <v>74</v>
      </c>
      <c r="F1375" s="9">
        <v>9</v>
      </c>
      <c r="G1375" s="10">
        <v>37</v>
      </c>
      <c r="H1375" s="46"/>
      <c r="I1375" s="46"/>
      <c r="M1375" s="6" t="s">
        <v>687</v>
      </c>
      <c r="N1375" s="43" t="str">
        <f>IF(COUNTIF($M$2:M1375,$M$2:$M$1501)=1,M1375,"")</f>
        <v/>
      </c>
      <c r="O1375" s="43" t="str">
        <f t="array" ref="O1375">IFERROR(INDEX($M$2:$M$1501,MATCH(0,INDEX(COUNTIFS($O$1:O1374,$M$2:$M$1501),0),0)),"")</f>
        <v/>
      </c>
      <c r="T1375" s="8" t="s">
        <v>277</v>
      </c>
      <c r="U1375" s="51"/>
      <c r="Z1375" s="6" t="s">
        <v>687</v>
      </c>
    </row>
    <row r="1376" spans="1:26" ht="12.75">
      <c r="A1376" s="36" t="str">
        <f t="shared" si="38"/>
        <v>DEL-RAJOURI GARDEN|Chocolates &amp; Candies</v>
      </c>
      <c r="B1376" s="6" t="s">
        <v>687</v>
      </c>
      <c r="C1376" s="13">
        <v>44533</v>
      </c>
      <c r="D1376" s="8" t="s">
        <v>705</v>
      </c>
      <c r="E1376" s="8" t="s">
        <v>80</v>
      </c>
      <c r="F1376" s="9">
        <v>172</v>
      </c>
      <c r="G1376" s="10">
        <v>7</v>
      </c>
      <c r="H1376" s="46"/>
      <c r="I1376" s="46"/>
      <c r="M1376" s="6" t="s">
        <v>687</v>
      </c>
      <c r="N1376" s="43" t="str">
        <f>IF(COUNTIF($M$2:M1376,$M$2:$M$1501)=1,M1376,"")</f>
        <v/>
      </c>
      <c r="O1376" s="43" t="str">
        <f t="array" ref="O1376">IFERROR(INDEX($M$2:$M$1501,MATCH(0,INDEX(COUNTIFS($O$1:O1375,$M$2:$M$1501),0),0)),"")</f>
        <v/>
      </c>
      <c r="T1376" s="8" t="s">
        <v>705</v>
      </c>
      <c r="U1376" s="51"/>
      <c r="Z1376" s="6" t="s">
        <v>687</v>
      </c>
    </row>
    <row r="1377" spans="1:26" ht="12.75">
      <c r="A1377" s="36" t="str">
        <f t="shared" si="38"/>
        <v>DEL - Sector 10 Dwarka|Packaged Food</v>
      </c>
      <c r="B1377" s="6" t="s">
        <v>479</v>
      </c>
      <c r="C1377" s="13">
        <v>44533</v>
      </c>
      <c r="D1377" s="8" t="s">
        <v>706</v>
      </c>
      <c r="E1377" s="8" t="s">
        <v>15</v>
      </c>
      <c r="F1377" s="9">
        <v>4</v>
      </c>
      <c r="G1377" s="10">
        <v>19</v>
      </c>
      <c r="H1377" s="46"/>
      <c r="I1377" s="46"/>
      <c r="M1377" s="6" t="s">
        <v>479</v>
      </c>
      <c r="N1377" s="43" t="str">
        <f>IF(COUNTIF($M$2:M1377,$M$2:$M$1501)=1,M1377,"")</f>
        <v/>
      </c>
      <c r="O1377" s="43" t="str">
        <f t="array" ref="O1377">IFERROR(INDEX($M$2:$M$1501,MATCH(0,INDEX(COUNTIFS($O$1:O1376,$M$2:$M$1501),0),0)),"")</f>
        <v/>
      </c>
      <c r="T1377" s="8" t="s">
        <v>706</v>
      </c>
      <c r="U1377" s="51"/>
      <c r="Z1377" s="6" t="s">
        <v>479</v>
      </c>
    </row>
    <row r="1378" spans="1:26" ht="12.75">
      <c r="A1378" s="36" t="str">
        <f t="shared" si="38"/>
        <v>DEL-RAJOURI GARDEN|Chocolates &amp; Candies</v>
      </c>
      <c r="B1378" s="6" t="s">
        <v>687</v>
      </c>
      <c r="C1378" s="13">
        <v>44533</v>
      </c>
      <c r="D1378" s="8" t="s">
        <v>707</v>
      </c>
      <c r="E1378" s="8" t="s">
        <v>80</v>
      </c>
      <c r="F1378" s="9">
        <v>6</v>
      </c>
      <c r="G1378" s="10">
        <v>7</v>
      </c>
      <c r="H1378" s="46"/>
      <c r="I1378" s="46"/>
      <c r="M1378" s="6" t="s">
        <v>687</v>
      </c>
      <c r="N1378" s="43" t="str">
        <f>IF(COUNTIF($M$2:M1378,$M$2:$M$1501)=1,M1378,"")</f>
        <v/>
      </c>
      <c r="O1378" s="43" t="str">
        <f t="array" ref="O1378">IFERROR(INDEX($M$2:$M$1501,MATCH(0,INDEX(COUNTIFS($O$1:O1377,$M$2:$M$1501),0),0)),"")</f>
        <v/>
      </c>
      <c r="T1378" s="8" t="s">
        <v>707</v>
      </c>
      <c r="U1378" s="51"/>
      <c r="Z1378" s="6" t="s">
        <v>687</v>
      </c>
    </row>
    <row r="1379" spans="1:26" ht="12.75">
      <c r="A1379" s="36" t="str">
        <f t="shared" si="38"/>
        <v>DEL-RAJOURI GARDEN|Munchies</v>
      </c>
      <c r="B1379" s="6" t="s">
        <v>687</v>
      </c>
      <c r="C1379" s="13">
        <v>44533</v>
      </c>
      <c r="D1379" s="8" t="s">
        <v>708</v>
      </c>
      <c r="E1379" s="8" t="s">
        <v>8</v>
      </c>
      <c r="F1379" s="9">
        <v>21</v>
      </c>
      <c r="G1379" s="10">
        <v>74</v>
      </c>
      <c r="H1379" s="46"/>
      <c r="I1379" s="46"/>
      <c r="M1379" s="6" t="s">
        <v>687</v>
      </c>
      <c r="N1379" s="43" t="str">
        <f>IF(COUNTIF($M$2:M1379,$M$2:$M$1501)=1,M1379,"")</f>
        <v/>
      </c>
      <c r="O1379" s="43" t="str">
        <f t="array" ref="O1379">IFERROR(INDEX($M$2:$M$1501,MATCH(0,INDEX(COUNTIFS($O$1:O1378,$M$2:$M$1501),0),0)),"")</f>
        <v/>
      </c>
      <c r="T1379" s="8" t="s">
        <v>708</v>
      </c>
      <c r="U1379" s="51"/>
      <c r="Z1379" s="6" t="s">
        <v>687</v>
      </c>
    </row>
    <row r="1380" spans="1:26" ht="12.75">
      <c r="A1380" s="36" t="str">
        <f t="shared" si="38"/>
        <v>DEL-Paschim Vihar|Beverages</v>
      </c>
      <c r="B1380" s="6" t="s">
        <v>477</v>
      </c>
      <c r="C1380" s="13">
        <v>44533</v>
      </c>
      <c r="D1380" s="8" t="s">
        <v>442</v>
      </c>
      <c r="E1380" s="8" t="s">
        <v>74</v>
      </c>
      <c r="F1380" s="9">
        <v>58</v>
      </c>
      <c r="G1380" s="10">
        <v>14</v>
      </c>
      <c r="H1380" s="46"/>
      <c r="I1380" s="46"/>
      <c r="M1380" s="6" t="s">
        <v>477</v>
      </c>
      <c r="N1380" s="43" t="str">
        <f>IF(COUNTIF($M$2:M1380,$M$2:$M$1501)=1,M1380,"")</f>
        <v/>
      </c>
      <c r="O1380" s="43" t="str">
        <f t="array" ref="O1380">IFERROR(INDEX($M$2:$M$1501,MATCH(0,INDEX(COUNTIFS($O$1:O1379,$M$2:$M$1501),0),0)),"")</f>
        <v/>
      </c>
      <c r="T1380" s="8" t="s">
        <v>442</v>
      </c>
      <c r="U1380" s="51"/>
      <c r="Z1380" s="6" t="s">
        <v>477</v>
      </c>
    </row>
    <row r="1381" spans="1:26" ht="12.75">
      <c r="A1381" s="36" t="str">
        <f t="shared" si="38"/>
        <v>DEL - Kalkaji|Fruits &amp; Vegetables</v>
      </c>
      <c r="B1381" s="6" t="s">
        <v>474</v>
      </c>
      <c r="C1381" s="13">
        <v>44533</v>
      </c>
      <c r="D1381" s="8" t="s">
        <v>709</v>
      </c>
      <c r="E1381" s="8" t="s">
        <v>11</v>
      </c>
      <c r="F1381" s="9">
        <v>12</v>
      </c>
      <c r="G1381" s="10">
        <v>9</v>
      </c>
      <c r="H1381" s="46"/>
      <c r="I1381" s="46"/>
      <c r="M1381" s="6" t="s">
        <v>474</v>
      </c>
      <c r="N1381" s="43" t="str">
        <f>IF(COUNTIF($M$2:M1381,$M$2:$M$1501)=1,M1381,"")</f>
        <v/>
      </c>
      <c r="O1381" s="43" t="str">
        <f t="array" ref="O1381">IFERROR(INDEX($M$2:$M$1501,MATCH(0,INDEX(COUNTIFS($O$1:O1380,$M$2:$M$1501),0),0)),"")</f>
        <v/>
      </c>
      <c r="T1381" s="8" t="s">
        <v>709</v>
      </c>
      <c r="U1381" s="51"/>
      <c r="Z1381" s="6" t="s">
        <v>474</v>
      </c>
    </row>
    <row r="1382" spans="1:26" ht="12.75">
      <c r="A1382" s="36" t="str">
        <f t="shared" si="38"/>
        <v>DEL - East of Kailash|Paan Corner</v>
      </c>
      <c r="B1382" s="6" t="s">
        <v>471</v>
      </c>
      <c r="C1382" s="13">
        <v>44533</v>
      </c>
      <c r="D1382" s="8" t="s">
        <v>710</v>
      </c>
      <c r="E1382" s="8" t="s">
        <v>65</v>
      </c>
      <c r="F1382" s="9">
        <v>12</v>
      </c>
      <c r="G1382" s="10">
        <v>200</v>
      </c>
      <c r="H1382" s="46"/>
      <c r="I1382" s="46"/>
      <c r="M1382" s="6" t="s">
        <v>471</v>
      </c>
      <c r="N1382" s="43" t="str">
        <f>IF(COUNTIF($M$2:M1382,$M$2:$M$1501)=1,M1382,"")</f>
        <v/>
      </c>
      <c r="O1382" s="43" t="str">
        <f t="array" ref="O1382">IFERROR(INDEX($M$2:$M$1501,MATCH(0,INDEX(COUNTIFS($O$1:O1381,$M$2:$M$1501),0),0)),"")</f>
        <v/>
      </c>
      <c r="T1382" s="8" t="s">
        <v>710</v>
      </c>
      <c r="U1382" s="51"/>
      <c r="Z1382" s="6" t="s">
        <v>471</v>
      </c>
    </row>
    <row r="1383" spans="1:26" ht="12.75">
      <c r="A1383" s="36" t="str">
        <f t="shared" si="38"/>
        <v>DEL - Sector 10 Dwarka|Packaged Food</v>
      </c>
      <c r="B1383" s="6" t="s">
        <v>479</v>
      </c>
      <c r="C1383" s="13">
        <v>44533</v>
      </c>
      <c r="D1383" s="8" t="s">
        <v>711</v>
      </c>
      <c r="E1383" s="8" t="s">
        <v>15</v>
      </c>
      <c r="F1383" s="9">
        <v>29</v>
      </c>
      <c r="G1383" s="10">
        <v>120</v>
      </c>
      <c r="H1383" s="46"/>
      <c r="I1383" s="46"/>
      <c r="M1383" s="6" t="s">
        <v>479</v>
      </c>
      <c r="N1383" s="43" t="str">
        <f>IF(COUNTIF($M$2:M1383,$M$2:$M$1501)=1,M1383,"")</f>
        <v/>
      </c>
      <c r="O1383" s="43" t="str">
        <f t="array" ref="O1383">IFERROR(INDEX($M$2:$M$1501,MATCH(0,INDEX(COUNTIFS($O$1:O1382,$M$2:$M$1501),0),0)),"")</f>
        <v/>
      </c>
      <c r="T1383" s="8" t="s">
        <v>711</v>
      </c>
      <c r="U1383" s="51"/>
      <c r="Z1383" s="6" t="s">
        <v>479</v>
      </c>
    </row>
    <row r="1384" spans="1:26" ht="12.75">
      <c r="A1384" s="36" t="str">
        <f t="shared" si="38"/>
        <v>DEL - Kalkaji|Munchies</v>
      </c>
      <c r="B1384" s="6" t="s">
        <v>474</v>
      </c>
      <c r="C1384" s="13">
        <v>44533</v>
      </c>
      <c r="D1384" s="8" t="s">
        <v>712</v>
      </c>
      <c r="E1384" s="8" t="s">
        <v>8</v>
      </c>
      <c r="F1384" s="9">
        <v>1</v>
      </c>
      <c r="G1384" s="10">
        <v>19</v>
      </c>
      <c r="H1384" s="46"/>
      <c r="I1384" s="46"/>
      <c r="M1384" s="6" t="s">
        <v>474</v>
      </c>
      <c r="N1384" s="43" t="str">
        <f>IF(COUNTIF($M$2:M1384,$M$2:$M$1501)=1,M1384,"")</f>
        <v/>
      </c>
      <c r="O1384" s="43" t="str">
        <f t="array" ref="O1384">IFERROR(INDEX($M$2:$M$1501,MATCH(0,INDEX(COUNTIFS($O$1:O1383,$M$2:$M$1501),0),0)),"")</f>
        <v/>
      </c>
      <c r="T1384" s="8" t="s">
        <v>712</v>
      </c>
      <c r="U1384" s="51"/>
      <c r="Z1384" s="6" t="s">
        <v>474</v>
      </c>
    </row>
    <row r="1385" spans="1:26" ht="12.75">
      <c r="A1385" s="36" t="str">
        <f t="shared" si="38"/>
        <v>DEL - Sector 10 Dwarka|Munchies</v>
      </c>
      <c r="B1385" s="6" t="s">
        <v>479</v>
      </c>
      <c r="C1385" s="13">
        <v>44533</v>
      </c>
      <c r="D1385" s="8" t="s">
        <v>713</v>
      </c>
      <c r="E1385" s="8" t="s">
        <v>8</v>
      </c>
      <c r="F1385" s="9">
        <v>0</v>
      </c>
      <c r="G1385" s="10">
        <v>10</v>
      </c>
      <c r="H1385" s="46"/>
      <c r="I1385" s="46"/>
      <c r="M1385" s="6" t="s">
        <v>479</v>
      </c>
      <c r="N1385" s="43" t="str">
        <f>IF(COUNTIF($M$2:M1385,$M$2:$M$1501)=1,M1385,"")</f>
        <v/>
      </c>
      <c r="O1385" s="43" t="str">
        <f t="array" ref="O1385">IFERROR(INDEX($M$2:$M$1501,MATCH(0,INDEX(COUNTIFS($O$1:O1384,$M$2:$M$1501),0),0)),"")</f>
        <v/>
      </c>
      <c r="T1385" s="8" t="s">
        <v>713</v>
      </c>
      <c r="U1385" s="51"/>
      <c r="Z1385" s="6" t="s">
        <v>479</v>
      </c>
    </row>
    <row r="1386" spans="1:26" ht="12.75">
      <c r="A1386" s="36" t="str">
        <f t="shared" si="38"/>
        <v>DEL - Kalkaji|Paan Corner</v>
      </c>
      <c r="B1386" s="6" t="s">
        <v>474</v>
      </c>
      <c r="C1386" s="13">
        <v>44533</v>
      </c>
      <c r="D1386" s="8" t="s">
        <v>714</v>
      </c>
      <c r="E1386" s="8" t="s">
        <v>65</v>
      </c>
      <c r="F1386" s="9">
        <v>30</v>
      </c>
      <c r="G1386" s="10">
        <v>165</v>
      </c>
      <c r="H1386" s="46"/>
      <c r="I1386" s="46"/>
      <c r="M1386" s="6" t="s">
        <v>474</v>
      </c>
      <c r="N1386" s="43" t="str">
        <f>IF(COUNTIF($M$2:M1386,$M$2:$M$1501)=1,M1386,"")</f>
        <v/>
      </c>
      <c r="O1386" s="43" t="str">
        <f t="array" ref="O1386">IFERROR(INDEX($M$2:$M$1501,MATCH(0,INDEX(COUNTIFS($O$1:O1385,$M$2:$M$1501),0),0)),"")</f>
        <v/>
      </c>
      <c r="T1386" s="8" t="s">
        <v>714</v>
      </c>
      <c r="U1386" s="51"/>
      <c r="Z1386" s="6" t="s">
        <v>474</v>
      </c>
    </row>
    <row r="1387" spans="1:26" ht="12.75">
      <c r="A1387" s="36" t="str">
        <f t="shared" si="38"/>
        <v>DEL - Kalkaji|Chocolates &amp; Candies</v>
      </c>
      <c r="B1387" s="6" t="s">
        <v>474</v>
      </c>
      <c r="C1387" s="13">
        <v>44533</v>
      </c>
      <c r="D1387" s="8" t="s">
        <v>126</v>
      </c>
      <c r="E1387" s="8" t="s">
        <v>80</v>
      </c>
      <c r="F1387" s="9">
        <v>44</v>
      </c>
      <c r="G1387" s="10">
        <v>10</v>
      </c>
      <c r="H1387" s="46"/>
      <c r="I1387" s="46"/>
      <c r="M1387" s="6" t="s">
        <v>474</v>
      </c>
      <c r="N1387" s="43" t="str">
        <f>IF(COUNTIF($M$2:M1387,$M$2:$M$1501)=1,M1387,"")</f>
        <v/>
      </c>
      <c r="O1387" s="43" t="str">
        <f t="array" ref="O1387">IFERROR(INDEX($M$2:$M$1501,MATCH(0,INDEX(COUNTIFS($O$1:O1386,$M$2:$M$1501),0),0)),"")</f>
        <v/>
      </c>
      <c r="T1387" s="8" t="s">
        <v>126</v>
      </c>
      <c r="U1387" s="51"/>
      <c r="Z1387" s="6" t="s">
        <v>474</v>
      </c>
    </row>
    <row r="1388" spans="1:26" ht="12.75">
      <c r="A1388" s="36" t="str">
        <f t="shared" si="38"/>
        <v>DEL-Malviya Nagar|Fruits &amp; Vegetables</v>
      </c>
      <c r="B1388" s="6" t="s">
        <v>483</v>
      </c>
      <c r="C1388" s="13">
        <v>44533</v>
      </c>
      <c r="D1388" s="8" t="s">
        <v>43</v>
      </c>
      <c r="E1388" s="8" t="s">
        <v>11</v>
      </c>
      <c r="F1388" s="9">
        <v>17</v>
      </c>
      <c r="G1388" s="10">
        <v>5</v>
      </c>
      <c r="H1388" s="46"/>
      <c r="I1388" s="46"/>
      <c r="M1388" s="6" t="s">
        <v>483</v>
      </c>
      <c r="N1388" s="43" t="str">
        <f>IF(COUNTIF($M$2:M1388,$M$2:$M$1501)=1,M1388,"")</f>
        <v/>
      </c>
      <c r="O1388" s="43" t="str">
        <f t="array" ref="O1388">IFERROR(INDEX($M$2:$M$1501,MATCH(0,INDEX(COUNTIFS($O$1:O1387,$M$2:$M$1501),0),0)),"")</f>
        <v/>
      </c>
      <c r="T1388" s="8" t="s">
        <v>43</v>
      </c>
      <c r="U1388" s="51"/>
      <c r="Z1388" s="6" t="s">
        <v>483</v>
      </c>
    </row>
    <row r="1389" spans="1:26" ht="12.75">
      <c r="A1389" s="36" t="str">
        <f t="shared" si="38"/>
        <v>DEL-RAJOURI GARDEN|Munchies</v>
      </c>
      <c r="B1389" s="6" t="s">
        <v>687</v>
      </c>
      <c r="C1389" s="13">
        <v>44533</v>
      </c>
      <c r="D1389" s="8" t="s">
        <v>715</v>
      </c>
      <c r="E1389" s="8" t="s">
        <v>8</v>
      </c>
      <c r="F1389" s="9">
        <v>14</v>
      </c>
      <c r="G1389" s="10">
        <v>8</v>
      </c>
      <c r="H1389" s="46"/>
      <c r="I1389" s="46"/>
      <c r="M1389" s="6" t="s">
        <v>687</v>
      </c>
      <c r="N1389" s="43" t="str">
        <f>IF(COUNTIF($M$2:M1389,$M$2:$M$1501)=1,M1389,"")</f>
        <v/>
      </c>
      <c r="O1389" s="43" t="str">
        <f t="array" ref="O1389">IFERROR(INDEX($M$2:$M$1501,MATCH(0,INDEX(COUNTIFS($O$1:O1388,$M$2:$M$1501),0),0)),"")</f>
        <v/>
      </c>
      <c r="T1389" s="8" t="s">
        <v>715</v>
      </c>
      <c r="U1389" s="51"/>
      <c r="Z1389" s="6" t="s">
        <v>687</v>
      </c>
    </row>
    <row r="1390" spans="1:26" ht="12.75">
      <c r="A1390" s="36" t="str">
        <f t="shared" si="38"/>
        <v>DEL-Paschim Vihar|Fruits &amp; Vegetables</v>
      </c>
      <c r="B1390" s="6" t="s">
        <v>477</v>
      </c>
      <c r="C1390" s="13">
        <v>44533</v>
      </c>
      <c r="D1390" s="8" t="s">
        <v>163</v>
      </c>
      <c r="E1390" s="8" t="s">
        <v>11</v>
      </c>
      <c r="F1390" s="9">
        <v>3</v>
      </c>
      <c r="G1390" s="10">
        <v>53</v>
      </c>
      <c r="H1390" s="46"/>
      <c r="I1390" s="46"/>
      <c r="M1390" s="6" t="s">
        <v>477</v>
      </c>
      <c r="N1390" s="43" t="str">
        <f>IF(COUNTIF($M$2:M1390,$M$2:$M$1501)=1,M1390,"")</f>
        <v/>
      </c>
      <c r="O1390" s="43" t="str">
        <f t="array" ref="O1390">IFERROR(INDEX($M$2:$M$1501,MATCH(0,INDEX(COUNTIFS($O$1:O1389,$M$2:$M$1501),0),0)),"")</f>
        <v/>
      </c>
      <c r="T1390" s="8" t="s">
        <v>163</v>
      </c>
      <c r="U1390" s="51"/>
      <c r="Z1390" s="6" t="s">
        <v>477</v>
      </c>
    </row>
    <row r="1391" spans="1:26" ht="12.75">
      <c r="A1391" s="36" t="str">
        <f t="shared" si="38"/>
        <v>DEL - East of Kailash|Packaged Food</v>
      </c>
      <c r="B1391" s="6" t="s">
        <v>471</v>
      </c>
      <c r="C1391" s="13">
        <v>44533</v>
      </c>
      <c r="D1391" s="8" t="s">
        <v>360</v>
      </c>
      <c r="E1391" s="8" t="s">
        <v>15</v>
      </c>
      <c r="F1391" s="9">
        <v>58</v>
      </c>
      <c r="G1391" s="10">
        <v>68</v>
      </c>
      <c r="H1391" s="46"/>
      <c r="I1391" s="46"/>
      <c r="M1391" s="6" t="s">
        <v>471</v>
      </c>
      <c r="N1391" s="43" t="str">
        <f>IF(COUNTIF($M$2:M1391,$M$2:$M$1501)=1,M1391,"")</f>
        <v/>
      </c>
      <c r="O1391" s="43" t="str">
        <f t="array" ref="O1391">IFERROR(INDEX($M$2:$M$1501,MATCH(0,INDEX(COUNTIFS($O$1:O1390,$M$2:$M$1501),0),0)),"")</f>
        <v/>
      </c>
      <c r="T1391" s="8" t="s">
        <v>360</v>
      </c>
      <c r="U1391" s="51"/>
      <c r="Z1391" s="6" t="s">
        <v>471</v>
      </c>
    </row>
    <row r="1392" spans="1:26" ht="12.75">
      <c r="A1392" s="36" t="str">
        <f t="shared" si="38"/>
        <v>DEL - East of Kailash|Chocolates &amp; Candies</v>
      </c>
      <c r="B1392" s="6" t="s">
        <v>471</v>
      </c>
      <c r="C1392" s="13">
        <v>44533</v>
      </c>
      <c r="D1392" s="8" t="s">
        <v>707</v>
      </c>
      <c r="E1392" s="8" t="s">
        <v>80</v>
      </c>
      <c r="F1392" s="9">
        <v>39</v>
      </c>
      <c r="G1392" s="10">
        <v>7</v>
      </c>
      <c r="H1392" s="46"/>
      <c r="I1392" s="46"/>
      <c r="M1392" s="6" t="s">
        <v>471</v>
      </c>
      <c r="N1392" s="43" t="str">
        <f>IF(COUNTIF($M$2:M1392,$M$2:$M$1501)=1,M1392,"")</f>
        <v/>
      </c>
      <c r="O1392" s="43" t="str">
        <f t="array" ref="O1392">IFERROR(INDEX($M$2:$M$1501,MATCH(0,INDEX(COUNTIFS($O$1:O1391,$M$2:$M$1501),0),0)),"")</f>
        <v/>
      </c>
      <c r="T1392" s="8" t="s">
        <v>707</v>
      </c>
      <c r="U1392" s="51"/>
      <c r="Z1392" s="6" t="s">
        <v>471</v>
      </c>
    </row>
    <row r="1393" spans="1:26" ht="12.75">
      <c r="A1393" s="36" t="str">
        <f t="shared" si="38"/>
        <v>DEL-Malviya Nagar|Munchies</v>
      </c>
      <c r="B1393" s="6" t="s">
        <v>483</v>
      </c>
      <c r="C1393" s="13">
        <v>44533</v>
      </c>
      <c r="D1393" s="8" t="s">
        <v>716</v>
      </c>
      <c r="E1393" s="8" t="s">
        <v>8</v>
      </c>
      <c r="F1393" s="9">
        <v>3</v>
      </c>
      <c r="G1393" s="10">
        <v>0</v>
      </c>
      <c r="H1393" s="46"/>
      <c r="I1393" s="46"/>
      <c r="M1393" s="6" t="s">
        <v>483</v>
      </c>
      <c r="N1393" s="43" t="str">
        <f>IF(COUNTIF($M$2:M1393,$M$2:$M$1501)=1,M1393,"")</f>
        <v/>
      </c>
      <c r="O1393" s="43" t="str">
        <f t="array" ref="O1393">IFERROR(INDEX($M$2:$M$1501,MATCH(0,INDEX(COUNTIFS($O$1:O1392,$M$2:$M$1501),0),0)),"")</f>
        <v/>
      </c>
      <c r="T1393" s="8" t="s">
        <v>716</v>
      </c>
      <c r="U1393" s="51"/>
      <c r="Z1393" s="6" t="s">
        <v>483</v>
      </c>
    </row>
    <row r="1394" spans="1:26" ht="12.75">
      <c r="A1394" s="36" t="str">
        <f t="shared" si="38"/>
        <v>DEL-Vikaspuri|Home &amp; Cleaning</v>
      </c>
      <c r="B1394" s="6" t="s">
        <v>473</v>
      </c>
      <c r="C1394" s="13">
        <v>44533</v>
      </c>
      <c r="D1394" s="8" t="s">
        <v>224</v>
      </c>
      <c r="E1394" s="8" t="s">
        <v>67</v>
      </c>
      <c r="F1394" s="9">
        <v>26</v>
      </c>
      <c r="G1394" s="10">
        <v>54</v>
      </c>
      <c r="H1394" s="46"/>
      <c r="I1394" s="46"/>
      <c r="M1394" s="6" t="s">
        <v>473</v>
      </c>
      <c r="N1394" s="43" t="str">
        <f>IF(COUNTIF($M$2:M1394,$M$2:$M$1501)=1,M1394,"")</f>
        <v/>
      </c>
      <c r="O1394" s="43" t="str">
        <f t="array" ref="O1394">IFERROR(INDEX($M$2:$M$1501,MATCH(0,INDEX(COUNTIFS($O$1:O1393,$M$2:$M$1501),0),0)),"")</f>
        <v/>
      </c>
      <c r="T1394" s="8" t="s">
        <v>224</v>
      </c>
      <c r="U1394" s="51"/>
      <c r="Z1394" s="6" t="s">
        <v>473</v>
      </c>
    </row>
    <row r="1395" spans="1:26" ht="12.75">
      <c r="A1395" s="36" t="str">
        <f t="shared" si="38"/>
        <v>DEL-Malviya Nagar|Munchies</v>
      </c>
      <c r="B1395" s="6" t="s">
        <v>483</v>
      </c>
      <c r="C1395" s="13">
        <v>44533</v>
      </c>
      <c r="D1395" s="8" t="s">
        <v>173</v>
      </c>
      <c r="E1395" s="8" t="s">
        <v>8</v>
      </c>
      <c r="F1395" s="9">
        <v>3</v>
      </c>
      <c r="G1395" s="10">
        <v>14</v>
      </c>
      <c r="H1395" s="46"/>
      <c r="I1395" s="46"/>
      <c r="M1395" s="6" t="s">
        <v>483</v>
      </c>
      <c r="N1395" s="43" t="str">
        <f>IF(COUNTIF($M$2:M1395,$M$2:$M$1501)=1,M1395,"")</f>
        <v/>
      </c>
      <c r="O1395" s="43" t="str">
        <f t="array" ref="O1395">IFERROR(INDEX($M$2:$M$1501,MATCH(0,INDEX(COUNTIFS($O$1:O1394,$M$2:$M$1501),0),0)),"")</f>
        <v/>
      </c>
      <c r="T1395" s="8" t="s">
        <v>173</v>
      </c>
      <c r="U1395" s="51"/>
      <c r="Z1395" s="6" t="s">
        <v>483</v>
      </c>
    </row>
    <row r="1396" spans="1:26" ht="12.75">
      <c r="A1396" s="36" t="str">
        <f t="shared" si="38"/>
        <v>DEL-Vikaspuri|Health &amp; Hygiene</v>
      </c>
      <c r="B1396" s="6" t="s">
        <v>473</v>
      </c>
      <c r="C1396" s="13">
        <v>44533</v>
      </c>
      <c r="D1396" s="8" t="s">
        <v>160</v>
      </c>
      <c r="E1396" s="8" t="s">
        <v>132</v>
      </c>
      <c r="F1396" s="9">
        <v>2</v>
      </c>
      <c r="G1396" s="10">
        <v>56</v>
      </c>
      <c r="H1396" s="46"/>
      <c r="I1396" s="46"/>
      <c r="M1396" s="6" t="s">
        <v>473</v>
      </c>
      <c r="N1396" s="43" t="str">
        <f>IF(COUNTIF($M$2:M1396,$M$2:$M$1501)=1,M1396,"")</f>
        <v/>
      </c>
      <c r="O1396" s="43" t="str">
        <f t="array" ref="O1396">IFERROR(INDEX($M$2:$M$1501,MATCH(0,INDEX(COUNTIFS($O$1:O1395,$M$2:$M$1501),0),0)),"")</f>
        <v/>
      </c>
      <c r="T1396" s="8" t="s">
        <v>160</v>
      </c>
      <c r="U1396" s="51"/>
      <c r="Z1396" s="6" t="s">
        <v>473</v>
      </c>
    </row>
    <row r="1397" spans="1:26" ht="12.75">
      <c r="A1397" s="36" t="str">
        <f t="shared" si="38"/>
        <v>DEL - Kalkaji|Munchies</v>
      </c>
      <c r="B1397" s="6" t="s">
        <v>474</v>
      </c>
      <c r="C1397" s="13">
        <v>44533</v>
      </c>
      <c r="D1397" s="8" t="s">
        <v>713</v>
      </c>
      <c r="E1397" s="8" t="s">
        <v>8</v>
      </c>
      <c r="F1397" s="9">
        <v>0</v>
      </c>
      <c r="G1397" s="10">
        <v>10</v>
      </c>
      <c r="H1397" s="46"/>
      <c r="I1397" s="46"/>
      <c r="M1397" s="6" t="s">
        <v>474</v>
      </c>
      <c r="N1397" s="43" t="str">
        <f>IF(COUNTIF($M$2:M1397,$M$2:$M$1501)=1,M1397,"")</f>
        <v/>
      </c>
      <c r="O1397" s="43" t="str">
        <f t="array" ref="O1397">IFERROR(INDEX($M$2:$M$1501,MATCH(0,INDEX(COUNTIFS($O$1:O1396,$M$2:$M$1501),0),0)),"")</f>
        <v/>
      </c>
      <c r="T1397" s="8" t="s">
        <v>713</v>
      </c>
      <c r="U1397" s="51"/>
      <c r="Z1397" s="6" t="s">
        <v>474</v>
      </c>
    </row>
    <row r="1398" spans="1:26" ht="12.75">
      <c r="A1398" s="36" t="str">
        <f t="shared" si="38"/>
        <v>DEL - East of Kailash|Paan Corner</v>
      </c>
      <c r="B1398" s="6" t="s">
        <v>471</v>
      </c>
      <c r="C1398" s="13">
        <v>44533</v>
      </c>
      <c r="D1398" s="8" t="s">
        <v>717</v>
      </c>
      <c r="E1398" s="8" t="s">
        <v>65</v>
      </c>
      <c r="F1398" s="9">
        <v>77</v>
      </c>
      <c r="G1398" s="10">
        <v>165</v>
      </c>
      <c r="H1398" s="46"/>
      <c r="I1398" s="46"/>
      <c r="M1398" s="6" t="s">
        <v>471</v>
      </c>
      <c r="N1398" s="43" t="str">
        <f>IF(COUNTIF($M$2:M1398,$M$2:$M$1501)=1,M1398,"")</f>
        <v/>
      </c>
      <c r="O1398" s="43" t="str">
        <f t="array" ref="O1398">IFERROR(INDEX($M$2:$M$1501,MATCH(0,INDEX(COUNTIFS($O$1:O1397,$M$2:$M$1501),0),0)),"")</f>
        <v/>
      </c>
      <c r="T1398" s="8" t="s">
        <v>717</v>
      </c>
      <c r="U1398" s="51"/>
      <c r="Z1398" s="6" t="s">
        <v>471</v>
      </c>
    </row>
    <row r="1399" spans="1:26" ht="12.75">
      <c r="A1399" s="36" t="str">
        <f t="shared" si="38"/>
        <v>DEL - Kalkaji|Chocolates &amp; Candies</v>
      </c>
      <c r="B1399" s="6" t="s">
        <v>474</v>
      </c>
      <c r="C1399" s="13">
        <v>44533</v>
      </c>
      <c r="D1399" s="8" t="s">
        <v>686</v>
      </c>
      <c r="E1399" s="8" t="s">
        <v>80</v>
      </c>
      <c r="F1399" s="9">
        <v>371</v>
      </c>
      <c r="G1399" s="10">
        <v>20</v>
      </c>
      <c r="H1399" s="46"/>
      <c r="I1399" s="46"/>
      <c r="M1399" s="6" t="s">
        <v>474</v>
      </c>
      <c r="N1399" s="43" t="str">
        <f>IF(COUNTIF($M$2:M1399,$M$2:$M$1501)=1,M1399,"")</f>
        <v/>
      </c>
      <c r="O1399" s="43" t="str">
        <f t="array" ref="O1399">IFERROR(INDEX($M$2:$M$1501,MATCH(0,INDEX(COUNTIFS($O$1:O1398,$M$2:$M$1501),0),0)),"")</f>
        <v/>
      </c>
      <c r="T1399" s="8" t="s">
        <v>686</v>
      </c>
      <c r="U1399" s="51"/>
      <c r="Z1399" s="6" t="s">
        <v>474</v>
      </c>
    </row>
    <row r="1400" spans="1:26" ht="12.75">
      <c r="A1400" s="36" t="str">
        <f t="shared" si="38"/>
        <v>DEL-Paschim Vihar|Fruits &amp; Vegetables</v>
      </c>
      <c r="B1400" s="6" t="s">
        <v>477</v>
      </c>
      <c r="C1400" s="13">
        <v>44533</v>
      </c>
      <c r="D1400" s="8" t="s">
        <v>103</v>
      </c>
      <c r="E1400" s="8" t="s">
        <v>11</v>
      </c>
      <c r="F1400" s="9">
        <v>11</v>
      </c>
      <c r="G1400" s="10">
        <v>9</v>
      </c>
      <c r="H1400" s="46"/>
      <c r="I1400" s="46"/>
      <c r="M1400" s="6" t="s">
        <v>477</v>
      </c>
      <c r="N1400" s="43" t="str">
        <f>IF(COUNTIF($M$2:M1400,$M$2:$M$1501)=1,M1400,"")</f>
        <v/>
      </c>
      <c r="O1400" s="43" t="str">
        <f t="array" ref="O1400">IFERROR(INDEX($M$2:$M$1501,MATCH(0,INDEX(COUNTIFS($O$1:O1399,$M$2:$M$1501),0),0)),"")</f>
        <v/>
      </c>
      <c r="T1400" s="8" t="s">
        <v>103</v>
      </c>
      <c r="U1400" s="51"/>
      <c r="Z1400" s="6" t="s">
        <v>477</v>
      </c>
    </row>
    <row r="1401" spans="1:26" ht="12.75">
      <c r="A1401" s="36" t="str">
        <f t="shared" si="38"/>
        <v>DEL-Vikaspuri|Fruits &amp; Vegetables</v>
      </c>
      <c r="B1401" s="6" t="s">
        <v>473</v>
      </c>
      <c r="C1401" s="13">
        <v>44533</v>
      </c>
      <c r="D1401" s="8" t="s">
        <v>411</v>
      </c>
      <c r="E1401" s="8" t="s">
        <v>11</v>
      </c>
      <c r="F1401" s="9">
        <v>10</v>
      </c>
      <c r="G1401" s="10">
        <v>24</v>
      </c>
      <c r="H1401" s="46"/>
      <c r="I1401" s="46"/>
      <c r="M1401" s="6" t="s">
        <v>473</v>
      </c>
      <c r="N1401" s="43" t="str">
        <f>IF(COUNTIF($M$2:M1401,$M$2:$M$1501)=1,M1401,"")</f>
        <v/>
      </c>
      <c r="O1401" s="43" t="str">
        <f t="array" ref="O1401">IFERROR(INDEX($M$2:$M$1501,MATCH(0,INDEX(COUNTIFS($O$1:O1400,$M$2:$M$1501),0),0)),"")</f>
        <v/>
      </c>
      <c r="T1401" s="8" t="s">
        <v>411</v>
      </c>
      <c r="U1401" s="51"/>
      <c r="Z1401" s="6" t="s">
        <v>473</v>
      </c>
    </row>
    <row r="1402" spans="1:26" ht="12.75">
      <c r="A1402" s="36" t="str">
        <f t="shared" si="38"/>
        <v>DEL-Vikaspuri|Munchies</v>
      </c>
      <c r="B1402" s="6" t="s">
        <v>473</v>
      </c>
      <c r="C1402" s="13">
        <v>44533</v>
      </c>
      <c r="D1402" s="8" t="s">
        <v>718</v>
      </c>
      <c r="E1402" s="8" t="s">
        <v>8</v>
      </c>
      <c r="F1402" s="9">
        <v>7</v>
      </c>
      <c r="G1402" s="10">
        <v>20</v>
      </c>
      <c r="H1402" s="46"/>
      <c r="I1402" s="46"/>
      <c r="M1402" s="6" t="s">
        <v>473</v>
      </c>
      <c r="N1402" s="43" t="str">
        <f>IF(COUNTIF($M$2:M1402,$M$2:$M$1501)=1,M1402,"")</f>
        <v/>
      </c>
      <c r="O1402" s="43" t="str">
        <f t="array" ref="O1402">IFERROR(INDEX($M$2:$M$1501,MATCH(0,INDEX(COUNTIFS($O$1:O1401,$M$2:$M$1501),0),0)),"")</f>
        <v/>
      </c>
      <c r="T1402" s="8" t="s">
        <v>718</v>
      </c>
      <c r="U1402" s="51"/>
      <c r="Z1402" s="6" t="s">
        <v>473</v>
      </c>
    </row>
    <row r="1403" spans="1:26" ht="12.75">
      <c r="A1403" s="36" t="str">
        <f t="shared" si="38"/>
        <v>DEL - East of Kailash|Dairy, Bread &amp; Batter</v>
      </c>
      <c r="B1403" s="6" t="s">
        <v>471</v>
      </c>
      <c r="C1403" s="13">
        <v>44533</v>
      </c>
      <c r="D1403" s="8" t="s">
        <v>137</v>
      </c>
      <c r="E1403" s="8" t="s">
        <v>41</v>
      </c>
      <c r="F1403" s="9">
        <v>3</v>
      </c>
      <c r="G1403" s="10">
        <v>280</v>
      </c>
      <c r="H1403" s="46"/>
      <c r="I1403" s="46"/>
      <c r="M1403" s="6" t="s">
        <v>471</v>
      </c>
      <c r="N1403" s="43" t="str">
        <f>IF(COUNTIF($M$2:M1403,$M$2:$M$1501)=1,M1403,"")</f>
        <v/>
      </c>
      <c r="O1403" s="43" t="str">
        <f t="array" ref="O1403">IFERROR(INDEX($M$2:$M$1501,MATCH(0,INDEX(COUNTIFS($O$1:O1402,$M$2:$M$1501),0),0)),"")</f>
        <v/>
      </c>
      <c r="T1403" s="8" t="s">
        <v>137</v>
      </c>
      <c r="U1403" s="51"/>
      <c r="Z1403" s="6" t="s">
        <v>471</v>
      </c>
    </row>
    <row r="1404" spans="1:26" ht="12.75">
      <c r="A1404" s="36" t="str">
        <f t="shared" si="38"/>
        <v>DEL - Sector 10 Dwarka|Fruits &amp; Vegetables</v>
      </c>
      <c r="B1404" s="6" t="s">
        <v>479</v>
      </c>
      <c r="C1404" s="13">
        <v>44533</v>
      </c>
      <c r="D1404" s="8" t="s">
        <v>13</v>
      </c>
      <c r="E1404" s="8" t="s">
        <v>11</v>
      </c>
      <c r="F1404" s="9">
        <v>1</v>
      </c>
      <c r="G1404" s="10">
        <v>125</v>
      </c>
      <c r="H1404" s="46"/>
      <c r="I1404" s="46"/>
      <c r="M1404" s="6" t="s">
        <v>479</v>
      </c>
      <c r="N1404" s="43" t="str">
        <f>IF(COUNTIF($M$2:M1404,$M$2:$M$1501)=1,M1404,"")</f>
        <v/>
      </c>
      <c r="O1404" s="43" t="str">
        <f t="array" ref="O1404">IFERROR(INDEX($M$2:$M$1501,MATCH(0,INDEX(COUNTIFS($O$1:O1403,$M$2:$M$1501),0),0)),"")</f>
        <v/>
      </c>
      <c r="T1404" s="8" t="s">
        <v>13</v>
      </c>
      <c r="U1404" s="51"/>
      <c r="Z1404" s="6" t="s">
        <v>479</v>
      </c>
    </row>
    <row r="1405" spans="1:26" ht="12.75">
      <c r="A1405" s="36" t="str">
        <f t="shared" si="38"/>
        <v>DEL-Paschim Vihar|Fruits &amp; Vegetables</v>
      </c>
      <c r="B1405" s="6" t="s">
        <v>477</v>
      </c>
      <c r="C1405" s="13">
        <v>44533</v>
      </c>
      <c r="D1405" s="8" t="s">
        <v>60</v>
      </c>
      <c r="E1405" s="8" t="s">
        <v>11</v>
      </c>
      <c r="F1405" s="9">
        <v>13</v>
      </c>
      <c r="G1405" s="10">
        <v>9</v>
      </c>
      <c r="H1405" s="46"/>
      <c r="I1405" s="46"/>
      <c r="M1405" s="6" t="s">
        <v>477</v>
      </c>
      <c r="N1405" s="43" t="str">
        <f>IF(COUNTIF($M$2:M1405,$M$2:$M$1501)=1,M1405,"")</f>
        <v/>
      </c>
      <c r="O1405" s="43" t="str">
        <f t="array" ref="O1405">IFERROR(INDEX($M$2:$M$1501,MATCH(0,INDEX(COUNTIFS($O$1:O1404,$M$2:$M$1501),0),0)),"")</f>
        <v/>
      </c>
      <c r="T1405" s="8" t="s">
        <v>60</v>
      </c>
      <c r="U1405" s="51"/>
      <c r="Z1405" s="6" t="s">
        <v>477</v>
      </c>
    </row>
    <row r="1406" spans="1:26" ht="12.75">
      <c r="A1406" s="36" t="str">
        <f t="shared" si="38"/>
        <v>DEL-Malviya Nagar|Cooking Essentials</v>
      </c>
      <c r="B1406" s="6" t="s">
        <v>483</v>
      </c>
      <c r="C1406" s="13">
        <v>44533</v>
      </c>
      <c r="D1406" s="8" t="s">
        <v>719</v>
      </c>
      <c r="E1406" s="8" t="s">
        <v>30</v>
      </c>
      <c r="F1406" s="9">
        <v>3</v>
      </c>
      <c r="G1406" s="10">
        <v>36</v>
      </c>
      <c r="H1406" s="46"/>
      <c r="I1406" s="46"/>
      <c r="M1406" s="6" t="s">
        <v>483</v>
      </c>
      <c r="N1406" s="43" t="str">
        <f>IF(COUNTIF($M$2:M1406,$M$2:$M$1501)=1,M1406,"")</f>
        <v/>
      </c>
      <c r="O1406" s="43" t="str">
        <f t="array" ref="O1406">IFERROR(INDEX($M$2:$M$1501,MATCH(0,INDEX(COUNTIFS($O$1:O1405,$M$2:$M$1501),0),0)),"")</f>
        <v/>
      </c>
      <c r="T1406" s="8" t="s">
        <v>719</v>
      </c>
      <c r="U1406" s="51"/>
      <c r="Z1406" s="6" t="s">
        <v>483</v>
      </c>
    </row>
    <row r="1407" spans="1:26" ht="12.75">
      <c r="A1407" s="36" t="str">
        <f t="shared" si="38"/>
        <v>DEL-Paschim Vihar|Biscuits</v>
      </c>
      <c r="B1407" s="6" t="s">
        <v>477</v>
      </c>
      <c r="C1407" s="13">
        <v>44533</v>
      </c>
      <c r="D1407" s="8" t="s">
        <v>168</v>
      </c>
      <c r="E1407" s="8" t="s">
        <v>39</v>
      </c>
      <c r="F1407" s="9">
        <v>12</v>
      </c>
      <c r="G1407" s="10">
        <v>56</v>
      </c>
      <c r="H1407" s="46"/>
      <c r="I1407" s="46"/>
      <c r="M1407" s="6" t="s">
        <v>477</v>
      </c>
      <c r="N1407" s="43" t="str">
        <f>IF(COUNTIF($M$2:M1407,$M$2:$M$1501)=1,M1407,"")</f>
        <v/>
      </c>
      <c r="O1407" s="43" t="str">
        <f t="array" ref="O1407">IFERROR(INDEX($M$2:$M$1501,MATCH(0,INDEX(COUNTIFS($O$1:O1406,$M$2:$M$1501),0),0)),"")</f>
        <v/>
      </c>
      <c r="T1407" s="8" t="s">
        <v>168</v>
      </c>
      <c r="U1407" s="51"/>
      <c r="Z1407" s="6" t="s">
        <v>477</v>
      </c>
    </row>
    <row r="1408" spans="1:26" ht="12.75">
      <c r="A1408" s="36" t="str">
        <f t="shared" si="38"/>
        <v>DEL-RAJOURI GARDEN|Fruits &amp; Vegetables</v>
      </c>
      <c r="B1408" s="6" t="s">
        <v>687</v>
      </c>
      <c r="C1408" s="13">
        <v>44533</v>
      </c>
      <c r="D1408" s="8" t="s">
        <v>159</v>
      </c>
      <c r="E1408" s="8" t="s">
        <v>11</v>
      </c>
      <c r="F1408" s="9">
        <v>35</v>
      </c>
      <c r="G1408" s="10">
        <v>59</v>
      </c>
      <c r="H1408" s="46"/>
      <c r="I1408" s="46"/>
      <c r="M1408" s="6" t="s">
        <v>687</v>
      </c>
      <c r="N1408" s="43" t="str">
        <f>IF(COUNTIF($M$2:M1408,$M$2:$M$1501)=1,M1408,"")</f>
        <v/>
      </c>
      <c r="O1408" s="43" t="str">
        <f t="array" ref="O1408">IFERROR(INDEX($M$2:$M$1501,MATCH(0,INDEX(COUNTIFS($O$1:O1407,$M$2:$M$1501),0),0)),"")</f>
        <v/>
      </c>
      <c r="T1408" s="8" t="s">
        <v>159</v>
      </c>
      <c r="U1408" s="51"/>
      <c r="Z1408" s="6" t="s">
        <v>687</v>
      </c>
    </row>
    <row r="1409" spans="1:26" ht="12.75">
      <c r="A1409" s="36" t="str">
        <f t="shared" si="38"/>
        <v>DEL - Kalkaji|Dairy, Bread &amp; Batter</v>
      </c>
      <c r="B1409" s="6" t="s">
        <v>474</v>
      </c>
      <c r="C1409" s="13">
        <v>44533</v>
      </c>
      <c r="D1409" s="8" t="s">
        <v>720</v>
      </c>
      <c r="E1409" s="8" t="s">
        <v>41</v>
      </c>
      <c r="F1409" s="9">
        <v>1</v>
      </c>
      <c r="G1409" s="10">
        <v>186</v>
      </c>
      <c r="H1409" s="46"/>
      <c r="I1409" s="46"/>
      <c r="M1409" s="6" t="s">
        <v>474</v>
      </c>
      <c r="N1409" s="43" t="str">
        <f>IF(COUNTIF($M$2:M1409,$M$2:$M$1501)=1,M1409,"")</f>
        <v/>
      </c>
      <c r="O1409" s="43" t="str">
        <f t="array" ref="O1409">IFERROR(INDEX($M$2:$M$1501,MATCH(0,INDEX(COUNTIFS($O$1:O1408,$M$2:$M$1501),0),0)),"")</f>
        <v/>
      </c>
      <c r="T1409" s="8" t="s">
        <v>720</v>
      </c>
      <c r="U1409" s="51"/>
      <c r="Z1409" s="6" t="s">
        <v>474</v>
      </c>
    </row>
    <row r="1410" spans="1:26" ht="12.75">
      <c r="A1410" s="36" t="str">
        <f t="shared" si="38"/>
        <v>DEL-Malviya Nagar|Fruits &amp; Vegetables</v>
      </c>
      <c r="B1410" s="6" t="s">
        <v>483</v>
      </c>
      <c r="C1410" s="13">
        <v>44533</v>
      </c>
      <c r="D1410" s="8" t="s">
        <v>156</v>
      </c>
      <c r="E1410" s="8" t="s">
        <v>11</v>
      </c>
      <c r="F1410" s="9">
        <v>7</v>
      </c>
      <c r="G1410" s="10">
        <v>12</v>
      </c>
      <c r="H1410" s="46"/>
      <c r="I1410" s="46"/>
      <c r="M1410" s="6" t="s">
        <v>483</v>
      </c>
      <c r="N1410" s="43" t="str">
        <f>IF(COUNTIF($M$2:M1410,$M$2:$M$1501)=1,M1410,"")</f>
        <v/>
      </c>
      <c r="O1410" s="43" t="str">
        <f t="array" ref="O1410">IFERROR(INDEX($M$2:$M$1501,MATCH(0,INDEX(COUNTIFS($O$1:O1409,$M$2:$M$1501),0),0)),"")</f>
        <v/>
      </c>
      <c r="T1410" s="8" t="s">
        <v>156</v>
      </c>
      <c r="U1410" s="51"/>
      <c r="Z1410" s="6" t="s">
        <v>483</v>
      </c>
    </row>
    <row r="1411" spans="1:26" ht="12.75">
      <c r="A1411" s="36" t="str">
        <f t="shared" ref="A1411:A1474" si="39">B1411&amp;"|"&amp;E1411</f>
        <v>DEL-Paschim Vihar|Biscuits</v>
      </c>
      <c r="B1411" s="6" t="s">
        <v>477</v>
      </c>
      <c r="C1411" s="13">
        <v>44533</v>
      </c>
      <c r="D1411" s="8" t="s">
        <v>544</v>
      </c>
      <c r="E1411" s="8" t="s">
        <v>39</v>
      </c>
      <c r="F1411" s="9">
        <v>4</v>
      </c>
      <c r="G1411" s="10">
        <v>10</v>
      </c>
      <c r="H1411" s="46"/>
      <c r="I1411" s="46"/>
      <c r="M1411" s="6" t="s">
        <v>477</v>
      </c>
      <c r="N1411" s="43" t="str">
        <f>IF(COUNTIF($M$2:M1411,$M$2:$M$1501)=1,M1411,"")</f>
        <v/>
      </c>
      <c r="O1411" s="43" t="str">
        <f t="array" ref="O1411">IFERROR(INDEX($M$2:$M$1501,MATCH(0,INDEX(COUNTIFS($O$1:O1410,$M$2:$M$1501),0),0)),"")</f>
        <v/>
      </c>
      <c r="T1411" s="8" t="s">
        <v>544</v>
      </c>
      <c r="U1411" s="51"/>
      <c r="Z1411" s="6" t="s">
        <v>477</v>
      </c>
    </row>
    <row r="1412" spans="1:26" ht="12.75">
      <c r="A1412" s="36" t="str">
        <f t="shared" si="39"/>
        <v>DEL - Kalkaji|Chocolates &amp; Candies</v>
      </c>
      <c r="B1412" s="6" t="s">
        <v>474</v>
      </c>
      <c r="C1412" s="13">
        <v>44533</v>
      </c>
      <c r="D1412" s="8" t="s">
        <v>653</v>
      </c>
      <c r="E1412" s="8" t="s">
        <v>80</v>
      </c>
      <c r="F1412" s="9">
        <v>20</v>
      </c>
      <c r="G1412" s="10">
        <v>86</v>
      </c>
      <c r="H1412" s="46"/>
      <c r="I1412" s="46"/>
      <c r="M1412" s="6" t="s">
        <v>474</v>
      </c>
      <c r="N1412" s="43" t="str">
        <f>IF(COUNTIF($M$2:M1412,$M$2:$M$1501)=1,M1412,"")</f>
        <v/>
      </c>
      <c r="O1412" s="43" t="str">
        <f t="array" ref="O1412">IFERROR(INDEX($M$2:$M$1501,MATCH(0,INDEX(COUNTIFS($O$1:O1411,$M$2:$M$1501),0),0)),"")</f>
        <v/>
      </c>
      <c r="T1412" s="8" t="s">
        <v>653</v>
      </c>
      <c r="U1412" s="51"/>
      <c r="Z1412" s="6" t="s">
        <v>474</v>
      </c>
    </row>
    <row r="1413" spans="1:26" ht="12.75">
      <c r="A1413" s="36" t="str">
        <f t="shared" si="39"/>
        <v>DEL-Paschim Vihar|Biscuits</v>
      </c>
      <c r="B1413" s="6" t="s">
        <v>477</v>
      </c>
      <c r="C1413" s="13">
        <v>44533</v>
      </c>
      <c r="D1413" s="8" t="s">
        <v>502</v>
      </c>
      <c r="E1413" s="8" t="s">
        <v>39</v>
      </c>
      <c r="F1413" s="9">
        <v>4</v>
      </c>
      <c r="G1413" s="10">
        <v>10</v>
      </c>
      <c r="H1413" s="46"/>
      <c r="I1413" s="46"/>
      <c r="M1413" s="6" t="s">
        <v>477</v>
      </c>
      <c r="N1413" s="43" t="str">
        <f>IF(COUNTIF($M$2:M1413,$M$2:$M$1501)=1,M1413,"")</f>
        <v/>
      </c>
      <c r="O1413" s="43" t="str">
        <f t="array" ref="O1413">IFERROR(INDEX($M$2:$M$1501,MATCH(0,INDEX(COUNTIFS($O$1:O1412,$M$2:$M$1501),0),0)),"")</f>
        <v/>
      </c>
      <c r="T1413" s="8" t="s">
        <v>502</v>
      </c>
      <c r="U1413" s="51"/>
      <c r="Z1413" s="6" t="s">
        <v>477</v>
      </c>
    </row>
    <row r="1414" spans="1:26" ht="12.75">
      <c r="A1414" s="36" t="str">
        <f t="shared" si="39"/>
        <v>DEL - Kalkaji|Fruits &amp; Vegetables</v>
      </c>
      <c r="B1414" s="6" t="s">
        <v>474</v>
      </c>
      <c r="C1414" s="13">
        <v>44533</v>
      </c>
      <c r="D1414" s="8" t="s">
        <v>156</v>
      </c>
      <c r="E1414" s="8" t="s">
        <v>11</v>
      </c>
      <c r="F1414" s="9">
        <v>12</v>
      </c>
      <c r="G1414" s="10">
        <v>16</v>
      </c>
      <c r="H1414" s="46"/>
      <c r="I1414" s="46"/>
      <c r="M1414" s="6" t="s">
        <v>474</v>
      </c>
      <c r="N1414" s="43" t="str">
        <f>IF(COUNTIF($M$2:M1414,$M$2:$M$1501)=1,M1414,"")</f>
        <v/>
      </c>
      <c r="O1414" s="43" t="str">
        <f t="array" ref="O1414">IFERROR(INDEX($M$2:$M$1501,MATCH(0,INDEX(COUNTIFS($O$1:O1413,$M$2:$M$1501),0),0)),"")</f>
        <v/>
      </c>
      <c r="T1414" s="8" t="s">
        <v>156</v>
      </c>
      <c r="U1414" s="51"/>
      <c r="Z1414" s="6" t="s">
        <v>474</v>
      </c>
    </row>
    <row r="1415" spans="1:26" ht="12.75">
      <c r="A1415" s="36" t="str">
        <f t="shared" si="39"/>
        <v>DEL-Malviya Nagar|Dairy, Bread &amp; Batter</v>
      </c>
      <c r="B1415" s="6" t="s">
        <v>483</v>
      </c>
      <c r="C1415" s="13">
        <v>44533</v>
      </c>
      <c r="D1415" s="8" t="s">
        <v>721</v>
      </c>
      <c r="E1415" s="8" t="s">
        <v>41</v>
      </c>
      <c r="F1415" s="9">
        <v>1</v>
      </c>
      <c r="G1415" s="10">
        <v>53</v>
      </c>
      <c r="H1415" s="46"/>
      <c r="I1415" s="46"/>
      <c r="M1415" s="6" t="s">
        <v>483</v>
      </c>
      <c r="N1415" s="43" t="str">
        <f>IF(COUNTIF($M$2:M1415,$M$2:$M$1501)=1,M1415,"")</f>
        <v/>
      </c>
      <c r="O1415" s="43" t="str">
        <f t="array" ref="O1415">IFERROR(INDEX($M$2:$M$1501,MATCH(0,INDEX(COUNTIFS($O$1:O1414,$M$2:$M$1501),0),0)),"")</f>
        <v/>
      </c>
      <c r="T1415" s="8" t="s">
        <v>721</v>
      </c>
      <c r="U1415" s="51"/>
      <c r="Z1415" s="6" t="s">
        <v>483</v>
      </c>
    </row>
    <row r="1416" spans="1:26" ht="12.75">
      <c r="A1416" s="36" t="str">
        <f t="shared" si="39"/>
        <v>DEL - Kalkaji|Fruits &amp; Vegetables</v>
      </c>
      <c r="B1416" s="6" t="s">
        <v>474</v>
      </c>
      <c r="C1416" s="13">
        <v>44537</v>
      </c>
      <c r="D1416" s="8" t="s">
        <v>103</v>
      </c>
      <c r="E1416" s="8" t="s">
        <v>11</v>
      </c>
      <c r="F1416" s="9">
        <v>12</v>
      </c>
      <c r="G1416" s="10">
        <v>14</v>
      </c>
      <c r="H1416" s="46"/>
      <c r="I1416" s="46"/>
      <c r="M1416" s="6" t="s">
        <v>474</v>
      </c>
      <c r="N1416" s="43" t="str">
        <f>IF(COUNTIF($M$2:M1416,$M$2:$M$1501)=1,M1416,"")</f>
        <v/>
      </c>
      <c r="O1416" s="43" t="str">
        <f t="array" ref="O1416">IFERROR(INDEX($M$2:$M$1501,MATCH(0,INDEX(COUNTIFS($O$1:O1415,$M$2:$M$1501),0),0)),"")</f>
        <v/>
      </c>
      <c r="T1416" s="8" t="s">
        <v>103</v>
      </c>
      <c r="U1416" s="51"/>
      <c r="Z1416" s="6" t="s">
        <v>474</v>
      </c>
    </row>
    <row r="1417" spans="1:26" ht="12.75">
      <c r="A1417" s="36" t="str">
        <f t="shared" si="39"/>
        <v>DEL-Paschim Vihar|Dairy, Bread &amp; Batter</v>
      </c>
      <c r="B1417" s="6" t="s">
        <v>477</v>
      </c>
      <c r="C1417" s="13">
        <v>44537</v>
      </c>
      <c r="D1417" s="8" t="s">
        <v>489</v>
      </c>
      <c r="E1417" s="8" t="s">
        <v>41</v>
      </c>
      <c r="F1417" s="9">
        <v>2</v>
      </c>
      <c r="G1417" s="10">
        <v>52</v>
      </c>
      <c r="H1417" s="46"/>
      <c r="I1417" s="46"/>
      <c r="M1417" s="6" t="s">
        <v>477</v>
      </c>
      <c r="N1417" s="43" t="str">
        <f>IF(COUNTIF($M$2:M1417,$M$2:$M$1501)=1,M1417,"")</f>
        <v/>
      </c>
      <c r="O1417" s="43" t="str">
        <f t="array" ref="O1417">IFERROR(INDEX($M$2:$M$1501,MATCH(0,INDEX(COUNTIFS($O$1:O1416,$M$2:$M$1501),0),0)),"")</f>
        <v/>
      </c>
      <c r="T1417" s="8" t="s">
        <v>489</v>
      </c>
      <c r="U1417" s="51"/>
      <c r="Z1417" s="6" t="s">
        <v>477</v>
      </c>
    </row>
    <row r="1418" spans="1:26" ht="12.75">
      <c r="A1418" s="36" t="str">
        <f t="shared" si="39"/>
        <v>DEL-Paschim Vihar|Fruits &amp; Vegetables</v>
      </c>
      <c r="B1418" s="6" t="s">
        <v>477</v>
      </c>
      <c r="C1418" s="13">
        <v>44537</v>
      </c>
      <c r="D1418" s="8" t="s">
        <v>125</v>
      </c>
      <c r="E1418" s="8" t="s">
        <v>11</v>
      </c>
      <c r="F1418" s="9">
        <v>16</v>
      </c>
      <c r="G1418" s="10">
        <v>25</v>
      </c>
      <c r="H1418" s="46"/>
      <c r="I1418" s="46"/>
      <c r="M1418" s="6" t="s">
        <v>477</v>
      </c>
      <c r="N1418" s="43" t="str">
        <f>IF(COUNTIF($M$2:M1418,$M$2:$M$1501)=1,M1418,"")</f>
        <v/>
      </c>
      <c r="O1418" s="43" t="str">
        <f t="array" ref="O1418">IFERROR(INDEX($M$2:$M$1501,MATCH(0,INDEX(COUNTIFS($O$1:O1417,$M$2:$M$1501),0),0)),"")</f>
        <v/>
      </c>
      <c r="T1418" s="8" t="s">
        <v>125</v>
      </c>
      <c r="U1418" s="51"/>
      <c r="Z1418" s="6" t="s">
        <v>477</v>
      </c>
    </row>
    <row r="1419" spans="1:26" ht="12.75">
      <c r="A1419" s="36" t="str">
        <f t="shared" si="39"/>
        <v>DEL - Kalkaji|Fruits &amp; Vegetables</v>
      </c>
      <c r="B1419" s="6" t="s">
        <v>474</v>
      </c>
      <c r="C1419" s="13">
        <v>44537</v>
      </c>
      <c r="D1419" s="8" t="s">
        <v>165</v>
      </c>
      <c r="E1419" s="8" t="s">
        <v>11</v>
      </c>
      <c r="F1419" s="9">
        <v>5</v>
      </c>
      <c r="G1419" s="10">
        <v>17</v>
      </c>
      <c r="H1419" s="46"/>
      <c r="I1419" s="46"/>
      <c r="M1419" s="6" t="s">
        <v>474</v>
      </c>
      <c r="N1419" s="43" t="str">
        <f>IF(COUNTIF($M$2:M1419,$M$2:$M$1501)=1,M1419,"")</f>
        <v/>
      </c>
      <c r="O1419" s="43" t="str">
        <f t="array" ref="O1419">IFERROR(INDEX($M$2:$M$1501,MATCH(0,INDEX(COUNTIFS($O$1:O1418,$M$2:$M$1501),0),0)),"")</f>
        <v/>
      </c>
      <c r="T1419" s="8" t="s">
        <v>165</v>
      </c>
      <c r="U1419" s="51"/>
      <c r="Z1419" s="6" t="s">
        <v>474</v>
      </c>
    </row>
    <row r="1420" spans="1:26" ht="12.75">
      <c r="A1420" s="36" t="str">
        <f t="shared" si="39"/>
        <v>NOD - Sector 117 Noida|Personal Care</v>
      </c>
      <c r="B1420" s="6" t="s">
        <v>676</v>
      </c>
      <c r="C1420" s="13">
        <v>44537</v>
      </c>
      <c r="D1420" s="8" t="s">
        <v>722</v>
      </c>
      <c r="E1420" s="8" t="s">
        <v>34</v>
      </c>
      <c r="F1420" s="9">
        <v>11</v>
      </c>
      <c r="G1420" s="10">
        <v>72</v>
      </c>
      <c r="H1420" s="46"/>
      <c r="I1420" s="46"/>
      <c r="M1420" s="6" t="s">
        <v>676</v>
      </c>
      <c r="N1420" s="43" t="str">
        <f>IF(COUNTIF($M$2:M1420,$M$2:$M$1501)=1,M1420,"")</f>
        <v/>
      </c>
      <c r="O1420" s="43" t="str">
        <f t="array" ref="O1420">IFERROR(INDEX($M$2:$M$1501,MATCH(0,INDEX(COUNTIFS($O$1:O1419,$M$2:$M$1501),0),0)),"")</f>
        <v/>
      </c>
      <c r="T1420" s="8" t="s">
        <v>722</v>
      </c>
      <c r="U1420" s="51"/>
      <c r="Z1420" s="6" t="s">
        <v>676</v>
      </c>
    </row>
    <row r="1421" spans="1:26" ht="12.75">
      <c r="A1421" s="36" t="str">
        <f t="shared" si="39"/>
        <v>DEL - Sector 10 Dwarka|Home &amp; Cleaning</v>
      </c>
      <c r="B1421" s="6" t="s">
        <v>479</v>
      </c>
      <c r="C1421" s="13">
        <v>44537</v>
      </c>
      <c r="D1421" s="8" t="s">
        <v>75</v>
      </c>
      <c r="E1421" s="8" t="s">
        <v>67</v>
      </c>
      <c r="F1421" s="9">
        <v>6</v>
      </c>
      <c r="G1421" s="10">
        <v>136</v>
      </c>
      <c r="H1421" s="46"/>
      <c r="I1421" s="46"/>
      <c r="M1421" s="6" t="s">
        <v>479</v>
      </c>
      <c r="N1421" s="43" t="str">
        <f>IF(COUNTIF($M$2:M1421,$M$2:$M$1501)=1,M1421,"")</f>
        <v/>
      </c>
      <c r="O1421" s="43" t="str">
        <f t="array" ref="O1421">IFERROR(INDEX($M$2:$M$1501,MATCH(0,INDEX(COUNTIFS($O$1:O1420,$M$2:$M$1501),0),0)),"")</f>
        <v/>
      </c>
      <c r="T1421" s="8" t="s">
        <v>75</v>
      </c>
      <c r="U1421" s="51"/>
      <c r="Z1421" s="6" t="s">
        <v>479</v>
      </c>
    </row>
    <row r="1422" spans="1:26" ht="12.75">
      <c r="A1422" s="36" t="str">
        <f t="shared" si="39"/>
        <v>DEL - Sector 10 Dwarka|Cooking Essentials</v>
      </c>
      <c r="B1422" s="6" t="s">
        <v>479</v>
      </c>
      <c r="C1422" s="13">
        <v>44537</v>
      </c>
      <c r="D1422" s="8" t="s">
        <v>70</v>
      </c>
      <c r="E1422" s="8" t="s">
        <v>30</v>
      </c>
      <c r="F1422" s="9">
        <v>18</v>
      </c>
      <c r="G1422" s="10">
        <v>195</v>
      </c>
      <c r="H1422" s="46"/>
      <c r="I1422" s="46"/>
      <c r="M1422" s="6" t="s">
        <v>479</v>
      </c>
      <c r="N1422" s="43" t="str">
        <f>IF(COUNTIF($M$2:M1422,$M$2:$M$1501)=1,M1422,"")</f>
        <v/>
      </c>
      <c r="O1422" s="43" t="str">
        <f t="array" ref="O1422">IFERROR(INDEX($M$2:$M$1501,MATCH(0,INDEX(COUNTIFS($O$1:O1421,$M$2:$M$1501),0),0)),"")</f>
        <v/>
      </c>
      <c r="T1422" s="8" t="s">
        <v>70</v>
      </c>
      <c r="U1422" s="51"/>
      <c r="Z1422" s="6" t="s">
        <v>479</v>
      </c>
    </row>
    <row r="1423" spans="1:26" ht="12.75">
      <c r="A1423" s="36" t="str">
        <f t="shared" si="39"/>
        <v>DEL-RAJOURI GARDEN|Cooking Essentials</v>
      </c>
      <c r="B1423" s="6" t="s">
        <v>687</v>
      </c>
      <c r="C1423" s="13">
        <v>44537</v>
      </c>
      <c r="D1423" s="8" t="s">
        <v>320</v>
      </c>
      <c r="E1423" s="8" t="s">
        <v>30</v>
      </c>
      <c r="F1423" s="9">
        <v>6</v>
      </c>
      <c r="G1423" s="10">
        <v>28</v>
      </c>
      <c r="H1423" s="46"/>
      <c r="I1423" s="46"/>
      <c r="M1423" s="6" t="s">
        <v>687</v>
      </c>
      <c r="N1423" s="43" t="str">
        <f>IF(COUNTIF($M$2:M1423,$M$2:$M$1501)=1,M1423,"")</f>
        <v/>
      </c>
      <c r="O1423" s="43" t="str">
        <f t="array" ref="O1423">IFERROR(INDEX($M$2:$M$1501,MATCH(0,INDEX(COUNTIFS($O$1:O1422,$M$2:$M$1501),0),0)),"")</f>
        <v/>
      </c>
      <c r="T1423" s="8" t="s">
        <v>320</v>
      </c>
      <c r="U1423" s="51"/>
      <c r="Z1423" s="6" t="s">
        <v>687</v>
      </c>
    </row>
    <row r="1424" spans="1:26" ht="12.75">
      <c r="A1424" s="36" t="str">
        <f t="shared" si="39"/>
        <v>DEL-Vikaspuri|Biscuits</v>
      </c>
      <c r="B1424" s="6" t="s">
        <v>473</v>
      </c>
      <c r="C1424" s="13">
        <v>44537</v>
      </c>
      <c r="D1424" s="8" t="s">
        <v>723</v>
      </c>
      <c r="E1424" s="8" t="s">
        <v>39</v>
      </c>
      <c r="F1424" s="9">
        <v>1</v>
      </c>
      <c r="G1424" s="10">
        <v>30</v>
      </c>
      <c r="H1424" s="46"/>
      <c r="I1424" s="46"/>
      <c r="M1424" s="6" t="s">
        <v>473</v>
      </c>
      <c r="N1424" s="43" t="str">
        <f>IF(COUNTIF($M$2:M1424,$M$2:$M$1501)=1,M1424,"")</f>
        <v/>
      </c>
      <c r="O1424" s="43" t="str">
        <f t="array" ref="O1424">IFERROR(INDEX($M$2:$M$1501,MATCH(0,INDEX(COUNTIFS($O$1:O1423,$M$2:$M$1501),0),0)),"")</f>
        <v/>
      </c>
      <c r="T1424" s="8" t="s">
        <v>723</v>
      </c>
      <c r="U1424" s="51"/>
      <c r="Z1424" s="6" t="s">
        <v>473</v>
      </c>
    </row>
    <row r="1425" spans="1:26" ht="12.75">
      <c r="A1425" s="36" t="str">
        <f t="shared" si="39"/>
        <v>DEL-Vikaspuri|Fruits &amp; Vegetables</v>
      </c>
      <c r="B1425" s="6" t="s">
        <v>473</v>
      </c>
      <c r="C1425" s="13">
        <v>44537</v>
      </c>
      <c r="D1425" s="8" t="s">
        <v>52</v>
      </c>
      <c r="E1425" s="8" t="s">
        <v>11</v>
      </c>
      <c r="F1425" s="9">
        <v>12</v>
      </c>
      <c r="G1425" s="10">
        <v>50</v>
      </c>
      <c r="H1425" s="46"/>
      <c r="I1425" s="46"/>
      <c r="M1425" s="6" t="s">
        <v>473</v>
      </c>
      <c r="N1425" s="43" t="str">
        <f>IF(COUNTIF($M$2:M1425,$M$2:$M$1501)=1,M1425,"")</f>
        <v/>
      </c>
      <c r="O1425" s="43" t="str">
        <f t="array" ref="O1425">IFERROR(INDEX($M$2:$M$1501,MATCH(0,INDEX(COUNTIFS($O$1:O1424,$M$2:$M$1501),0),0)),"")</f>
        <v/>
      </c>
      <c r="T1425" s="8" t="s">
        <v>52</v>
      </c>
      <c r="U1425" s="51"/>
      <c r="Z1425" s="6" t="s">
        <v>473</v>
      </c>
    </row>
    <row r="1426" spans="1:26" ht="12.75">
      <c r="A1426" s="36" t="str">
        <f t="shared" si="39"/>
        <v>DEL-Vikaspuri|Fruits &amp; Vegetables</v>
      </c>
      <c r="B1426" s="6" t="s">
        <v>473</v>
      </c>
      <c r="C1426" s="13">
        <v>44537</v>
      </c>
      <c r="D1426" s="8" t="s">
        <v>60</v>
      </c>
      <c r="E1426" s="8" t="s">
        <v>11</v>
      </c>
      <c r="F1426" s="9">
        <v>10</v>
      </c>
      <c r="G1426" s="10">
        <v>15</v>
      </c>
      <c r="H1426" s="46"/>
      <c r="I1426" s="46"/>
      <c r="M1426" s="6" t="s">
        <v>473</v>
      </c>
      <c r="N1426" s="43" t="str">
        <f>IF(COUNTIF($M$2:M1426,$M$2:$M$1501)=1,M1426,"")</f>
        <v/>
      </c>
      <c r="O1426" s="43" t="str">
        <f t="array" ref="O1426">IFERROR(INDEX($M$2:$M$1501,MATCH(0,INDEX(COUNTIFS($O$1:O1425,$M$2:$M$1501),0),0)),"")</f>
        <v/>
      </c>
      <c r="T1426" s="8" t="s">
        <v>60</v>
      </c>
      <c r="U1426" s="51"/>
      <c r="Z1426" s="6" t="s">
        <v>473</v>
      </c>
    </row>
    <row r="1427" spans="1:26" ht="12.75">
      <c r="A1427" s="36" t="str">
        <f t="shared" si="39"/>
        <v>DEL - Sector 10 Dwarka|Dairy, Bread &amp; Batter</v>
      </c>
      <c r="B1427" s="6" t="s">
        <v>479</v>
      </c>
      <c r="C1427" s="13">
        <v>44537</v>
      </c>
      <c r="D1427" s="8" t="s">
        <v>40</v>
      </c>
      <c r="E1427" s="8" t="s">
        <v>41</v>
      </c>
      <c r="F1427" s="9">
        <v>8</v>
      </c>
      <c r="G1427" s="10">
        <v>46</v>
      </c>
      <c r="H1427" s="46"/>
      <c r="I1427" s="46"/>
      <c r="M1427" s="6" t="s">
        <v>479</v>
      </c>
      <c r="N1427" s="43" t="str">
        <f>IF(COUNTIF($M$2:M1427,$M$2:$M$1501)=1,M1427,"")</f>
        <v/>
      </c>
      <c r="O1427" s="43" t="str">
        <f t="array" ref="O1427">IFERROR(INDEX($M$2:$M$1501,MATCH(0,INDEX(COUNTIFS($O$1:O1426,$M$2:$M$1501),0),0)),"")</f>
        <v/>
      </c>
      <c r="T1427" s="8" t="s">
        <v>40</v>
      </c>
      <c r="U1427" s="51"/>
      <c r="Z1427" s="6" t="s">
        <v>479</v>
      </c>
    </row>
    <row r="1428" spans="1:26" ht="12.75">
      <c r="A1428" s="36" t="str">
        <f t="shared" si="39"/>
        <v>DEL - Kalkaji|Fruits &amp; Vegetables</v>
      </c>
      <c r="B1428" s="6" t="s">
        <v>474</v>
      </c>
      <c r="C1428" s="13">
        <v>44537</v>
      </c>
      <c r="D1428" s="8" t="s">
        <v>60</v>
      </c>
      <c r="E1428" s="8" t="s">
        <v>11</v>
      </c>
      <c r="F1428" s="9">
        <v>16</v>
      </c>
      <c r="G1428" s="10">
        <v>10</v>
      </c>
      <c r="H1428" s="46"/>
      <c r="I1428" s="46"/>
      <c r="M1428" s="6" t="s">
        <v>474</v>
      </c>
      <c r="N1428" s="43" t="str">
        <f>IF(COUNTIF($M$2:M1428,$M$2:$M$1501)=1,M1428,"")</f>
        <v/>
      </c>
      <c r="O1428" s="43" t="str">
        <f t="array" ref="O1428">IFERROR(INDEX($M$2:$M$1501,MATCH(0,INDEX(COUNTIFS($O$1:O1427,$M$2:$M$1501),0),0)),"")</f>
        <v/>
      </c>
      <c r="T1428" s="8" t="s">
        <v>60</v>
      </c>
      <c r="U1428" s="51"/>
      <c r="Z1428" s="6" t="s">
        <v>474</v>
      </c>
    </row>
    <row r="1429" spans="1:26" ht="12.75">
      <c r="A1429" s="36" t="str">
        <f t="shared" si="39"/>
        <v>DEL - East of Kailash|Unlisted Collections</v>
      </c>
      <c r="B1429" s="6" t="s">
        <v>471</v>
      </c>
      <c r="C1429" s="13">
        <v>44537</v>
      </c>
      <c r="D1429" s="8" t="s">
        <v>364</v>
      </c>
      <c r="E1429" s="8" t="s">
        <v>365</v>
      </c>
      <c r="F1429" s="9">
        <v>0</v>
      </c>
      <c r="G1429" s="10">
        <v>30</v>
      </c>
      <c r="H1429" s="46"/>
      <c r="I1429" s="46"/>
      <c r="M1429" s="6" t="s">
        <v>471</v>
      </c>
      <c r="N1429" s="43" t="str">
        <f>IF(COUNTIF($M$2:M1429,$M$2:$M$1501)=1,M1429,"")</f>
        <v/>
      </c>
      <c r="O1429" s="43" t="str">
        <f t="array" ref="O1429">IFERROR(INDEX($M$2:$M$1501,MATCH(0,INDEX(COUNTIFS($O$1:O1428,$M$2:$M$1501),0),0)),"")</f>
        <v/>
      </c>
      <c r="T1429" s="8" t="s">
        <v>364</v>
      </c>
      <c r="U1429" s="51"/>
      <c r="Z1429" s="6" t="s">
        <v>471</v>
      </c>
    </row>
    <row r="1430" spans="1:26" ht="12.75">
      <c r="A1430" s="36" t="str">
        <f t="shared" si="39"/>
        <v>DEL - East of Kailash|Munchies</v>
      </c>
      <c r="B1430" s="6" t="s">
        <v>471</v>
      </c>
      <c r="C1430" s="13">
        <v>44537</v>
      </c>
      <c r="D1430" s="8" t="s">
        <v>724</v>
      </c>
      <c r="E1430" s="8" t="s">
        <v>8</v>
      </c>
      <c r="F1430" s="9">
        <v>0</v>
      </c>
      <c r="G1430" s="10">
        <v>22</v>
      </c>
      <c r="H1430" s="46"/>
      <c r="I1430" s="46"/>
      <c r="M1430" s="6" t="s">
        <v>471</v>
      </c>
      <c r="N1430" s="43" t="str">
        <f>IF(COUNTIF($M$2:M1430,$M$2:$M$1501)=1,M1430,"")</f>
        <v/>
      </c>
      <c r="O1430" s="43" t="str">
        <f t="array" ref="O1430">IFERROR(INDEX($M$2:$M$1501,MATCH(0,INDEX(COUNTIFS($O$1:O1429,$M$2:$M$1501),0),0)),"")</f>
        <v/>
      </c>
      <c r="T1430" s="8" t="s">
        <v>724</v>
      </c>
      <c r="U1430" s="51"/>
      <c r="Z1430" s="6" t="s">
        <v>471</v>
      </c>
    </row>
    <row r="1431" spans="1:26" ht="12.75">
      <c r="A1431" s="36" t="str">
        <f t="shared" si="39"/>
        <v>DEL-Vikaspuri|Beverages</v>
      </c>
      <c r="B1431" s="6" t="s">
        <v>473</v>
      </c>
      <c r="C1431" s="13">
        <v>44537</v>
      </c>
      <c r="D1431" s="8" t="s">
        <v>587</v>
      </c>
      <c r="E1431" s="8" t="s">
        <v>74</v>
      </c>
      <c r="F1431" s="9">
        <v>26</v>
      </c>
      <c r="G1431" s="10">
        <v>32</v>
      </c>
      <c r="H1431" s="46"/>
      <c r="I1431" s="46"/>
      <c r="M1431" s="6" t="s">
        <v>473</v>
      </c>
      <c r="N1431" s="43" t="str">
        <f>IF(COUNTIF($M$2:M1431,$M$2:$M$1501)=1,M1431,"")</f>
        <v/>
      </c>
      <c r="O1431" s="43" t="str">
        <f t="array" ref="O1431">IFERROR(INDEX($M$2:$M$1501,MATCH(0,INDEX(COUNTIFS($O$1:O1430,$M$2:$M$1501),0),0)),"")</f>
        <v/>
      </c>
      <c r="T1431" s="8" t="s">
        <v>587</v>
      </c>
      <c r="U1431" s="51"/>
      <c r="Z1431" s="6" t="s">
        <v>473</v>
      </c>
    </row>
    <row r="1432" spans="1:26" ht="12.75">
      <c r="A1432" s="36" t="str">
        <f t="shared" si="39"/>
        <v>DEL-Malviya Nagar|Beverages</v>
      </c>
      <c r="B1432" s="6" t="s">
        <v>483</v>
      </c>
      <c r="C1432" s="13">
        <v>44537</v>
      </c>
      <c r="D1432" s="8" t="s">
        <v>725</v>
      </c>
      <c r="E1432" s="8" t="s">
        <v>74</v>
      </c>
      <c r="F1432" s="9">
        <v>3</v>
      </c>
      <c r="G1432" s="10">
        <v>109</v>
      </c>
      <c r="H1432" s="46"/>
      <c r="I1432" s="46"/>
      <c r="M1432" s="6" t="s">
        <v>483</v>
      </c>
      <c r="N1432" s="43" t="str">
        <f>IF(COUNTIF($M$2:M1432,$M$2:$M$1501)=1,M1432,"")</f>
        <v/>
      </c>
      <c r="O1432" s="43" t="str">
        <f t="array" ref="O1432">IFERROR(INDEX($M$2:$M$1501,MATCH(0,INDEX(COUNTIFS($O$1:O1431,$M$2:$M$1501),0),0)),"")</f>
        <v/>
      </c>
      <c r="T1432" s="8" t="s">
        <v>725</v>
      </c>
      <c r="U1432" s="51"/>
      <c r="Z1432" s="6" t="s">
        <v>483</v>
      </c>
    </row>
    <row r="1433" spans="1:26" ht="12.75">
      <c r="A1433" s="36" t="str">
        <f t="shared" si="39"/>
        <v>DEL-Malviya Nagar|Fruits &amp; Vegetables</v>
      </c>
      <c r="B1433" s="6" t="s">
        <v>483</v>
      </c>
      <c r="C1433" s="13">
        <v>44537</v>
      </c>
      <c r="D1433" s="8" t="s">
        <v>17</v>
      </c>
      <c r="E1433" s="8" t="s">
        <v>11</v>
      </c>
      <c r="F1433" s="9">
        <v>85</v>
      </c>
      <c r="G1433" s="10">
        <v>35</v>
      </c>
      <c r="H1433" s="46"/>
      <c r="I1433" s="46"/>
      <c r="M1433" s="6" t="s">
        <v>483</v>
      </c>
      <c r="N1433" s="43" t="str">
        <f>IF(COUNTIF($M$2:M1433,$M$2:$M$1501)=1,M1433,"")</f>
        <v/>
      </c>
      <c r="O1433" s="43" t="str">
        <f t="array" ref="O1433">IFERROR(INDEX($M$2:$M$1501,MATCH(0,INDEX(COUNTIFS($O$1:O1432,$M$2:$M$1501),0),0)),"")</f>
        <v/>
      </c>
      <c r="T1433" s="8" t="s">
        <v>17</v>
      </c>
      <c r="U1433" s="51"/>
      <c r="Z1433" s="6" t="s">
        <v>483</v>
      </c>
    </row>
    <row r="1434" spans="1:26" ht="12.75">
      <c r="A1434" s="36" t="str">
        <f t="shared" si="39"/>
        <v>DEL-Vikaspuri|Personal Care</v>
      </c>
      <c r="B1434" s="6" t="s">
        <v>473</v>
      </c>
      <c r="C1434" s="13">
        <v>44537</v>
      </c>
      <c r="D1434" s="8" t="s">
        <v>726</v>
      </c>
      <c r="E1434" s="8" t="s">
        <v>34</v>
      </c>
      <c r="F1434" s="9">
        <v>11</v>
      </c>
      <c r="G1434" s="10">
        <v>126</v>
      </c>
      <c r="H1434" s="46"/>
      <c r="I1434" s="46"/>
      <c r="M1434" s="6" t="s">
        <v>473</v>
      </c>
      <c r="N1434" s="43" t="str">
        <f>IF(COUNTIF($M$2:M1434,$M$2:$M$1501)=1,M1434,"")</f>
        <v/>
      </c>
      <c r="O1434" s="43" t="str">
        <f t="array" ref="O1434">IFERROR(INDEX($M$2:$M$1501,MATCH(0,INDEX(COUNTIFS($O$1:O1433,$M$2:$M$1501),0),0)),"")</f>
        <v/>
      </c>
      <c r="T1434" s="8" t="s">
        <v>726</v>
      </c>
      <c r="U1434" s="51"/>
      <c r="Z1434" s="6" t="s">
        <v>473</v>
      </c>
    </row>
    <row r="1435" spans="1:26" ht="12.75">
      <c r="A1435" s="36" t="str">
        <f t="shared" si="39"/>
        <v>DEL-Paschim Vihar|Fruits &amp; Vegetables</v>
      </c>
      <c r="B1435" s="6" t="s">
        <v>477</v>
      </c>
      <c r="C1435" s="13">
        <v>44537</v>
      </c>
      <c r="D1435" s="8" t="s">
        <v>295</v>
      </c>
      <c r="E1435" s="8" t="s">
        <v>11</v>
      </c>
      <c r="F1435" s="9">
        <v>15</v>
      </c>
      <c r="G1435" s="10">
        <v>19</v>
      </c>
      <c r="H1435" s="46"/>
      <c r="I1435" s="46"/>
      <c r="M1435" s="6" t="s">
        <v>477</v>
      </c>
      <c r="N1435" s="43" t="str">
        <f>IF(COUNTIF($M$2:M1435,$M$2:$M$1501)=1,M1435,"")</f>
        <v/>
      </c>
      <c r="O1435" s="43" t="str">
        <f t="array" ref="O1435">IFERROR(INDEX($M$2:$M$1501,MATCH(0,INDEX(COUNTIFS($O$1:O1434,$M$2:$M$1501),0),0)),"")</f>
        <v/>
      </c>
      <c r="T1435" s="8" t="s">
        <v>295</v>
      </c>
      <c r="U1435" s="51"/>
      <c r="Z1435" s="6" t="s">
        <v>477</v>
      </c>
    </row>
    <row r="1436" spans="1:26" ht="12.75">
      <c r="A1436" s="36" t="str">
        <f t="shared" si="39"/>
        <v>DEL-Paschim Vihar|Fruits &amp; Vegetables</v>
      </c>
      <c r="B1436" s="6" t="s">
        <v>477</v>
      </c>
      <c r="C1436" s="13">
        <v>44537</v>
      </c>
      <c r="D1436" s="8" t="s">
        <v>727</v>
      </c>
      <c r="E1436" s="8" t="s">
        <v>11</v>
      </c>
      <c r="F1436" s="9">
        <v>3</v>
      </c>
      <c r="G1436" s="10">
        <v>101</v>
      </c>
      <c r="H1436" s="46"/>
      <c r="I1436" s="46"/>
      <c r="M1436" s="6" t="s">
        <v>477</v>
      </c>
      <c r="N1436" s="43" t="str">
        <f>IF(COUNTIF($M$2:M1436,$M$2:$M$1501)=1,M1436,"")</f>
        <v/>
      </c>
      <c r="O1436" s="43" t="str">
        <f t="array" ref="O1436">IFERROR(INDEX($M$2:$M$1501,MATCH(0,INDEX(COUNTIFS($O$1:O1435,$M$2:$M$1501),0),0)),"")</f>
        <v/>
      </c>
      <c r="T1436" s="8" t="s">
        <v>727</v>
      </c>
      <c r="U1436" s="51"/>
      <c r="Z1436" s="6" t="s">
        <v>477</v>
      </c>
    </row>
    <row r="1437" spans="1:26" ht="12.75">
      <c r="A1437" s="36" t="str">
        <f t="shared" si="39"/>
        <v>DEL-Paschim Vihar|Fruits &amp; Vegetables</v>
      </c>
      <c r="B1437" s="6" t="s">
        <v>477</v>
      </c>
      <c r="C1437" s="13">
        <v>44537</v>
      </c>
      <c r="D1437" s="8" t="s">
        <v>728</v>
      </c>
      <c r="E1437" s="8" t="s">
        <v>11</v>
      </c>
      <c r="F1437" s="9">
        <v>1</v>
      </c>
      <c r="G1437" s="10">
        <v>62</v>
      </c>
      <c r="H1437" s="46"/>
      <c r="I1437" s="46"/>
      <c r="M1437" s="6" t="s">
        <v>477</v>
      </c>
      <c r="N1437" s="43" t="str">
        <f>IF(COUNTIF($M$2:M1437,$M$2:$M$1501)=1,M1437,"")</f>
        <v/>
      </c>
      <c r="O1437" s="43" t="str">
        <f t="array" ref="O1437">IFERROR(INDEX($M$2:$M$1501,MATCH(0,INDEX(COUNTIFS($O$1:O1436,$M$2:$M$1501),0),0)),"")</f>
        <v/>
      </c>
      <c r="T1437" s="8" t="s">
        <v>728</v>
      </c>
      <c r="U1437" s="51"/>
      <c r="Z1437" s="6" t="s">
        <v>477</v>
      </c>
    </row>
    <row r="1438" spans="1:26" ht="12.75">
      <c r="A1438" s="36" t="str">
        <f t="shared" si="39"/>
        <v>DEL-RAJOURI GARDEN|Munchies</v>
      </c>
      <c r="B1438" s="6" t="s">
        <v>687</v>
      </c>
      <c r="C1438" s="13">
        <v>44537</v>
      </c>
      <c r="D1438" s="8" t="s">
        <v>458</v>
      </c>
      <c r="E1438" s="8" t="s">
        <v>8</v>
      </c>
      <c r="F1438" s="9">
        <v>27</v>
      </c>
      <c r="G1438" s="10">
        <v>0</v>
      </c>
      <c r="H1438" s="46"/>
      <c r="I1438" s="46"/>
      <c r="M1438" s="6" t="s">
        <v>687</v>
      </c>
      <c r="N1438" s="43" t="str">
        <f>IF(COUNTIF($M$2:M1438,$M$2:$M$1501)=1,M1438,"")</f>
        <v/>
      </c>
      <c r="O1438" s="43" t="str">
        <f t="array" ref="O1438">IFERROR(INDEX($M$2:$M$1501,MATCH(0,INDEX(COUNTIFS($O$1:O1437,$M$2:$M$1501),0),0)),"")</f>
        <v/>
      </c>
      <c r="T1438" s="8" t="s">
        <v>458</v>
      </c>
      <c r="U1438" s="51"/>
      <c r="Z1438" s="6" t="s">
        <v>687</v>
      </c>
    </row>
    <row r="1439" spans="1:26" ht="12.75">
      <c r="A1439" s="36" t="str">
        <f t="shared" si="39"/>
        <v>DEL - Sector 10 Dwarka|Fruits &amp; Vegetables</v>
      </c>
      <c r="B1439" s="6" t="s">
        <v>479</v>
      </c>
      <c r="C1439" s="13">
        <v>44537</v>
      </c>
      <c r="D1439" s="8" t="s">
        <v>17</v>
      </c>
      <c r="E1439" s="8" t="s">
        <v>11</v>
      </c>
      <c r="F1439" s="9">
        <v>1</v>
      </c>
      <c r="G1439" s="10">
        <v>25</v>
      </c>
      <c r="H1439" s="46"/>
      <c r="I1439" s="46"/>
      <c r="M1439" s="6" t="s">
        <v>479</v>
      </c>
      <c r="N1439" s="43" t="str">
        <f>IF(COUNTIF($M$2:M1439,$M$2:$M$1501)=1,M1439,"")</f>
        <v/>
      </c>
      <c r="O1439" s="43" t="str">
        <f t="array" ref="O1439">IFERROR(INDEX($M$2:$M$1501,MATCH(0,INDEX(COUNTIFS($O$1:O1438,$M$2:$M$1501),0),0)),"")</f>
        <v/>
      </c>
      <c r="T1439" s="8" t="s">
        <v>17</v>
      </c>
      <c r="U1439" s="51"/>
      <c r="Z1439" s="6" t="s">
        <v>479</v>
      </c>
    </row>
    <row r="1440" spans="1:26" ht="12.75">
      <c r="A1440" s="36" t="str">
        <f t="shared" si="39"/>
        <v>DEL - Sector 10 Dwarka|Beverages</v>
      </c>
      <c r="B1440" s="6" t="s">
        <v>479</v>
      </c>
      <c r="C1440" s="13">
        <v>44537</v>
      </c>
      <c r="D1440" s="8" t="s">
        <v>277</v>
      </c>
      <c r="E1440" s="8" t="s">
        <v>74</v>
      </c>
      <c r="F1440" s="9">
        <v>2</v>
      </c>
      <c r="G1440" s="10">
        <v>72</v>
      </c>
      <c r="H1440" s="46"/>
      <c r="I1440" s="46"/>
      <c r="M1440" s="6" t="s">
        <v>479</v>
      </c>
      <c r="N1440" s="43" t="str">
        <f>IF(COUNTIF($M$2:M1440,$M$2:$M$1501)=1,M1440,"")</f>
        <v/>
      </c>
      <c r="O1440" s="43" t="str">
        <f t="array" ref="O1440">IFERROR(INDEX($M$2:$M$1501,MATCH(0,INDEX(COUNTIFS($O$1:O1439,$M$2:$M$1501),0),0)),"")</f>
        <v/>
      </c>
      <c r="T1440" s="8" t="s">
        <v>277</v>
      </c>
      <c r="U1440" s="51"/>
      <c r="Z1440" s="6" t="s">
        <v>479</v>
      </c>
    </row>
    <row r="1441" spans="1:26" ht="12.75">
      <c r="A1441" s="36" t="str">
        <f t="shared" si="39"/>
        <v>DEL - Sector 10 Dwarka|Munchies</v>
      </c>
      <c r="B1441" s="6" t="s">
        <v>479</v>
      </c>
      <c r="C1441" s="13">
        <v>44537</v>
      </c>
      <c r="D1441" s="8" t="s">
        <v>206</v>
      </c>
      <c r="E1441" s="8" t="s">
        <v>8</v>
      </c>
      <c r="F1441" s="9">
        <v>2</v>
      </c>
      <c r="G1441" s="10">
        <v>25</v>
      </c>
      <c r="H1441" s="46"/>
      <c r="I1441" s="46"/>
      <c r="M1441" s="6" t="s">
        <v>479</v>
      </c>
      <c r="N1441" s="43" t="str">
        <f>IF(COUNTIF($M$2:M1441,$M$2:$M$1501)=1,M1441,"")</f>
        <v/>
      </c>
      <c r="O1441" s="43" t="str">
        <f t="array" ref="O1441">IFERROR(INDEX($M$2:$M$1501,MATCH(0,INDEX(COUNTIFS($O$1:O1440,$M$2:$M$1501),0),0)),"")</f>
        <v/>
      </c>
      <c r="T1441" s="8" t="s">
        <v>206</v>
      </c>
      <c r="U1441" s="51"/>
      <c r="Z1441" s="6" t="s">
        <v>479</v>
      </c>
    </row>
    <row r="1442" spans="1:26" ht="12.75">
      <c r="A1442" s="36" t="str">
        <f t="shared" si="39"/>
        <v>DEL - East of Kailash|Chocolates &amp; Candies</v>
      </c>
      <c r="B1442" s="6" t="s">
        <v>471</v>
      </c>
      <c r="C1442" s="13">
        <v>44537</v>
      </c>
      <c r="D1442" s="8" t="s">
        <v>729</v>
      </c>
      <c r="E1442" s="8" t="s">
        <v>80</v>
      </c>
      <c r="F1442" s="9">
        <v>564</v>
      </c>
      <c r="G1442" s="10">
        <v>10</v>
      </c>
      <c r="H1442" s="46"/>
      <c r="I1442" s="46"/>
      <c r="M1442" s="6" t="s">
        <v>471</v>
      </c>
      <c r="N1442" s="43" t="str">
        <f>IF(COUNTIF($M$2:M1442,$M$2:$M$1501)=1,M1442,"")</f>
        <v/>
      </c>
      <c r="O1442" s="43" t="str">
        <f t="array" ref="O1442">IFERROR(INDEX($M$2:$M$1501,MATCH(0,INDEX(COUNTIFS($O$1:O1441,$M$2:$M$1501),0),0)),"")</f>
        <v/>
      </c>
      <c r="T1442" s="8" t="s">
        <v>729</v>
      </c>
      <c r="U1442" s="51"/>
      <c r="Z1442" s="6" t="s">
        <v>471</v>
      </c>
    </row>
    <row r="1443" spans="1:26" ht="12.75">
      <c r="A1443" s="36" t="str">
        <f t="shared" si="39"/>
        <v>DEL-Paschim Vihar|Fruits &amp; Vegetables</v>
      </c>
      <c r="B1443" s="6" t="s">
        <v>477</v>
      </c>
      <c r="C1443" s="13">
        <v>44537</v>
      </c>
      <c r="D1443" s="8" t="s">
        <v>24</v>
      </c>
      <c r="E1443" s="8" t="s">
        <v>11</v>
      </c>
      <c r="F1443" s="9">
        <v>9</v>
      </c>
      <c r="G1443" s="10">
        <v>0</v>
      </c>
      <c r="H1443" s="46"/>
      <c r="I1443" s="46"/>
      <c r="M1443" s="6" t="s">
        <v>477</v>
      </c>
      <c r="N1443" s="43" t="str">
        <f>IF(COUNTIF($M$2:M1443,$M$2:$M$1501)=1,M1443,"")</f>
        <v/>
      </c>
      <c r="O1443" s="43" t="str">
        <f t="array" ref="O1443">IFERROR(INDEX($M$2:$M$1501,MATCH(0,INDEX(COUNTIFS($O$1:O1442,$M$2:$M$1501),0),0)),"")</f>
        <v/>
      </c>
      <c r="T1443" s="8" t="s">
        <v>24</v>
      </c>
      <c r="U1443" s="51"/>
      <c r="Z1443" s="6" t="s">
        <v>477</v>
      </c>
    </row>
    <row r="1444" spans="1:26" ht="12.75">
      <c r="A1444" s="36" t="str">
        <f t="shared" si="39"/>
        <v>DEL-Paschim Vihar|Fruits &amp; Vegetables</v>
      </c>
      <c r="B1444" s="6" t="s">
        <v>477</v>
      </c>
      <c r="C1444" s="13">
        <v>44537</v>
      </c>
      <c r="D1444" s="8" t="s">
        <v>23</v>
      </c>
      <c r="E1444" s="8" t="s">
        <v>11</v>
      </c>
      <c r="F1444" s="9">
        <v>0</v>
      </c>
      <c r="G1444" s="10">
        <v>12</v>
      </c>
      <c r="H1444" s="46"/>
      <c r="I1444" s="46"/>
      <c r="M1444" s="6" t="s">
        <v>477</v>
      </c>
      <c r="N1444" s="43" t="str">
        <f>IF(COUNTIF($M$2:M1444,$M$2:$M$1501)=1,M1444,"")</f>
        <v/>
      </c>
      <c r="O1444" s="43" t="str">
        <f t="array" ref="O1444">IFERROR(INDEX($M$2:$M$1501,MATCH(0,INDEX(COUNTIFS($O$1:O1443,$M$2:$M$1501),0),0)),"")</f>
        <v/>
      </c>
      <c r="T1444" s="8" t="s">
        <v>23</v>
      </c>
      <c r="U1444" s="51"/>
      <c r="Z1444" s="6" t="s">
        <v>477</v>
      </c>
    </row>
    <row r="1445" spans="1:26" ht="12.75">
      <c r="A1445" s="36" t="str">
        <f t="shared" si="39"/>
        <v>DEL-RAJOURI GARDEN|Dairy, Bread &amp; Batter</v>
      </c>
      <c r="B1445" s="6" t="s">
        <v>687</v>
      </c>
      <c r="C1445" s="13">
        <v>44537</v>
      </c>
      <c r="D1445" s="8" t="s">
        <v>651</v>
      </c>
      <c r="E1445" s="8" t="s">
        <v>41</v>
      </c>
      <c r="F1445" s="9">
        <v>1</v>
      </c>
      <c r="G1445" s="10">
        <v>38</v>
      </c>
      <c r="H1445" s="46"/>
      <c r="I1445" s="46"/>
      <c r="M1445" s="6" t="s">
        <v>687</v>
      </c>
      <c r="N1445" s="43" t="str">
        <f>IF(COUNTIF($M$2:M1445,$M$2:$M$1501)=1,M1445,"")</f>
        <v/>
      </c>
      <c r="O1445" s="43" t="str">
        <f t="array" ref="O1445">IFERROR(INDEX($M$2:$M$1501,MATCH(0,INDEX(COUNTIFS($O$1:O1444,$M$2:$M$1501),0),0)),"")</f>
        <v/>
      </c>
      <c r="T1445" s="8" t="s">
        <v>651</v>
      </c>
      <c r="U1445" s="51"/>
      <c r="Z1445" s="6" t="s">
        <v>687</v>
      </c>
    </row>
    <row r="1446" spans="1:26" ht="12.75">
      <c r="A1446" s="36" t="str">
        <f t="shared" si="39"/>
        <v>DEL-Paschim Vihar|Cooking Essentials</v>
      </c>
      <c r="B1446" s="6" t="s">
        <v>477</v>
      </c>
      <c r="C1446" s="13">
        <v>44537</v>
      </c>
      <c r="D1446" s="8" t="s">
        <v>68</v>
      </c>
      <c r="E1446" s="8" t="s">
        <v>30</v>
      </c>
      <c r="F1446" s="9">
        <v>0</v>
      </c>
      <c r="G1446" s="10">
        <v>112</v>
      </c>
      <c r="H1446" s="46"/>
      <c r="I1446" s="46"/>
      <c r="M1446" s="6" t="s">
        <v>477</v>
      </c>
      <c r="N1446" s="43" t="str">
        <f>IF(COUNTIF($M$2:M1446,$M$2:$M$1501)=1,M1446,"")</f>
        <v/>
      </c>
      <c r="O1446" s="43" t="str">
        <f t="array" ref="O1446">IFERROR(INDEX($M$2:$M$1501,MATCH(0,INDEX(COUNTIFS($O$1:O1445,$M$2:$M$1501),0),0)),"")</f>
        <v/>
      </c>
      <c r="T1446" s="8" t="s">
        <v>68</v>
      </c>
      <c r="U1446" s="51"/>
      <c r="Z1446" s="6" t="s">
        <v>477</v>
      </c>
    </row>
    <row r="1447" spans="1:26" ht="12.75">
      <c r="A1447" s="36" t="str">
        <f t="shared" si="39"/>
        <v>NOD - Sector 117 Noida|Fruits &amp; Vegetables</v>
      </c>
      <c r="B1447" s="6" t="s">
        <v>676</v>
      </c>
      <c r="C1447" s="13">
        <v>44537</v>
      </c>
      <c r="D1447" s="8" t="s">
        <v>730</v>
      </c>
      <c r="E1447" s="8" t="s">
        <v>11</v>
      </c>
      <c r="F1447" s="9">
        <v>14</v>
      </c>
      <c r="G1447" s="10">
        <v>47</v>
      </c>
      <c r="H1447" s="46"/>
      <c r="I1447" s="46"/>
      <c r="M1447" s="6" t="s">
        <v>676</v>
      </c>
      <c r="N1447" s="43" t="str">
        <f>IF(COUNTIF($M$2:M1447,$M$2:$M$1501)=1,M1447,"")</f>
        <v/>
      </c>
      <c r="O1447" s="43" t="str">
        <f t="array" ref="O1447">IFERROR(INDEX($M$2:$M$1501,MATCH(0,INDEX(COUNTIFS($O$1:O1446,$M$2:$M$1501),0),0)),"")</f>
        <v/>
      </c>
      <c r="T1447" s="8" t="s">
        <v>730</v>
      </c>
      <c r="U1447" s="51"/>
      <c r="Z1447" s="6" t="s">
        <v>676</v>
      </c>
    </row>
    <row r="1448" spans="1:26" ht="12.75">
      <c r="A1448" s="36" t="str">
        <f t="shared" si="39"/>
        <v>NOD - Sector 117 Noida|Chocolates &amp; Candies</v>
      </c>
      <c r="B1448" s="6" t="s">
        <v>676</v>
      </c>
      <c r="C1448" s="13">
        <v>44537</v>
      </c>
      <c r="D1448" s="8" t="s">
        <v>513</v>
      </c>
      <c r="E1448" s="8" t="s">
        <v>80</v>
      </c>
      <c r="F1448" s="9">
        <v>444</v>
      </c>
      <c r="G1448" s="10">
        <v>0</v>
      </c>
      <c r="H1448" s="46"/>
      <c r="I1448" s="46"/>
      <c r="M1448" s="6" t="s">
        <v>676</v>
      </c>
      <c r="N1448" s="43" t="str">
        <f>IF(COUNTIF($M$2:M1448,$M$2:$M$1501)=1,M1448,"")</f>
        <v/>
      </c>
      <c r="O1448" s="43" t="str">
        <f t="array" ref="O1448">IFERROR(INDEX($M$2:$M$1501,MATCH(0,INDEX(COUNTIFS($O$1:O1447,$M$2:$M$1501),0),0)),"")</f>
        <v/>
      </c>
      <c r="T1448" s="8" t="s">
        <v>513</v>
      </c>
      <c r="U1448" s="51"/>
      <c r="Z1448" s="6" t="s">
        <v>676</v>
      </c>
    </row>
    <row r="1449" spans="1:26" ht="12.75">
      <c r="A1449" s="36" t="str">
        <f t="shared" si="39"/>
        <v>DEL-RAJOURI GARDEN|Fruits &amp; Vegetables</v>
      </c>
      <c r="B1449" s="6" t="s">
        <v>687</v>
      </c>
      <c r="C1449" s="13">
        <v>44537</v>
      </c>
      <c r="D1449" s="8" t="s">
        <v>210</v>
      </c>
      <c r="E1449" s="8" t="s">
        <v>11</v>
      </c>
      <c r="F1449" s="9">
        <v>2</v>
      </c>
      <c r="G1449" s="10">
        <v>37</v>
      </c>
      <c r="H1449" s="46"/>
      <c r="I1449" s="46"/>
      <c r="M1449" s="6" t="s">
        <v>687</v>
      </c>
      <c r="N1449" s="43" t="str">
        <f>IF(COUNTIF($M$2:M1449,$M$2:$M$1501)=1,M1449,"")</f>
        <v/>
      </c>
      <c r="O1449" s="43" t="str">
        <f t="array" ref="O1449">IFERROR(INDEX($M$2:$M$1501,MATCH(0,INDEX(COUNTIFS($O$1:O1448,$M$2:$M$1501),0),0)),"")</f>
        <v/>
      </c>
      <c r="T1449" s="8" t="s">
        <v>210</v>
      </c>
      <c r="U1449" s="51"/>
      <c r="Z1449" s="6" t="s">
        <v>687</v>
      </c>
    </row>
    <row r="1450" spans="1:26" ht="12.75">
      <c r="A1450" s="36" t="str">
        <f t="shared" si="39"/>
        <v>DEL-RAJOURI GARDEN|Biscuits</v>
      </c>
      <c r="B1450" s="6" t="s">
        <v>687</v>
      </c>
      <c r="C1450" s="13">
        <v>44537</v>
      </c>
      <c r="D1450" s="8" t="s">
        <v>194</v>
      </c>
      <c r="E1450" s="8" t="s">
        <v>39</v>
      </c>
      <c r="F1450" s="9">
        <v>7</v>
      </c>
      <c r="G1450" s="10">
        <v>30</v>
      </c>
      <c r="H1450" s="46"/>
      <c r="I1450" s="46"/>
      <c r="M1450" s="6" t="s">
        <v>687</v>
      </c>
      <c r="N1450" s="43" t="str">
        <f>IF(COUNTIF($M$2:M1450,$M$2:$M$1501)=1,M1450,"")</f>
        <v/>
      </c>
      <c r="O1450" s="43" t="str">
        <f t="array" ref="O1450">IFERROR(INDEX($M$2:$M$1501,MATCH(0,INDEX(COUNTIFS($O$1:O1449,$M$2:$M$1501),0),0)),"")</f>
        <v/>
      </c>
      <c r="T1450" s="8" t="s">
        <v>194</v>
      </c>
      <c r="U1450" s="51"/>
      <c r="Z1450" s="6" t="s">
        <v>687</v>
      </c>
    </row>
    <row r="1451" spans="1:26" ht="12.75">
      <c r="A1451" s="36" t="str">
        <f t="shared" si="39"/>
        <v>DEL - Kalkaji|Beverages</v>
      </c>
      <c r="B1451" s="6" t="s">
        <v>474</v>
      </c>
      <c r="C1451" s="13">
        <v>44537</v>
      </c>
      <c r="D1451" s="8" t="s">
        <v>731</v>
      </c>
      <c r="E1451" s="8" t="s">
        <v>74</v>
      </c>
      <c r="F1451" s="9">
        <v>22</v>
      </c>
      <c r="G1451" s="10">
        <v>45</v>
      </c>
      <c r="H1451" s="46"/>
      <c r="I1451" s="46"/>
      <c r="M1451" s="6" t="s">
        <v>474</v>
      </c>
      <c r="N1451" s="43" t="str">
        <f>IF(COUNTIF($M$2:M1451,$M$2:$M$1501)=1,M1451,"")</f>
        <v/>
      </c>
      <c r="O1451" s="43" t="str">
        <f t="array" ref="O1451">IFERROR(INDEX($M$2:$M$1501,MATCH(0,INDEX(COUNTIFS($O$1:O1450,$M$2:$M$1501),0),0)),"")</f>
        <v/>
      </c>
      <c r="T1451" s="8" t="s">
        <v>731</v>
      </c>
      <c r="U1451" s="51"/>
      <c r="Z1451" s="6" t="s">
        <v>474</v>
      </c>
    </row>
    <row r="1452" spans="1:26" ht="12.75">
      <c r="A1452" s="36" t="str">
        <f t="shared" si="39"/>
        <v>DEL - Kalkaji|Munchies</v>
      </c>
      <c r="B1452" s="6" t="s">
        <v>474</v>
      </c>
      <c r="C1452" s="13">
        <v>44537</v>
      </c>
      <c r="D1452" s="8" t="s">
        <v>195</v>
      </c>
      <c r="E1452" s="8" t="s">
        <v>8</v>
      </c>
      <c r="F1452" s="9">
        <v>4</v>
      </c>
      <c r="G1452" s="10">
        <v>14</v>
      </c>
      <c r="H1452" s="46"/>
      <c r="I1452" s="46"/>
      <c r="M1452" s="6" t="s">
        <v>474</v>
      </c>
      <c r="N1452" s="43" t="str">
        <f>IF(COUNTIF($M$2:M1452,$M$2:$M$1501)=1,M1452,"")</f>
        <v/>
      </c>
      <c r="O1452" s="43" t="str">
        <f t="array" ref="O1452">IFERROR(INDEX($M$2:$M$1501,MATCH(0,INDEX(COUNTIFS($O$1:O1451,$M$2:$M$1501),0),0)),"")</f>
        <v/>
      </c>
      <c r="T1452" s="8" t="s">
        <v>195</v>
      </c>
      <c r="U1452" s="51"/>
      <c r="Z1452" s="6" t="s">
        <v>474</v>
      </c>
    </row>
    <row r="1453" spans="1:26" ht="12.75">
      <c r="A1453" s="36" t="str">
        <f t="shared" si="39"/>
        <v>DEL-Malviya Nagar|Fruits &amp; Vegetables</v>
      </c>
      <c r="B1453" s="6" t="s">
        <v>483</v>
      </c>
      <c r="C1453" s="13">
        <v>44537</v>
      </c>
      <c r="D1453" s="8" t="s">
        <v>727</v>
      </c>
      <c r="E1453" s="8" t="s">
        <v>11</v>
      </c>
      <c r="F1453" s="9">
        <v>5</v>
      </c>
      <c r="G1453" s="10">
        <v>101</v>
      </c>
      <c r="H1453" s="46"/>
      <c r="I1453" s="46"/>
      <c r="M1453" s="6" t="s">
        <v>483</v>
      </c>
      <c r="N1453" s="43" t="str">
        <f>IF(COUNTIF($M$2:M1453,$M$2:$M$1501)=1,M1453,"")</f>
        <v/>
      </c>
      <c r="O1453" s="43" t="str">
        <f t="array" ref="O1453">IFERROR(INDEX($M$2:$M$1501,MATCH(0,INDEX(COUNTIFS($O$1:O1452,$M$2:$M$1501),0),0)),"")</f>
        <v/>
      </c>
      <c r="T1453" s="8" t="s">
        <v>727</v>
      </c>
      <c r="U1453" s="51"/>
      <c r="Z1453" s="6" t="s">
        <v>483</v>
      </c>
    </row>
    <row r="1454" spans="1:26" ht="12.75">
      <c r="A1454" s="36" t="str">
        <f t="shared" si="39"/>
        <v>DEL - East of Kailash|Home &amp; Cleaning</v>
      </c>
      <c r="B1454" s="6" t="s">
        <v>471</v>
      </c>
      <c r="C1454" s="13">
        <v>44537</v>
      </c>
      <c r="D1454" s="8" t="s">
        <v>287</v>
      </c>
      <c r="E1454" s="8" t="s">
        <v>67</v>
      </c>
      <c r="F1454" s="9">
        <v>3</v>
      </c>
      <c r="G1454" s="10">
        <v>99</v>
      </c>
      <c r="H1454" s="46"/>
      <c r="I1454" s="46"/>
      <c r="M1454" s="6" t="s">
        <v>471</v>
      </c>
      <c r="N1454" s="43" t="str">
        <f>IF(COUNTIF($M$2:M1454,$M$2:$M$1501)=1,M1454,"")</f>
        <v/>
      </c>
      <c r="O1454" s="43" t="str">
        <f t="array" ref="O1454">IFERROR(INDEX($M$2:$M$1501,MATCH(0,INDEX(COUNTIFS($O$1:O1453,$M$2:$M$1501),0),0)),"")</f>
        <v/>
      </c>
      <c r="T1454" s="8" t="s">
        <v>287</v>
      </c>
      <c r="U1454" s="51"/>
      <c r="Z1454" s="6" t="s">
        <v>471</v>
      </c>
    </row>
    <row r="1455" spans="1:26" ht="12.75">
      <c r="A1455" s="36" t="str">
        <f t="shared" si="39"/>
        <v>DEL - East of Kailash|Cooking Essentials</v>
      </c>
      <c r="B1455" s="6" t="s">
        <v>471</v>
      </c>
      <c r="C1455" s="13">
        <v>44537</v>
      </c>
      <c r="D1455" s="8" t="s">
        <v>76</v>
      </c>
      <c r="E1455" s="8" t="s">
        <v>30</v>
      </c>
      <c r="F1455" s="9">
        <v>8</v>
      </c>
      <c r="G1455" s="10">
        <v>260</v>
      </c>
      <c r="H1455" s="46"/>
      <c r="I1455" s="46"/>
      <c r="M1455" s="6" t="s">
        <v>471</v>
      </c>
      <c r="N1455" s="43" t="str">
        <f>IF(COUNTIF($M$2:M1455,$M$2:$M$1501)=1,M1455,"")</f>
        <v/>
      </c>
      <c r="O1455" s="43" t="str">
        <f t="array" ref="O1455">IFERROR(INDEX($M$2:$M$1501,MATCH(0,INDEX(COUNTIFS($O$1:O1454,$M$2:$M$1501),0),0)),"")</f>
        <v/>
      </c>
      <c r="T1455" s="8" t="s">
        <v>76</v>
      </c>
      <c r="U1455" s="51"/>
      <c r="Z1455" s="6" t="s">
        <v>471</v>
      </c>
    </row>
    <row r="1456" spans="1:26" ht="12.75">
      <c r="A1456" s="36" t="str">
        <f t="shared" si="39"/>
        <v>DEL-Malviya Nagar|Packaged Food</v>
      </c>
      <c r="B1456" s="6" t="s">
        <v>483</v>
      </c>
      <c r="C1456" s="13">
        <v>44537</v>
      </c>
      <c r="D1456" s="8" t="s">
        <v>732</v>
      </c>
      <c r="E1456" s="8" t="s">
        <v>15</v>
      </c>
      <c r="F1456" s="9">
        <v>20</v>
      </c>
      <c r="G1456" s="10">
        <v>136</v>
      </c>
      <c r="H1456" s="46"/>
      <c r="I1456" s="46"/>
      <c r="M1456" s="6" t="s">
        <v>483</v>
      </c>
      <c r="N1456" s="43" t="str">
        <f>IF(COUNTIF($M$2:M1456,$M$2:$M$1501)=1,M1456,"")</f>
        <v/>
      </c>
      <c r="O1456" s="43" t="str">
        <f t="array" ref="O1456">IFERROR(INDEX($M$2:$M$1501,MATCH(0,INDEX(COUNTIFS($O$1:O1455,$M$2:$M$1501),0),0)),"")</f>
        <v/>
      </c>
      <c r="T1456" s="8" t="s">
        <v>732</v>
      </c>
      <c r="U1456" s="51"/>
      <c r="Z1456" s="6" t="s">
        <v>483</v>
      </c>
    </row>
    <row r="1457" spans="1:26" ht="12.75">
      <c r="A1457" s="36" t="str">
        <f t="shared" si="39"/>
        <v>DEL-RAJOURI GARDEN|Beverages</v>
      </c>
      <c r="B1457" s="6" t="s">
        <v>687</v>
      </c>
      <c r="C1457" s="13">
        <v>44537</v>
      </c>
      <c r="D1457" s="8" t="s">
        <v>334</v>
      </c>
      <c r="E1457" s="8" t="s">
        <v>74</v>
      </c>
      <c r="F1457" s="9">
        <v>13</v>
      </c>
      <c r="G1457" s="10">
        <v>144</v>
      </c>
      <c r="H1457" s="46"/>
      <c r="I1457" s="46"/>
      <c r="M1457" s="6" t="s">
        <v>687</v>
      </c>
      <c r="N1457" s="43" t="str">
        <f>IF(COUNTIF($M$2:M1457,$M$2:$M$1501)=1,M1457,"")</f>
        <v/>
      </c>
      <c r="O1457" s="43" t="str">
        <f t="array" ref="O1457">IFERROR(INDEX($M$2:$M$1501,MATCH(0,INDEX(COUNTIFS($O$1:O1456,$M$2:$M$1501),0),0)),"")</f>
        <v/>
      </c>
      <c r="T1457" s="8" t="s">
        <v>334</v>
      </c>
      <c r="U1457" s="51"/>
      <c r="Z1457" s="6" t="s">
        <v>687</v>
      </c>
    </row>
    <row r="1458" spans="1:26" ht="12.75">
      <c r="A1458" s="36" t="str">
        <f t="shared" si="39"/>
        <v>DEL - East of Kailash|Biscuits</v>
      </c>
      <c r="B1458" s="6" t="s">
        <v>471</v>
      </c>
      <c r="C1458" s="13">
        <v>44537</v>
      </c>
      <c r="D1458" s="8" t="s">
        <v>733</v>
      </c>
      <c r="E1458" s="8" t="s">
        <v>39</v>
      </c>
      <c r="F1458" s="9">
        <v>4</v>
      </c>
      <c r="G1458" s="10">
        <v>28</v>
      </c>
      <c r="H1458" s="46"/>
      <c r="I1458" s="46"/>
      <c r="M1458" s="6" t="s">
        <v>471</v>
      </c>
      <c r="N1458" s="43" t="str">
        <f>IF(COUNTIF($M$2:M1458,$M$2:$M$1501)=1,M1458,"")</f>
        <v/>
      </c>
      <c r="O1458" s="43" t="str">
        <f t="array" ref="O1458">IFERROR(INDEX($M$2:$M$1501,MATCH(0,INDEX(COUNTIFS($O$1:O1457,$M$2:$M$1501),0),0)),"")</f>
        <v/>
      </c>
      <c r="T1458" s="8" t="s">
        <v>733</v>
      </c>
      <c r="U1458" s="51"/>
      <c r="Z1458" s="6" t="s">
        <v>471</v>
      </c>
    </row>
    <row r="1459" spans="1:26" ht="12.75">
      <c r="A1459" s="36" t="str">
        <f t="shared" si="39"/>
        <v>DEL - East of Kailash|Beverages</v>
      </c>
      <c r="B1459" s="6" t="s">
        <v>471</v>
      </c>
      <c r="C1459" s="13">
        <v>44537</v>
      </c>
      <c r="D1459" s="8" t="s">
        <v>734</v>
      </c>
      <c r="E1459" s="8" t="s">
        <v>74</v>
      </c>
      <c r="F1459" s="9">
        <v>41</v>
      </c>
      <c r="G1459" s="10">
        <v>115</v>
      </c>
      <c r="H1459" s="46"/>
      <c r="I1459" s="46"/>
      <c r="M1459" s="6" t="s">
        <v>471</v>
      </c>
      <c r="N1459" s="43" t="str">
        <f>IF(COUNTIF($M$2:M1459,$M$2:$M$1501)=1,M1459,"")</f>
        <v/>
      </c>
      <c r="O1459" s="43" t="str">
        <f t="array" ref="O1459">IFERROR(INDEX($M$2:$M$1501,MATCH(0,INDEX(COUNTIFS($O$1:O1458,$M$2:$M$1501),0),0)),"")</f>
        <v/>
      </c>
      <c r="T1459" s="8" t="s">
        <v>734</v>
      </c>
      <c r="U1459" s="51"/>
      <c r="Z1459" s="6" t="s">
        <v>471</v>
      </c>
    </row>
    <row r="1460" spans="1:26" ht="12.75">
      <c r="A1460" s="36" t="str">
        <f t="shared" si="39"/>
        <v>DEL-RAJOURI GARDEN|Fruits &amp; Vegetables</v>
      </c>
      <c r="B1460" s="6" t="s">
        <v>687</v>
      </c>
      <c r="C1460" s="13">
        <v>44536</v>
      </c>
      <c r="D1460" s="8" t="s">
        <v>411</v>
      </c>
      <c r="E1460" s="8" t="s">
        <v>11</v>
      </c>
      <c r="F1460" s="9">
        <v>10</v>
      </c>
      <c r="G1460" s="10">
        <v>28</v>
      </c>
      <c r="H1460" s="46"/>
      <c r="I1460" s="46"/>
      <c r="M1460" s="6" t="s">
        <v>687</v>
      </c>
      <c r="N1460" s="43" t="str">
        <f>IF(COUNTIF($M$2:M1460,$M$2:$M$1501)=1,M1460,"")</f>
        <v/>
      </c>
      <c r="O1460" s="43" t="str">
        <f t="array" ref="O1460">IFERROR(INDEX($M$2:$M$1501,MATCH(0,INDEX(COUNTIFS($O$1:O1459,$M$2:$M$1501),0),0)),"")</f>
        <v/>
      </c>
      <c r="T1460" s="8" t="s">
        <v>411</v>
      </c>
      <c r="U1460" s="51"/>
      <c r="Z1460" s="6" t="s">
        <v>687</v>
      </c>
    </row>
    <row r="1461" spans="1:26" ht="12.75">
      <c r="A1461" s="36" t="str">
        <f t="shared" si="39"/>
        <v>DEL - Sector 10 Dwarka|Beverages</v>
      </c>
      <c r="B1461" s="6" t="s">
        <v>479</v>
      </c>
      <c r="C1461" s="13">
        <v>44536</v>
      </c>
      <c r="D1461" s="8" t="s">
        <v>638</v>
      </c>
      <c r="E1461" s="8" t="s">
        <v>74</v>
      </c>
      <c r="F1461" s="9">
        <v>5</v>
      </c>
      <c r="G1461" s="10">
        <v>15</v>
      </c>
      <c r="H1461" s="46"/>
      <c r="I1461" s="46"/>
      <c r="M1461" s="6" t="s">
        <v>479</v>
      </c>
      <c r="N1461" s="43" t="str">
        <f>IF(COUNTIF($M$2:M1461,$M$2:$M$1501)=1,M1461,"")</f>
        <v/>
      </c>
      <c r="O1461" s="43" t="str">
        <f t="array" ref="O1461">IFERROR(INDEX($M$2:$M$1501,MATCH(0,INDEX(COUNTIFS($O$1:O1460,$M$2:$M$1501),0),0)),"")</f>
        <v/>
      </c>
      <c r="T1461" s="8" t="s">
        <v>638</v>
      </c>
      <c r="U1461" s="51"/>
      <c r="Z1461" s="6" t="s">
        <v>479</v>
      </c>
    </row>
    <row r="1462" spans="1:26" ht="12.75">
      <c r="A1462" s="36" t="str">
        <f t="shared" si="39"/>
        <v>DEL - East of Kailash|Dairy, Bread &amp; Batter</v>
      </c>
      <c r="B1462" s="6" t="s">
        <v>471</v>
      </c>
      <c r="C1462" s="13">
        <v>44536</v>
      </c>
      <c r="D1462" s="8" t="s">
        <v>735</v>
      </c>
      <c r="E1462" s="8" t="s">
        <v>41</v>
      </c>
      <c r="F1462" s="9">
        <v>0</v>
      </c>
      <c r="G1462" s="10">
        <v>540</v>
      </c>
      <c r="H1462" s="46"/>
      <c r="I1462" s="46"/>
      <c r="M1462" s="6" t="s">
        <v>471</v>
      </c>
      <c r="N1462" s="43" t="str">
        <f>IF(COUNTIF($M$2:M1462,$M$2:$M$1501)=1,M1462,"")</f>
        <v/>
      </c>
      <c r="O1462" s="43" t="str">
        <f t="array" ref="O1462">IFERROR(INDEX($M$2:$M$1501,MATCH(0,INDEX(COUNTIFS($O$1:O1461,$M$2:$M$1501),0),0)),"")</f>
        <v/>
      </c>
      <c r="T1462" s="8" t="s">
        <v>735</v>
      </c>
      <c r="U1462" s="51"/>
      <c r="Z1462" s="6" t="s">
        <v>471</v>
      </c>
    </row>
    <row r="1463" spans="1:26" ht="12.75">
      <c r="A1463" s="36" t="str">
        <f t="shared" si="39"/>
        <v>DEL - Sector 10 Dwarka|Packaged Food</v>
      </c>
      <c r="B1463" s="6" t="s">
        <v>479</v>
      </c>
      <c r="C1463" s="13">
        <v>44536</v>
      </c>
      <c r="D1463" s="8" t="s">
        <v>736</v>
      </c>
      <c r="E1463" s="8" t="s">
        <v>15</v>
      </c>
      <c r="F1463" s="9">
        <v>21</v>
      </c>
      <c r="G1463" s="10">
        <v>111</v>
      </c>
      <c r="H1463" s="46"/>
      <c r="I1463" s="46"/>
      <c r="M1463" s="6" t="s">
        <v>479</v>
      </c>
      <c r="N1463" s="43" t="str">
        <f>IF(COUNTIF($M$2:M1463,$M$2:$M$1501)=1,M1463,"")</f>
        <v/>
      </c>
      <c r="O1463" s="43" t="str">
        <f t="array" ref="O1463">IFERROR(INDEX($M$2:$M$1501,MATCH(0,INDEX(COUNTIFS($O$1:O1462,$M$2:$M$1501),0),0)),"")</f>
        <v/>
      </c>
      <c r="T1463" s="8" t="s">
        <v>736</v>
      </c>
      <c r="U1463" s="51"/>
      <c r="Z1463" s="6" t="s">
        <v>479</v>
      </c>
    </row>
    <row r="1464" spans="1:26" ht="12.75">
      <c r="A1464" s="36" t="str">
        <f t="shared" si="39"/>
        <v>DEL-Vikaspuri|Dairy, Bread &amp; Batter</v>
      </c>
      <c r="B1464" s="6" t="s">
        <v>473</v>
      </c>
      <c r="C1464" s="13">
        <v>44536</v>
      </c>
      <c r="D1464" s="8" t="s">
        <v>601</v>
      </c>
      <c r="E1464" s="8" t="s">
        <v>41</v>
      </c>
      <c r="F1464" s="9">
        <v>2</v>
      </c>
      <c r="G1464" s="10">
        <v>90</v>
      </c>
      <c r="H1464" s="46"/>
      <c r="I1464" s="46"/>
      <c r="M1464" s="6" t="s">
        <v>473</v>
      </c>
      <c r="N1464" s="43" t="str">
        <f>IF(COUNTIF($M$2:M1464,$M$2:$M$1501)=1,M1464,"")</f>
        <v/>
      </c>
      <c r="O1464" s="43" t="str">
        <f t="array" ref="O1464">IFERROR(INDEX($M$2:$M$1501,MATCH(0,INDEX(COUNTIFS($O$1:O1463,$M$2:$M$1501),0),0)),"")</f>
        <v/>
      </c>
      <c r="T1464" s="8" t="s">
        <v>601</v>
      </c>
      <c r="U1464" s="51"/>
      <c r="Z1464" s="6" t="s">
        <v>473</v>
      </c>
    </row>
    <row r="1465" spans="1:26" ht="12.75">
      <c r="A1465" s="36" t="str">
        <f t="shared" si="39"/>
        <v>DEL-Vikaspuri|Personal Care</v>
      </c>
      <c r="B1465" s="6" t="s">
        <v>473</v>
      </c>
      <c r="C1465" s="13">
        <v>44536</v>
      </c>
      <c r="D1465" s="8" t="s">
        <v>49</v>
      </c>
      <c r="E1465" s="8" t="s">
        <v>34</v>
      </c>
      <c r="F1465" s="9">
        <v>25</v>
      </c>
      <c r="G1465" s="10">
        <v>85</v>
      </c>
      <c r="H1465" s="46"/>
      <c r="I1465" s="46"/>
      <c r="M1465" s="6" t="s">
        <v>473</v>
      </c>
      <c r="N1465" s="43" t="str">
        <f>IF(COUNTIF($M$2:M1465,$M$2:$M$1501)=1,M1465,"")</f>
        <v/>
      </c>
      <c r="O1465" s="43" t="str">
        <f t="array" ref="O1465">IFERROR(INDEX($M$2:$M$1501,MATCH(0,INDEX(COUNTIFS($O$1:O1464,$M$2:$M$1501),0),0)),"")</f>
        <v/>
      </c>
      <c r="T1465" s="8" t="s">
        <v>49</v>
      </c>
      <c r="U1465" s="51"/>
      <c r="Z1465" s="6" t="s">
        <v>473</v>
      </c>
    </row>
    <row r="1466" spans="1:26" ht="12.75">
      <c r="A1466" s="36" t="str">
        <f t="shared" si="39"/>
        <v>DEL-Vikaspuri|Personal Care</v>
      </c>
      <c r="B1466" s="6" t="s">
        <v>473</v>
      </c>
      <c r="C1466" s="13">
        <v>44536</v>
      </c>
      <c r="D1466" s="8" t="s">
        <v>737</v>
      </c>
      <c r="E1466" s="8" t="s">
        <v>34</v>
      </c>
      <c r="F1466" s="9">
        <v>3</v>
      </c>
      <c r="G1466" s="10">
        <v>54</v>
      </c>
      <c r="H1466" s="46"/>
      <c r="I1466" s="46"/>
      <c r="M1466" s="6" t="s">
        <v>473</v>
      </c>
      <c r="N1466" s="43" t="str">
        <f>IF(COUNTIF($M$2:M1466,$M$2:$M$1501)=1,M1466,"")</f>
        <v/>
      </c>
      <c r="O1466" s="43" t="str">
        <f t="array" ref="O1466">IFERROR(INDEX($M$2:$M$1501,MATCH(0,INDEX(COUNTIFS($O$1:O1465,$M$2:$M$1501),0),0)),"")</f>
        <v/>
      </c>
      <c r="T1466" s="8" t="s">
        <v>737</v>
      </c>
      <c r="U1466" s="51"/>
      <c r="Z1466" s="6" t="s">
        <v>473</v>
      </c>
    </row>
    <row r="1467" spans="1:26" ht="12.75">
      <c r="A1467" s="36" t="str">
        <f t="shared" si="39"/>
        <v>DEL - East of Kailash|Beverages</v>
      </c>
      <c r="B1467" s="6" t="s">
        <v>471</v>
      </c>
      <c r="C1467" s="13">
        <v>44536</v>
      </c>
      <c r="D1467" s="8" t="s">
        <v>738</v>
      </c>
      <c r="E1467" s="8" t="s">
        <v>74</v>
      </c>
      <c r="F1467" s="9">
        <v>7</v>
      </c>
      <c r="G1467" s="10">
        <v>113</v>
      </c>
      <c r="H1467" s="46"/>
      <c r="I1467" s="46"/>
      <c r="M1467" s="6" t="s">
        <v>471</v>
      </c>
      <c r="N1467" s="43" t="str">
        <f>IF(COUNTIF($M$2:M1467,$M$2:$M$1501)=1,M1467,"")</f>
        <v/>
      </c>
      <c r="O1467" s="43" t="str">
        <f t="array" ref="O1467">IFERROR(INDEX($M$2:$M$1501,MATCH(0,INDEX(COUNTIFS($O$1:O1466,$M$2:$M$1501),0),0)),"")</f>
        <v/>
      </c>
      <c r="T1467" s="8" t="s">
        <v>738</v>
      </c>
      <c r="U1467" s="51"/>
      <c r="Z1467" s="6" t="s">
        <v>471</v>
      </c>
    </row>
    <row r="1468" spans="1:26" ht="12.75">
      <c r="A1468" s="36" t="str">
        <f t="shared" si="39"/>
        <v>DEL - East of Kailash|Fruits &amp; Vegetables</v>
      </c>
      <c r="B1468" s="6" t="s">
        <v>471</v>
      </c>
      <c r="C1468" s="13">
        <v>44536</v>
      </c>
      <c r="D1468" s="8" t="s">
        <v>689</v>
      </c>
      <c r="E1468" s="8" t="s">
        <v>11</v>
      </c>
      <c r="F1468" s="9">
        <v>40</v>
      </c>
      <c r="G1468" s="10">
        <v>27</v>
      </c>
      <c r="H1468" s="46"/>
      <c r="I1468" s="46"/>
      <c r="M1468" s="6" t="s">
        <v>471</v>
      </c>
      <c r="N1468" s="43" t="str">
        <f>IF(COUNTIF($M$2:M1468,$M$2:$M$1501)=1,M1468,"")</f>
        <v/>
      </c>
      <c r="O1468" s="43" t="str">
        <f t="array" ref="O1468">IFERROR(INDEX($M$2:$M$1501,MATCH(0,INDEX(COUNTIFS($O$1:O1467,$M$2:$M$1501),0),0)),"")</f>
        <v/>
      </c>
      <c r="T1468" s="8" t="s">
        <v>689</v>
      </c>
      <c r="U1468" s="51"/>
      <c r="Z1468" s="6" t="s">
        <v>471</v>
      </c>
    </row>
    <row r="1469" spans="1:26" ht="12.75">
      <c r="A1469" s="36" t="str">
        <f t="shared" si="39"/>
        <v>DEL-Vikaspuri|Personal Care</v>
      </c>
      <c r="B1469" s="6" t="s">
        <v>473</v>
      </c>
      <c r="C1469" s="13">
        <v>44536</v>
      </c>
      <c r="D1469" s="8" t="s">
        <v>739</v>
      </c>
      <c r="E1469" s="8" t="s">
        <v>34</v>
      </c>
      <c r="F1469" s="9">
        <v>36</v>
      </c>
      <c r="G1469" s="10">
        <v>60</v>
      </c>
      <c r="H1469" s="46"/>
      <c r="I1469" s="46"/>
      <c r="M1469" s="6" t="s">
        <v>473</v>
      </c>
      <c r="N1469" s="43" t="str">
        <f>IF(COUNTIF($M$2:M1469,$M$2:$M$1501)=1,M1469,"")</f>
        <v/>
      </c>
      <c r="O1469" s="43" t="str">
        <f t="array" ref="O1469">IFERROR(INDEX($M$2:$M$1501,MATCH(0,INDEX(COUNTIFS($O$1:O1468,$M$2:$M$1501),0),0)),"")</f>
        <v/>
      </c>
      <c r="T1469" s="8" t="s">
        <v>739</v>
      </c>
      <c r="U1469" s="51"/>
      <c r="Z1469" s="6" t="s">
        <v>473</v>
      </c>
    </row>
    <row r="1470" spans="1:26" ht="12.75">
      <c r="A1470" s="36" t="str">
        <f t="shared" si="39"/>
        <v>DEL-Paschim Vihar|Munchies</v>
      </c>
      <c r="B1470" s="6" t="s">
        <v>477</v>
      </c>
      <c r="C1470" s="13">
        <v>44536</v>
      </c>
      <c r="D1470" s="8" t="s">
        <v>740</v>
      </c>
      <c r="E1470" s="8" t="s">
        <v>8</v>
      </c>
      <c r="F1470" s="9">
        <v>0</v>
      </c>
      <c r="G1470" s="10">
        <v>7</v>
      </c>
      <c r="H1470" s="46"/>
      <c r="I1470" s="46"/>
      <c r="M1470" s="6" t="s">
        <v>477</v>
      </c>
      <c r="N1470" s="43" t="str">
        <f>IF(COUNTIF($M$2:M1470,$M$2:$M$1501)=1,M1470,"")</f>
        <v/>
      </c>
      <c r="O1470" s="43" t="str">
        <f t="array" ref="O1470">IFERROR(INDEX($M$2:$M$1501,MATCH(0,INDEX(COUNTIFS($O$1:O1469,$M$2:$M$1501),0),0)),"")</f>
        <v/>
      </c>
      <c r="T1470" s="8" t="s">
        <v>740</v>
      </c>
      <c r="U1470" s="51"/>
      <c r="Z1470" s="6" t="s">
        <v>477</v>
      </c>
    </row>
    <row r="1471" spans="1:26" ht="12.75">
      <c r="A1471" s="36" t="str">
        <f t="shared" si="39"/>
        <v>DEL - Kalkaji|Cooking Essentials</v>
      </c>
      <c r="B1471" s="6" t="s">
        <v>474</v>
      </c>
      <c r="C1471" s="13">
        <v>44536</v>
      </c>
      <c r="D1471" s="8" t="s">
        <v>741</v>
      </c>
      <c r="E1471" s="8" t="s">
        <v>30</v>
      </c>
      <c r="F1471" s="9">
        <v>12</v>
      </c>
      <c r="G1471" s="10">
        <v>22</v>
      </c>
      <c r="H1471" s="46"/>
      <c r="I1471" s="46"/>
      <c r="M1471" s="6" t="s">
        <v>474</v>
      </c>
      <c r="N1471" s="43" t="str">
        <f>IF(COUNTIF($M$2:M1471,$M$2:$M$1501)=1,M1471,"")</f>
        <v/>
      </c>
      <c r="O1471" s="43" t="str">
        <f t="array" ref="O1471">IFERROR(INDEX($M$2:$M$1501,MATCH(0,INDEX(COUNTIFS($O$1:O1470,$M$2:$M$1501),0),0)),"")</f>
        <v/>
      </c>
      <c r="T1471" s="8" t="s">
        <v>741</v>
      </c>
      <c r="U1471" s="51"/>
      <c r="Z1471" s="6" t="s">
        <v>474</v>
      </c>
    </row>
    <row r="1472" spans="1:26" ht="12.75">
      <c r="A1472" s="36" t="str">
        <f t="shared" si="39"/>
        <v>DEL - Kalkaji|Cooking Essentials</v>
      </c>
      <c r="B1472" s="6" t="s">
        <v>474</v>
      </c>
      <c r="C1472" s="13">
        <v>44536</v>
      </c>
      <c r="D1472" s="8" t="s">
        <v>742</v>
      </c>
      <c r="E1472" s="8" t="s">
        <v>30</v>
      </c>
      <c r="F1472" s="9">
        <v>45</v>
      </c>
      <c r="G1472" s="10">
        <v>40</v>
      </c>
      <c r="H1472" s="46"/>
      <c r="I1472" s="46"/>
      <c r="M1472" s="6" t="s">
        <v>474</v>
      </c>
      <c r="N1472" s="43" t="str">
        <f>IF(COUNTIF($M$2:M1472,$M$2:$M$1501)=1,M1472,"")</f>
        <v/>
      </c>
      <c r="O1472" s="43" t="str">
        <f t="array" ref="O1472">IFERROR(INDEX($M$2:$M$1501,MATCH(0,INDEX(COUNTIFS($O$1:O1471,$M$2:$M$1501),0),0)),"")</f>
        <v/>
      </c>
      <c r="T1472" s="8" t="s">
        <v>742</v>
      </c>
      <c r="U1472" s="51"/>
      <c r="Z1472" s="6" t="s">
        <v>474</v>
      </c>
    </row>
    <row r="1473" spans="1:26" ht="12.75">
      <c r="A1473" s="36" t="str">
        <f t="shared" si="39"/>
        <v>DEL - Kalkaji|Cooking Essentials</v>
      </c>
      <c r="B1473" s="6" t="s">
        <v>474</v>
      </c>
      <c r="C1473" s="13">
        <v>44536</v>
      </c>
      <c r="D1473" s="8" t="s">
        <v>68</v>
      </c>
      <c r="E1473" s="8" t="s">
        <v>30</v>
      </c>
      <c r="F1473" s="9">
        <v>0</v>
      </c>
      <c r="G1473" s="10">
        <v>58</v>
      </c>
      <c r="H1473" s="46"/>
      <c r="I1473" s="46"/>
      <c r="M1473" s="6" t="s">
        <v>474</v>
      </c>
      <c r="N1473" s="43" t="str">
        <f>IF(COUNTIF($M$2:M1473,$M$2:$M$1501)=1,M1473,"")</f>
        <v/>
      </c>
      <c r="O1473" s="43" t="str">
        <f t="array" ref="O1473">IFERROR(INDEX($M$2:$M$1501,MATCH(0,INDEX(COUNTIFS($O$1:O1472,$M$2:$M$1501),0),0)),"")</f>
        <v/>
      </c>
      <c r="T1473" s="8" t="s">
        <v>68</v>
      </c>
      <c r="U1473" s="51"/>
      <c r="Z1473" s="6" t="s">
        <v>474</v>
      </c>
    </row>
    <row r="1474" spans="1:26" ht="12.75">
      <c r="A1474" s="36" t="str">
        <f t="shared" si="39"/>
        <v>DEL-Malviya Nagar|Munchies</v>
      </c>
      <c r="B1474" s="6" t="s">
        <v>483</v>
      </c>
      <c r="C1474" s="13">
        <v>44536</v>
      </c>
      <c r="D1474" s="8" t="s">
        <v>173</v>
      </c>
      <c r="E1474" s="8" t="s">
        <v>8</v>
      </c>
      <c r="F1474" s="9">
        <v>3</v>
      </c>
      <c r="G1474" s="10">
        <v>17</v>
      </c>
      <c r="H1474" s="46"/>
      <c r="I1474" s="46"/>
      <c r="M1474" s="6" t="s">
        <v>483</v>
      </c>
      <c r="N1474" s="43" t="str">
        <f>IF(COUNTIF($M$2:M1474,$M$2:$M$1501)=1,M1474,"")</f>
        <v/>
      </c>
      <c r="O1474" s="43" t="str">
        <f t="array" ref="O1474">IFERROR(INDEX($M$2:$M$1501,MATCH(0,INDEX(COUNTIFS($O$1:O1473,$M$2:$M$1501),0),0)),"")</f>
        <v/>
      </c>
      <c r="T1474" s="8" t="s">
        <v>173</v>
      </c>
      <c r="U1474" s="51"/>
      <c r="Z1474" s="6" t="s">
        <v>483</v>
      </c>
    </row>
    <row r="1475" spans="1:26" ht="12.75">
      <c r="A1475" s="36" t="str">
        <f t="shared" ref="A1475:A1501" si="40">B1475&amp;"|"&amp;E1475</f>
        <v>DEL-Malviya Nagar|Munchies</v>
      </c>
      <c r="B1475" s="6" t="s">
        <v>483</v>
      </c>
      <c r="C1475" s="13">
        <v>44536</v>
      </c>
      <c r="D1475" s="8" t="s">
        <v>649</v>
      </c>
      <c r="E1475" s="8" t="s">
        <v>8</v>
      </c>
      <c r="F1475" s="9">
        <v>14</v>
      </c>
      <c r="G1475" s="10">
        <v>9</v>
      </c>
      <c r="H1475" s="46"/>
      <c r="I1475" s="46"/>
      <c r="M1475" s="6" t="s">
        <v>483</v>
      </c>
      <c r="N1475" s="43" t="str">
        <f>IF(COUNTIF($M$2:M1475,$M$2:$M$1501)=1,M1475,"")</f>
        <v/>
      </c>
      <c r="O1475" s="43" t="str">
        <f t="array" ref="O1475">IFERROR(INDEX($M$2:$M$1501,MATCH(0,INDEX(COUNTIFS($O$1:O1474,$M$2:$M$1501),0),0)),"")</f>
        <v/>
      </c>
      <c r="T1475" s="8" t="s">
        <v>649</v>
      </c>
      <c r="U1475" s="51"/>
      <c r="Z1475" s="6" t="s">
        <v>483</v>
      </c>
    </row>
    <row r="1476" spans="1:26" ht="12.75">
      <c r="A1476" s="36" t="str">
        <f t="shared" si="40"/>
        <v>DEL - East of Kailash|Munchies</v>
      </c>
      <c r="B1476" s="6" t="s">
        <v>471</v>
      </c>
      <c r="C1476" s="13">
        <v>44536</v>
      </c>
      <c r="D1476" s="8" t="s">
        <v>712</v>
      </c>
      <c r="E1476" s="8" t="s">
        <v>8</v>
      </c>
      <c r="F1476" s="9">
        <v>1</v>
      </c>
      <c r="G1476" s="10">
        <v>97</v>
      </c>
      <c r="H1476" s="46"/>
      <c r="I1476" s="46"/>
      <c r="M1476" s="6" t="s">
        <v>471</v>
      </c>
      <c r="N1476" s="43" t="str">
        <f>IF(COUNTIF($M$2:M1476,$M$2:$M$1501)=1,M1476,"")</f>
        <v/>
      </c>
      <c r="O1476" s="43" t="str">
        <f t="array" ref="O1476">IFERROR(INDEX($M$2:$M$1501,MATCH(0,INDEX(COUNTIFS($O$1:O1475,$M$2:$M$1501),0),0)),"")</f>
        <v/>
      </c>
      <c r="T1476" s="8" t="s">
        <v>712</v>
      </c>
      <c r="U1476" s="51"/>
      <c r="Z1476" s="6" t="s">
        <v>471</v>
      </c>
    </row>
    <row r="1477" spans="1:26" ht="12.75">
      <c r="A1477" s="36" t="str">
        <f t="shared" si="40"/>
        <v>DEL-Malviya Nagar|Fruits &amp; Vegetables</v>
      </c>
      <c r="B1477" s="6" t="s">
        <v>483</v>
      </c>
      <c r="C1477" s="13">
        <v>44536</v>
      </c>
      <c r="D1477" s="8" t="s">
        <v>378</v>
      </c>
      <c r="E1477" s="8" t="s">
        <v>11</v>
      </c>
      <c r="F1477" s="9">
        <v>28</v>
      </c>
      <c r="G1477" s="10">
        <v>21</v>
      </c>
      <c r="H1477" s="46"/>
      <c r="I1477" s="46"/>
      <c r="M1477" s="6" t="s">
        <v>483</v>
      </c>
      <c r="N1477" s="43" t="str">
        <f>IF(COUNTIF($M$2:M1477,$M$2:$M$1501)=1,M1477,"")</f>
        <v/>
      </c>
      <c r="O1477" s="43" t="str">
        <f t="array" ref="O1477">IFERROR(INDEX($M$2:$M$1501,MATCH(0,INDEX(COUNTIFS($O$1:O1476,$M$2:$M$1501),0),0)),"")</f>
        <v/>
      </c>
      <c r="T1477" s="8" t="s">
        <v>378</v>
      </c>
      <c r="U1477" s="51"/>
      <c r="Z1477" s="6" t="s">
        <v>483</v>
      </c>
    </row>
    <row r="1478" spans="1:26" ht="12.75">
      <c r="A1478" s="36" t="str">
        <f t="shared" si="40"/>
        <v>DEL - Kalkaji|Personal Care</v>
      </c>
      <c r="B1478" s="6" t="s">
        <v>474</v>
      </c>
      <c r="C1478" s="13">
        <v>44536</v>
      </c>
      <c r="D1478" s="8" t="s">
        <v>743</v>
      </c>
      <c r="E1478" s="8" t="s">
        <v>34</v>
      </c>
      <c r="F1478" s="9">
        <v>7</v>
      </c>
      <c r="G1478" s="10">
        <v>44</v>
      </c>
      <c r="H1478" s="46"/>
      <c r="I1478" s="46"/>
      <c r="M1478" s="6" t="s">
        <v>474</v>
      </c>
      <c r="N1478" s="43" t="str">
        <f>IF(COUNTIF($M$2:M1478,$M$2:$M$1501)=1,M1478,"")</f>
        <v/>
      </c>
      <c r="O1478" s="43" t="str">
        <f t="array" ref="O1478">IFERROR(INDEX($M$2:$M$1501,MATCH(0,INDEX(COUNTIFS($O$1:O1477,$M$2:$M$1501),0),0)),"")</f>
        <v/>
      </c>
      <c r="T1478" s="8" t="s">
        <v>743</v>
      </c>
      <c r="U1478" s="51"/>
      <c r="Z1478" s="6" t="s">
        <v>474</v>
      </c>
    </row>
    <row r="1479" spans="1:26" ht="12.75">
      <c r="A1479" s="36" t="str">
        <f t="shared" si="40"/>
        <v>DEL - East of Kailash|Home &amp; Cleaning</v>
      </c>
      <c r="B1479" s="6" t="s">
        <v>471</v>
      </c>
      <c r="C1479" s="13">
        <v>44536</v>
      </c>
      <c r="D1479" s="8" t="s">
        <v>522</v>
      </c>
      <c r="E1479" s="8" t="s">
        <v>67</v>
      </c>
      <c r="F1479" s="9">
        <v>14</v>
      </c>
      <c r="G1479" s="10">
        <v>514</v>
      </c>
      <c r="H1479" s="46"/>
      <c r="I1479" s="46"/>
      <c r="M1479" s="6" t="s">
        <v>471</v>
      </c>
      <c r="N1479" s="43" t="str">
        <f>IF(COUNTIF($M$2:M1479,$M$2:$M$1501)=1,M1479,"")</f>
        <v/>
      </c>
      <c r="O1479" s="43" t="str">
        <f t="array" ref="O1479">IFERROR(INDEX($M$2:$M$1501,MATCH(0,INDEX(COUNTIFS($O$1:O1478,$M$2:$M$1501),0),0)),"")</f>
        <v/>
      </c>
      <c r="T1479" s="8" t="s">
        <v>522</v>
      </c>
      <c r="U1479" s="51"/>
      <c r="Z1479" s="6" t="s">
        <v>471</v>
      </c>
    </row>
    <row r="1480" spans="1:26" ht="12.75">
      <c r="A1480" s="36" t="str">
        <f t="shared" si="40"/>
        <v>DEL - East of Kailash|Home &amp; Cleaning</v>
      </c>
      <c r="B1480" s="6" t="s">
        <v>471</v>
      </c>
      <c r="C1480" s="13">
        <v>44536</v>
      </c>
      <c r="D1480" s="8" t="s">
        <v>574</v>
      </c>
      <c r="E1480" s="8" t="s">
        <v>67</v>
      </c>
      <c r="F1480" s="9">
        <v>4</v>
      </c>
      <c r="G1480" s="10">
        <v>8</v>
      </c>
      <c r="H1480" s="46"/>
      <c r="I1480" s="46"/>
      <c r="M1480" s="6" t="s">
        <v>471</v>
      </c>
      <c r="N1480" s="43" t="str">
        <f>IF(COUNTIF($M$2:M1480,$M$2:$M$1501)=1,M1480,"")</f>
        <v/>
      </c>
      <c r="O1480" s="43" t="str">
        <f t="array" ref="O1480">IFERROR(INDEX($M$2:$M$1501,MATCH(0,INDEX(COUNTIFS($O$1:O1479,$M$2:$M$1501),0),0)),"")</f>
        <v/>
      </c>
      <c r="T1480" s="8" t="s">
        <v>574</v>
      </c>
      <c r="U1480" s="51"/>
      <c r="Z1480" s="6" t="s">
        <v>471</v>
      </c>
    </row>
    <row r="1481" spans="1:26" ht="12.75">
      <c r="A1481" s="36" t="str">
        <f t="shared" si="40"/>
        <v>DEL - Sector 10 Dwarka|Health &amp; Hygiene</v>
      </c>
      <c r="B1481" s="6" t="s">
        <v>479</v>
      </c>
      <c r="C1481" s="13">
        <v>44536</v>
      </c>
      <c r="D1481" s="8" t="s">
        <v>744</v>
      </c>
      <c r="E1481" s="8" t="s">
        <v>132</v>
      </c>
      <c r="F1481" s="9">
        <v>29</v>
      </c>
      <c r="G1481" s="10">
        <v>58</v>
      </c>
      <c r="H1481" s="46"/>
      <c r="I1481" s="46"/>
      <c r="M1481" s="6" t="s">
        <v>479</v>
      </c>
      <c r="N1481" s="43" t="str">
        <f>IF(COUNTIF($M$2:M1481,$M$2:$M$1501)=1,M1481,"")</f>
        <v/>
      </c>
      <c r="O1481" s="43" t="str">
        <f t="array" ref="O1481">IFERROR(INDEX($M$2:$M$1501,MATCH(0,INDEX(COUNTIFS($O$1:O1480,$M$2:$M$1501),0),0)),"")</f>
        <v/>
      </c>
      <c r="T1481" s="8" t="s">
        <v>744</v>
      </c>
      <c r="U1481" s="51"/>
      <c r="Z1481" s="6" t="s">
        <v>479</v>
      </c>
    </row>
    <row r="1482" spans="1:26" ht="12.75">
      <c r="A1482" s="36" t="str">
        <f t="shared" si="40"/>
        <v>DEL - Sector 10 Dwarka|Biscuits</v>
      </c>
      <c r="B1482" s="6" t="s">
        <v>479</v>
      </c>
      <c r="C1482" s="13">
        <v>44536</v>
      </c>
      <c r="D1482" s="8" t="s">
        <v>415</v>
      </c>
      <c r="E1482" s="8" t="s">
        <v>39</v>
      </c>
      <c r="F1482" s="9">
        <v>8</v>
      </c>
      <c r="G1482" s="10">
        <v>15</v>
      </c>
      <c r="H1482" s="46"/>
      <c r="I1482" s="46"/>
      <c r="M1482" s="6" t="s">
        <v>479</v>
      </c>
      <c r="N1482" s="43" t="str">
        <f>IF(COUNTIF($M$2:M1482,$M$2:$M$1501)=1,M1482,"")</f>
        <v/>
      </c>
      <c r="O1482" s="43" t="str">
        <f t="array" ref="O1482">IFERROR(INDEX($M$2:$M$1501,MATCH(0,INDEX(COUNTIFS($O$1:O1481,$M$2:$M$1501),0),0)),"")</f>
        <v/>
      </c>
      <c r="T1482" s="8" t="s">
        <v>415</v>
      </c>
      <c r="U1482" s="51"/>
      <c r="Z1482" s="6" t="s">
        <v>479</v>
      </c>
    </row>
    <row r="1483" spans="1:26" ht="12.75">
      <c r="A1483" s="36" t="str">
        <f t="shared" si="40"/>
        <v>DEL - Kalkaji|Beverages</v>
      </c>
      <c r="B1483" s="6" t="s">
        <v>474</v>
      </c>
      <c r="C1483" s="13">
        <v>44536</v>
      </c>
      <c r="D1483" s="8" t="s">
        <v>745</v>
      </c>
      <c r="E1483" s="8" t="s">
        <v>74</v>
      </c>
      <c r="F1483" s="9">
        <v>22</v>
      </c>
      <c r="G1483" s="10">
        <v>25</v>
      </c>
      <c r="H1483" s="46"/>
      <c r="I1483" s="46"/>
      <c r="M1483" s="6" t="s">
        <v>474</v>
      </c>
      <c r="N1483" s="43" t="str">
        <f>IF(COUNTIF($M$2:M1483,$M$2:$M$1501)=1,M1483,"")</f>
        <v/>
      </c>
      <c r="O1483" s="43" t="str">
        <f t="array" ref="O1483">IFERROR(INDEX($M$2:$M$1501,MATCH(0,INDEX(COUNTIFS($O$1:O1482,$M$2:$M$1501),0),0)),"")</f>
        <v/>
      </c>
      <c r="T1483" s="8" t="s">
        <v>745</v>
      </c>
      <c r="U1483" s="51"/>
      <c r="Z1483" s="6" t="s">
        <v>474</v>
      </c>
    </row>
    <row r="1484" spans="1:26" ht="12.75">
      <c r="A1484" s="36" t="str">
        <f t="shared" si="40"/>
        <v>DEL - Sector 10 Dwarka|Fruits &amp; Vegetables</v>
      </c>
      <c r="B1484" s="6" t="s">
        <v>479</v>
      </c>
      <c r="C1484" s="13">
        <v>44536</v>
      </c>
      <c r="D1484" s="8" t="s">
        <v>308</v>
      </c>
      <c r="E1484" s="8" t="s">
        <v>11</v>
      </c>
      <c r="F1484" s="9">
        <v>12</v>
      </c>
      <c r="G1484" s="10">
        <v>117</v>
      </c>
      <c r="H1484" s="46"/>
      <c r="I1484" s="46"/>
      <c r="M1484" s="6" t="s">
        <v>479</v>
      </c>
      <c r="N1484" s="43" t="str">
        <f>IF(COUNTIF($M$2:M1484,$M$2:$M$1501)=1,M1484,"")</f>
        <v/>
      </c>
      <c r="O1484" s="43" t="str">
        <f t="array" ref="O1484">IFERROR(INDEX($M$2:$M$1501,MATCH(0,INDEX(COUNTIFS($O$1:O1483,$M$2:$M$1501),0),0)),"")</f>
        <v/>
      </c>
      <c r="T1484" s="8" t="s">
        <v>308</v>
      </c>
      <c r="U1484" s="51"/>
      <c r="Z1484" s="6" t="s">
        <v>479</v>
      </c>
    </row>
    <row r="1485" spans="1:26" ht="12.75">
      <c r="A1485" s="36" t="str">
        <f t="shared" si="40"/>
        <v>DEL-Paschim Vihar|Ice Cream &amp; Desserts</v>
      </c>
      <c r="B1485" s="6" t="s">
        <v>477</v>
      </c>
      <c r="C1485" s="13">
        <v>44536</v>
      </c>
      <c r="D1485" s="8" t="s">
        <v>746</v>
      </c>
      <c r="E1485" s="8" t="s">
        <v>59</v>
      </c>
      <c r="F1485" s="9">
        <v>1</v>
      </c>
      <c r="G1485" s="10">
        <v>71</v>
      </c>
      <c r="H1485" s="46"/>
      <c r="I1485" s="46"/>
      <c r="M1485" s="6" t="s">
        <v>477</v>
      </c>
      <c r="N1485" s="43" t="str">
        <f>IF(COUNTIF($M$2:M1485,$M$2:$M$1501)=1,M1485,"")</f>
        <v/>
      </c>
      <c r="O1485" s="43" t="str">
        <f t="array" ref="O1485">IFERROR(INDEX($M$2:$M$1501,MATCH(0,INDEX(COUNTIFS($O$1:O1484,$M$2:$M$1501),0),0)),"")</f>
        <v/>
      </c>
      <c r="T1485" s="8" t="s">
        <v>746</v>
      </c>
      <c r="U1485" s="51"/>
      <c r="Z1485" s="6" t="s">
        <v>477</v>
      </c>
    </row>
    <row r="1486" spans="1:26" ht="12.75">
      <c r="A1486" s="36" t="str">
        <f t="shared" si="40"/>
        <v>DEL - Kalkaji|Cooking Essentials</v>
      </c>
      <c r="B1486" s="6" t="s">
        <v>474</v>
      </c>
      <c r="C1486" s="13">
        <v>44536</v>
      </c>
      <c r="D1486" s="8" t="s">
        <v>281</v>
      </c>
      <c r="E1486" s="8" t="s">
        <v>30</v>
      </c>
      <c r="F1486" s="9">
        <v>8</v>
      </c>
      <c r="G1486" s="10">
        <v>90</v>
      </c>
      <c r="H1486" s="46"/>
      <c r="I1486" s="46"/>
      <c r="M1486" s="6" t="s">
        <v>474</v>
      </c>
      <c r="N1486" s="43" t="str">
        <f>IF(COUNTIF($M$2:M1486,$M$2:$M$1501)=1,M1486,"")</f>
        <v/>
      </c>
      <c r="O1486" s="43" t="str">
        <f t="array" ref="O1486">IFERROR(INDEX($M$2:$M$1501,MATCH(0,INDEX(COUNTIFS($O$1:O1485,$M$2:$M$1501),0),0)),"")</f>
        <v/>
      </c>
      <c r="T1486" s="8" t="s">
        <v>281</v>
      </c>
      <c r="U1486" s="51"/>
      <c r="Z1486" s="6" t="s">
        <v>474</v>
      </c>
    </row>
    <row r="1487" spans="1:26" ht="12.75">
      <c r="A1487" s="36" t="str">
        <f t="shared" si="40"/>
        <v>DEL - Sector 10 Dwarka|Munchies</v>
      </c>
      <c r="B1487" s="6" t="s">
        <v>479</v>
      </c>
      <c r="C1487" s="13">
        <v>44536</v>
      </c>
      <c r="D1487" s="8" t="s">
        <v>747</v>
      </c>
      <c r="E1487" s="8" t="s">
        <v>8</v>
      </c>
      <c r="F1487" s="9">
        <v>35</v>
      </c>
      <c r="G1487" s="10">
        <v>21</v>
      </c>
      <c r="H1487" s="46"/>
      <c r="I1487" s="46"/>
      <c r="M1487" s="6" t="s">
        <v>479</v>
      </c>
      <c r="N1487" s="43" t="str">
        <f>IF(COUNTIF($M$2:M1487,$M$2:$M$1501)=1,M1487,"")</f>
        <v/>
      </c>
      <c r="O1487" s="43" t="str">
        <f t="array" ref="O1487">IFERROR(INDEX($M$2:$M$1501,MATCH(0,INDEX(COUNTIFS($O$1:O1486,$M$2:$M$1501),0),0)),"")</f>
        <v/>
      </c>
      <c r="T1487" s="8" t="s">
        <v>747</v>
      </c>
      <c r="U1487" s="51"/>
      <c r="Z1487" s="6" t="s">
        <v>479</v>
      </c>
    </row>
    <row r="1488" spans="1:26" ht="12.75">
      <c r="A1488" s="36" t="str">
        <f t="shared" si="40"/>
        <v>DEL-Paschim Vihar|Packaged Food</v>
      </c>
      <c r="B1488" s="6" t="s">
        <v>477</v>
      </c>
      <c r="C1488" s="13">
        <v>44536</v>
      </c>
      <c r="D1488" s="8" t="s">
        <v>748</v>
      </c>
      <c r="E1488" s="8" t="s">
        <v>15</v>
      </c>
      <c r="F1488" s="9">
        <v>59</v>
      </c>
      <c r="G1488" s="10">
        <v>34</v>
      </c>
      <c r="H1488" s="46"/>
      <c r="I1488" s="46"/>
      <c r="M1488" s="6" t="s">
        <v>477</v>
      </c>
      <c r="N1488" s="43" t="str">
        <f>IF(COUNTIF($M$2:M1488,$M$2:$M$1501)=1,M1488,"")</f>
        <v/>
      </c>
      <c r="O1488" s="43" t="str">
        <f t="array" ref="O1488">IFERROR(INDEX($M$2:$M$1501,MATCH(0,INDEX(COUNTIFS($O$1:O1487,$M$2:$M$1501),0),0)),"")</f>
        <v/>
      </c>
      <c r="T1488" s="8" t="s">
        <v>748</v>
      </c>
      <c r="U1488" s="51"/>
      <c r="Z1488" s="6" t="s">
        <v>477</v>
      </c>
    </row>
    <row r="1489" spans="1:26" ht="12.75">
      <c r="A1489" s="36" t="str">
        <f t="shared" si="40"/>
        <v>DEL-Paschim Vihar|Munchies</v>
      </c>
      <c r="B1489" s="6" t="s">
        <v>477</v>
      </c>
      <c r="C1489" s="13">
        <v>44536</v>
      </c>
      <c r="D1489" s="8" t="s">
        <v>749</v>
      </c>
      <c r="E1489" s="8" t="s">
        <v>8</v>
      </c>
      <c r="F1489" s="9">
        <v>1</v>
      </c>
      <c r="G1489" s="10">
        <v>44</v>
      </c>
      <c r="H1489" s="46"/>
      <c r="I1489" s="46"/>
      <c r="M1489" s="6" t="s">
        <v>477</v>
      </c>
      <c r="N1489" s="43" t="str">
        <f>IF(COUNTIF($M$2:M1489,$M$2:$M$1501)=1,M1489,"")</f>
        <v/>
      </c>
      <c r="O1489" s="43" t="str">
        <f t="array" ref="O1489">IFERROR(INDEX($M$2:$M$1501,MATCH(0,INDEX(COUNTIFS($O$1:O1488,$M$2:$M$1501),0),0)),"")</f>
        <v/>
      </c>
      <c r="T1489" s="8" t="s">
        <v>749</v>
      </c>
      <c r="U1489" s="51"/>
      <c r="Z1489" s="6" t="s">
        <v>477</v>
      </c>
    </row>
    <row r="1490" spans="1:26" ht="12.75">
      <c r="A1490" s="36" t="str">
        <f t="shared" si="40"/>
        <v>DEL - Sector 10 Dwarka|Munchies</v>
      </c>
      <c r="B1490" s="6" t="s">
        <v>479</v>
      </c>
      <c r="C1490" s="13">
        <v>44536</v>
      </c>
      <c r="D1490" s="8" t="s">
        <v>750</v>
      </c>
      <c r="E1490" s="8" t="s">
        <v>8</v>
      </c>
      <c r="F1490" s="9">
        <v>4</v>
      </c>
      <c r="G1490" s="10">
        <v>36</v>
      </c>
      <c r="H1490" s="46"/>
      <c r="I1490" s="46"/>
      <c r="M1490" s="6" t="s">
        <v>479</v>
      </c>
      <c r="N1490" s="43" t="str">
        <f>IF(COUNTIF($M$2:M1490,$M$2:$M$1501)=1,M1490,"")</f>
        <v/>
      </c>
      <c r="O1490" s="43" t="str">
        <f t="array" ref="O1490">IFERROR(INDEX($M$2:$M$1501,MATCH(0,INDEX(COUNTIFS($O$1:O1489,$M$2:$M$1501),0),0)),"")</f>
        <v/>
      </c>
      <c r="T1490" s="8" t="s">
        <v>750</v>
      </c>
      <c r="U1490" s="51"/>
      <c r="Z1490" s="6" t="s">
        <v>479</v>
      </c>
    </row>
    <row r="1491" spans="1:26" ht="12.75">
      <c r="A1491" s="36" t="str">
        <f t="shared" si="40"/>
        <v>DEL-Paschim Vihar|Fruits &amp; Vegetables</v>
      </c>
      <c r="B1491" s="6" t="s">
        <v>477</v>
      </c>
      <c r="C1491" s="13">
        <v>44536</v>
      </c>
      <c r="D1491" s="8" t="s">
        <v>91</v>
      </c>
      <c r="E1491" s="8" t="s">
        <v>11</v>
      </c>
      <c r="F1491" s="9">
        <v>12</v>
      </c>
      <c r="G1491" s="10">
        <v>113</v>
      </c>
      <c r="H1491" s="46"/>
      <c r="I1491" s="46"/>
      <c r="M1491" s="6" t="s">
        <v>477</v>
      </c>
      <c r="N1491" s="43" t="str">
        <f>IF(COUNTIF($M$2:M1491,$M$2:$M$1501)=1,M1491,"")</f>
        <v/>
      </c>
      <c r="O1491" s="43" t="str">
        <f t="array" ref="O1491">IFERROR(INDEX($M$2:$M$1501,MATCH(0,INDEX(COUNTIFS($O$1:O1490,$M$2:$M$1501),0),0)),"")</f>
        <v/>
      </c>
      <c r="T1491" s="8" t="s">
        <v>91</v>
      </c>
      <c r="U1491" s="51"/>
      <c r="Z1491" s="6" t="s">
        <v>477</v>
      </c>
    </row>
    <row r="1492" spans="1:26" ht="12.75">
      <c r="A1492" s="36" t="str">
        <f t="shared" si="40"/>
        <v>DEL-Paschim Vihar|Chocolates &amp; Candies</v>
      </c>
      <c r="B1492" s="6" t="s">
        <v>477</v>
      </c>
      <c r="C1492" s="13">
        <v>44536</v>
      </c>
      <c r="D1492" s="8" t="s">
        <v>559</v>
      </c>
      <c r="E1492" s="8" t="s">
        <v>80</v>
      </c>
      <c r="F1492" s="9">
        <v>19</v>
      </c>
      <c r="G1492" s="10">
        <v>25</v>
      </c>
      <c r="H1492" s="46"/>
      <c r="I1492" s="46"/>
      <c r="M1492" s="6" t="s">
        <v>477</v>
      </c>
      <c r="N1492" s="43" t="str">
        <f>IF(COUNTIF($M$2:M1492,$M$2:$M$1501)=1,M1492,"")</f>
        <v/>
      </c>
      <c r="O1492" s="43" t="str">
        <f t="array" ref="O1492">IFERROR(INDEX($M$2:$M$1501,MATCH(0,INDEX(COUNTIFS($O$1:O1491,$M$2:$M$1501),0),0)),"")</f>
        <v/>
      </c>
      <c r="T1492" s="8" t="s">
        <v>559</v>
      </c>
      <c r="U1492" s="51"/>
      <c r="Z1492" s="6" t="s">
        <v>477</v>
      </c>
    </row>
    <row r="1493" spans="1:26" ht="12.75">
      <c r="A1493" s="36" t="str">
        <f t="shared" si="40"/>
        <v>NOD - Sector 117 Noida|Packaged Food</v>
      </c>
      <c r="B1493" s="6" t="s">
        <v>676</v>
      </c>
      <c r="C1493" s="13">
        <v>44536</v>
      </c>
      <c r="D1493" s="8" t="s">
        <v>437</v>
      </c>
      <c r="E1493" s="8" t="s">
        <v>15</v>
      </c>
      <c r="F1493" s="9">
        <v>7</v>
      </c>
      <c r="G1493" s="10">
        <v>72</v>
      </c>
      <c r="H1493" s="46"/>
      <c r="I1493" s="46"/>
      <c r="M1493" s="6" t="s">
        <v>676</v>
      </c>
      <c r="N1493" s="43" t="str">
        <f>IF(COUNTIF($M$2:M1493,$M$2:$M$1501)=1,M1493,"")</f>
        <v/>
      </c>
      <c r="O1493" s="43" t="str">
        <f t="array" ref="O1493">IFERROR(INDEX($M$2:$M$1501,MATCH(0,INDEX(COUNTIFS($O$1:O1492,$M$2:$M$1501),0),0)),"")</f>
        <v/>
      </c>
      <c r="T1493" s="8" t="s">
        <v>437</v>
      </c>
      <c r="U1493" s="51"/>
      <c r="Z1493" s="6" t="s">
        <v>676</v>
      </c>
    </row>
    <row r="1494" spans="1:26" ht="12.75">
      <c r="A1494" s="36" t="str">
        <f t="shared" si="40"/>
        <v>DEL-Malviya Nagar|Fruits &amp; Vegetables</v>
      </c>
      <c r="B1494" s="6" t="s">
        <v>483</v>
      </c>
      <c r="C1494" s="13">
        <v>44536</v>
      </c>
      <c r="D1494" s="8" t="s">
        <v>164</v>
      </c>
      <c r="E1494" s="8" t="s">
        <v>11</v>
      </c>
      <c r="F1494" s="9">
        <v>14</v>
      </c>
      <c r="G1494" s="10">
        <v>13</v>
      </c>
      <c r="H1494" s="46"/>
      <c r="I1494" s="46"/>
      <c r="M1494" s="6" t="s">
        <v>483</v>
      </c>
      <c r="N1494" s="43" t="str">
        <f>IF(COUNTIF($M$2:M1494,$M$2:$M$1501)=1,M1494,"")</f>
        <v/>
      </c>
      <c r="O1494" s="43" t="str">
        <f t="array" ref="O1494">IFERROR(INDEX($M$2:$M$1501,MATCH(0,INDEX(COUNTIFS($O$1:O1493,$M$2:$M$1501),0),0)),"")</f>
        <v/>
      </c>
      <c r="T1494" s="8" t="s">
        <v>164</v>
      </c>
      <c r="U1494" s="51"/>
      <c r="Z1494" s="6" t="s">
        <v>483</v>
      </c>
    </row>
    <row r="1495" spans="1:26" ht="12.75">
      <c r="A1495" s="36" t="str">
        <f t="shared" si="40"/>
        <v>DEL - Kalkaji|Fruits &amp; Vegetables</v>
      </c>
      <c r="B1495" s="6" t="s">
        <v>474</v>
      </c>
      <c r="C1495" s="13">
        <v>44536</v>
      </c>
      <c r="D1495" s="8" t="s">
        <v>165</v>
      </c>
      <c r="E1495" s="8" t="s">
        <v>11</v>
      </c>
      <c r="F1495" s="9">
        <v>5</v>
      </c>
      <c r="G1495" s="10">
        <v>34</v>
      </c>
      <c r="H1495" s="46"/>
      <c r="I1495" s="46"/>
      <c r="M1495" s="6" t="s">
        <v>474</v>
      </c>
      <c r="N1495" s="43" t="str">
        <f>IF(COUNTIF($M$2:M1495,$M$2:$M$1501)=1,M1495,"")</f>
        <v/>
      </c>
      <c r="O1495" s="43" t="str">
        <f t="array" ref="O1495">IFERROR(INDEX($M$2:$M$1501,MATCH(0,INDEX(COUNTIFS($O$1:O1494,$M$2:$M$1501),0),0)),"")</f>
        <v/>
      </c>
      <c r="T1495" s="8" t="s">
        <v>165</v>
      </c>
      <c r="U1495" s="51"/>
      <c r="Z1495" s="6" t="s">
        <v>474</v>
      </c>
    </row>
    <row r="1496" spans="1:26" ht="12.75">
      <c r="A1496" s="36" t="str">
        <f t="shared" si="40"/>
        <v>DEL - Kalkaji|Fruits &amp; Vegetables</v>
      </c>
      <c r="B1496" s="6" t="s">
        <v>474</v>
      </c>
      <c r="C1496" s="13">
        <v>44536</v>
      </c>
      <c r="D1496" s="8" t="s">
        <v>751</v>
      </c>
      <c r="E1496" s="8" t="s">
        <v>11</v>
      </c>
      <c r="F1496" s="9">
        <v>6</v>
      </c>
      <c r="G1496" s="10">
        <v>56</v>
      </c>
      <c r="H1496" s="46"/>
      <c r="I1496" s="46"/>
      <c r="M1496" s="6" t="s">
        <v>474</v>
      </c>
      <c r="N1496" s="43" t="str">
        <f>IF(COUNTIF($M$2:M1496,$M$2:$M$1501)=1,M1496,"")</f>
        <v/>
      </c>
      <c r="O1496" s="43" t="str">
        <f t="array" ref="O1496">IFERROR(INDEX($M$2:$M$1501,MATCH(0,INDEX(COUNTIFS($O$1:O1495,$M$2:$M$1501),0),0)),"")</f>
        <v/>
      </c>
      <c r="T1496" s="8" t="s">
        <v>751</v>
      </c>
      <c r="U1496" s="51"/>
      <c r="Z1496" s="6" t="s">
        <v>474</v>
      </c>
    </row>
    <row r="1497" spans="1:26" ht="12.75">
      <c r="A1497" s="36" t="str">
        <f t="shared" si="40"/>
        <v>DEL - Kalkaji|Fruits &amp; Vegetables</v>
      </c>
      <c r="B1497" s="6" t="s">
        <v>474</v>
      </c>
      <c r="C1497" s="13">
        <v>44536</v>
      </c>
      <c r="D1497" s="8" t="s">
        <v>156</v>
      </c>
      <c r="E1497" s="8" t="s">
        <v>11</v>
      </c>
      <c r="F1497" s="9">
        <v>12</v>
      </c>
      <c r="G1497" s="10">
        <v>16</v>
      </c>
      <c r="H1497" s="46"/>
      <c r="I1497" s="46"/>
      <c r="M1497" s="6" t="s">
        <v>474</v>
      </c>
      <c r="N1497" s="43" t="str">
        <f>IF(COUNTIF($M$2:M1497,$M$2:$M$1501)=1,M1497,"")</f>
        <v/>
      </c>
      <c r="O1497" s="43" t="str">
        <f t="array" ref="O1497">IFERROR(INDEX($M$2:$M$1501,MATCH(0,INDEX(COUNTIFS($O$1:O1496,$M$2:$M$1501),0),0)),"")</f>
        <v/>
      </c>
      <c r="T1497" s="8" t="s">
        <v>156</v>
      </c>
      <c r="U1497" s="51"/>
      <c r="Z1497" s="6" t="s">
        <v>474</v>
      </c>
    </row>
    <row r="1498" spans="1:26" ht="12.75">
      <c r="A1498" s="36" t="str">
        <f>B1498&amp;"|"&amp;E1498</f>
        <v>DEL - Sector 10 Dwarka|Biscuits</v>
      </c>
      <c r="B1498" s="6" t="s">
        <v>479</v>
      </c>
      <c r="C1498" s="13">
        <v>44536</v>
      </c>
      <c r="D1498" s="8" t="s">
        <v>342</v>
      </c>
      <c r="E1498" s="8" t="s">
        <v>39</v>
      </c>
      <c r="F1498" s="9">
        <v>29</v>
      </c>
      <c r="G1498" s="10">
        <v>39</v>
      </c>
      <c r="H1498" s="46"/>
      <c r="I1498" s="46"/>
      <c r="M1498" s="6" t="s">
        <v>479</v>
      </c>
      <c r="N1498" s="43" t="str">
        <f>IF(COUNTIF($M$2:M1498,$M$2:$M$1501)=1,M1498,"")</f>
        <v/>
      </c>
      <c r="O1498" s="43" t="str">
        <f t="array" ref="O1498">IFERROR(INDEX($M$2:$M$1501,MATCH(0,INDEX(COUNTIFS($O$1:O1497,$M$2:$M$1501),0),0)),"")</f>
        <v/>
      </c>
      <c r="T1498" s="8" t="s">
        <v>342</v>
      </c>
      <c r="U1498" s="51"/>
      <c r="Z1498" s="6" t="s">
        <v>479</v>
      </c>
    </row>
    <row r="1499" spans="1:26" ht="12.75">
      <c r="A1499" s="36" t="str">
        <f t="shared" si="40"/>
        <v>DEL - East of Kailash|Munchies</v>
      </c>
      <c r="B1499" s="6" t="s">
        <v>471</v>
      </c>
      <c r="C1499" s="13">
        <v>44536</v>
      </c>
      <c r="D1499" s="8" t="s">
        <v>269</v>
      </c>
      <c r="E1499" s="8" t="s">
        <v>8</v>
      </c>
      <c r="F1499" s="9">
        <v>38</v>
      </c>
      <c r="G1499" s="10">
        <v>7</v>
      </c>
      <c r="H1499" s="46"/>
      <c r="I1499" s="46"/>
      <c r="M1499" s="6" t="s">
        <v>471</v>
      </c>
      <c r="N1499" s="43" t="str">
        <f>IF(COUNTIF($M$2:M1499,$M$2:$M$1501)=1,M1499,"")</f>
        <v/>
      </c>
      <c r="O1499" s="43" t="str">
        <f t="array" ref="O1499">IFERROR(INDEX($M$2:$M$1501,MATCH(0,INDEX(COUNTIFS($O$1:O1498,$M$2:$M$1501),0),0)),"")</f>
        <v/>
      </c>
      <c r="T1499" s="8" t="s">
        <v>269</v>
      </c>
      <c r="U1499" s="51"/>
      <c r="Z1499" s="6" t="s">
        <v>471</v>
      </c>
    </row>
    <row r="1500" spans="1:26" ht="12.75">
      <c r="A1500" s="36" t="str">
        <f t="shared" si="40"/>
        <v>DEL-Vikaspuri|Personal Care</v>
      </c>
      <c r="B1500" s="6" t="s">
        <v>473</v>
      </c>
      <c r="C1500" s="13">
        <v>44536</v>
      </c>
      <c r="D1500" s="8" t="s">
        <v>752</v>
      </c>
      <c r="E1500" s="8" t="s">
        <v>34</v>
      </c>
      <c r="F1500" s="9">
        <v>74</v>
      </c>
      <c r="G1500" s="10">
        <v>23</v>
      </c>
      <c r="H1500" s="46"/>
      <c r="I1500" s="46"/>
      <c r="M1500" s="6" t="s">
        <v>473</v>
      </c>
      <c r="N1500" s="43" t="str">
        <f>IF(COUNTIF($M$2:M1500,$M$2:$M$1501)=1,M1500,"")</f>
        <v/>
      </c>
      <c r="O1500" s="43" t="str">
        <f t="array" ref="O1500">IFERROR(INDEX($M$2:$M$1501,MATCH(0,INDEX(COUNTIFS($O$1:O1499,$M$2:$M$1501),0),0)),"")</f>
        <v/>
      </c>
      <c r="T1500" s="8" t="s">
        <v>752</v>
      </c>
      <c r="U1500" s="51"/>
      <c r="Z1500" s="6" t="s">
        <v>473</v>
      </c>
    </row>
    <row r="1501" spans="1:26" ht="12.75">
      <c r="A1501" s="36" t="str">
        <f t="shared" si="40"/>
        <v>DEL - East of Kailash|Chocolates &amp; Candies</v>
      </c>
      <c r="B1501" s="14" t="s">
        <v>471</v>
      </c>
      <c r="C1501" s="13">
        <v>44536</v>
      </c>
      <c r="D1501" s="15" t="s">
        <v>753</v>
      </c>
      <c r="E1501" s="15" t="s">
        <v>80</v>
      </c>
      <c r="F1501" s="16">
        <v>115</v>
      </c>
      <c r="G1501" s="17">
        <v>120</v>
      </c>
      <c r="H1501" s="46"/>
      <c r="I1501" s="46"/>
      <c r="M1501" s="14" t="s">
        <v>471</v>
      </c>
      <c r="N1501" s="43" t="str">
        <f>IF(COUNTIF($M$2:M1501,$M$2:$M$1501)=1,M1501,"")</f>
        <v/>
      </c>
      <c r="O1501" s="43" t="str">
        <f t="array" ref="O1501">IFERROR(INDEX($M$2:$M$1501,MATCH(0,INDEX(COUNTIFS($O$1:O1500,$M$2:$M$1501),0),0)),"")</f>
        <v/>
      </c>
      <c r="T1501" s="15" t="s">
        <v>753</v>
      </c>
      <c r="U1501" s="51"/>
      <c r="Z1501" s="14" t="s">
        <v>471</v>
      </c>
    </row>
    <row r="1506" spans="2:26" ht="15.75" customHeight="1">
      <c r="B1506" s="37" t="s">
        <v>687</v>
      </c>
      <c r="C1506" s="37" t="s">
        <v>11</v>
      </c>
      <c r="D1506" t="str">
        <f>VLOOKUP(B1506&amp;"|"&amp;C1506,$A$1:$G$1501,4,0)</f>
        <v>8da0c985-dc37-495c-a8bd-6019c120cb44</v>
      </c>
      <c r="M1506" s="37" t="s">
        <v>687</v>
      </c>
      <c r="T1506" s="43" t="e">
        <f>VLOOKUP(R1506&amp;"|"&amp;S1506,$A$1:$G$1501,4,0)</f>
        <v>#N/A</v>
      </c>
      <c r="Z1506" s="37" t="s">
        <v>687</v>
      </c>
    </row>
  </sheetData>
  <customSheetViews>
    <customSheetView guid="{920AC8CB-7759-41DA-95DD-4BD0CB45EE90}" filter="1" showAutoFilter="1">
      <pageMargins left="0.7" right="0.7" top="0.75" bottom="0.75" header="0.3" footer="0.3"/>
      <autoFilter ref="A1:F1501">
        <filterColumn colId="1">
          <filters>
            <filter val="12/7/2021"/>
            <filter val="12/3/2021"/>
          </filters>
        </filterColumn>
      </autoFilter>
    </customSheetView>
    <customSheetView guid="{89222A1C-8A17-4D19-9B36-D9596A83BAFD}" filter="1" showAutoFilter="1">
      <pageMargins left="0.7" right="0.7" top="0.75" bottom="0.75" header="0.3" footer="0.3"/>
      <autoFilter ref="A1:F1501">
        <filterColumn colId="0">
          <filters>
            <filter val="DEL-RAJOURI GARDEN"/>
          </filters>
        </filterColumn>
        <filterColumn colId="3">
          <filters>
            <filter val="Fruits &amp; Vegetables"/>
            <filter val="Health &amp; Hygiene"/>
            <filter val="Home &amp; Cleaning"/>
            <filter val="Ice Cream &amp; Desserts"/>
            <filter val="Meat &amp; Eggs"/>
            <filter val="Paan Corner"/>
            <filter val="Packaged Food"/>
            <filter val="Personal Care"/>
            <filter val="Unlisted Collection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tabSelected="1" workbookViewId="0">
      <selection activeCell="D14" sqref="D14"/>
    </sheetView>
  </sheetViews>
  <sheetFormatPr defaultRowHeight="12.75"/>
  <cols>
    <col min="1" max="1" width="38.42578125" style="52" customWidth="1"/>
    <col min="2" max="3" width="20.7109375" style="68" customWidth="1"/>
    <col min="4" max="4" width="50.5703125" customWidth="1"/>
    <col min="5" max="5" width="12" bestFit="1" customWidth="1"/>
  </cols>
  <sheetData>
    <row r="1" spans="1:5" ht="13.5" thickBot="1">
      <c r="A1" s="64" t="s">
        <v>768</v>
      </c>
      <c r="B1" s="66" t="s">
        <v>1004</v>
      </c>
      <c r="C1" s="69"/>
    </row>
    <row r="2" spans="1:5" ht="13.5" thickBot="1">
      <c r="A2" s="65" t="s">
        <v>769</v>
      </c>
      <c r="B2" s="72">
        <v>1127420</v>
      </c>
      <c r="C2" s="67">
        <f>IFERROR(INDEX($B$2:$B$1101,MATCH(0,INDEX(COUNTIFS($C$1:C1,$B$2:$B$1101),0),0)),"")</f>
        <v>1127420</v>
      </c>
      <c r="D2" t="s">
        <v>769</v>
      </c>
      <c r="E2">
        <v>1127420</v>
      </c>
    </row>
    <row r="3" spans="1:5" ht="13.5" thickBot="1">
      <c r="A3" s="65" t="s">
        <v>769</v>
      </c>
      <c r="B3" s="73">
        <v>1127420</v>
      </c>
      <c r="C3" s="67">
        <f>IFERROR(INDEX($B$2:$B$1101,MATCH(0,INDEX(COUNTIFS($C$1:C2,$B$2:$B$1101),0),0)),"")</f>
        <v>67159</v>
      </c>
      <c r="D3" s="52" t="s">
        <v>770</v>
      </c>
      <c r="E3" s="52">
        <v>67159</v>
      </c>
    </row>
    <row r="4" spans="1:5" ht="13.5" thickBot="1">
      <c r="A4" s="65" t="s">
        <v>769</v>
      </c>
      <c r="B4" s="73">
        <v>1127420</v>
      </c>
      <c r="C4" s="67">
        <f>IFERROR(INDEX($B$2:$B$1101,MATCH(0,INDEX(COUNTIFS($C$1:C3,$B$2:$B$1101),0),0)),"")</f>
        <v>220461</v>
      </c>
      <c r="D4" s="52" t="s">
        <v>771</v>
      </c>
      <c r="E4" s="52">
        <v>220461</v>
      </c>
    </row>
    <row r="5" spans="1:5" ht="13.5" thickBot="1">
      <c r="A5" s="65" t="s">
        <v>769</v>
      </c>
      <c r="B5" s="73">
        <v>1127420</v>
      </c>
      <c r="C5" s="67">
        <f>IFERROR(INDEX($B$2:$B$1101,MATCH(0,INDEX(COUNTIFS($C$1:C4,$B$2:$B$1101),0),0)),"")</f>
        <v>520724.74</v>
      </c>
      <c r="D5" s="52" t="s">
        <v>772</v>
      </c>
      <c r="E5" s="52">
        <v>520724.74</v>
      </c>
    </row>
    <row r="6" spans="1:5" ht="13.5" thickBot="1">
      <c r="A6" s="65" t="s">
        <v>769</v>
      </c>
      <c r="B6" s="72">
        <v>1127420</v>
      </c>
      <c r="C6" s="67">
        <f>IFERROR(INDEX($B$2:$B$1101,MATCH(0,INDEX(COUNTIFS($C$1:C5,$B$2:$B$1101),0),0)),"")</f>
        <v>52189.599999999999</v>
      </c>
      <c r="D6" s="52" t="s">
        <v>773</v>
      </c>
      <c r="E6" s="52">
        <v>52189.599999999999</v>
      </c>
    </row>
    <row r="7" spans="1:5" ht="13.5" thickBot="1">
      <c r="A7" s="65" t="s">
        <v>769</v>
      </c>
      <c r="B7" s="73">
        <v>1127420</v>
      </c>
      <c r="C7" s="67">
        <f>IFERROR(INDEX($B$2:$B$1101,MATCH(0,INDEX(COUNTIFS($C$1:C6,$B$2:$B$1101),0),0)),"")</f>
        <v>800</v>
      </c>
      <c r="D7" s="52" t="s">
        <v>774</v>
      </c>
      <c r="E7" s="52">
        <v>800</v>
      </c>
    </row>
    <row r="8" spans="1:5" ht="13.5" thickBot="1">
      <c r="A8" s="65" t="s">
        <v>769</v>
      </c>
      <c r="B8" s="73">
        <v>1127420</v>
      </c>
      <c r="C8" s="67">
        <f>IFERROR(INDEX($B$2:$B$1101,MATCH(0,INDEX(COUNTIFS($C$1:C7,$B$2:$B$1101),0),0)),"")</f>
        <v>520</v>
      </c>
      <c r="D8" s="52" t="s">
        <v>775</v>
      </c>
      <c r="E8" s="52">
        <v>520</v>
      </c>
    </row>
    <row r="9" spans="1:5" ht="13.5" thickBot="1">
      <c r="A9" s="65" t="s">
        <v>769</v>
      </c>
      <c r="B9" s="73">
        <v>1127420</v>
      </c>
      <c r="C9" s="67">
        <f>IFERROR(INDEX($B$2:$B$1101,MATCH(0,INDEX(COUNTIFS($C$1:C8,$B$2:$B$1101),0),0)),"")</f>
        <v>61950</v>
      </c>
      <c r="D9" s="52" t="s">
        <v>776</v>
      </c>
      <c r="E9" s="52">
        <v>61950</v>
      </c>
    </row>
    <row r="10" spans="1:5" ht="13.5" thickBot="1">
      <c r="A10" s="65" t="s">
        <v>769</v>
      </c>
      <c r="B10" s="73">
        <v>1127420</v>
      </c>
      <c r="C10" s="67">
        <f>IFERROR(INDEX($B$2:$B$1101,MATCH(0,INDEX(COUNTIFS($C$1:C9,$B$2:$B$1101),0),0)),"")</f>
        <v>91332</v>
      </c>
      <c r="D10" s="52" t="s">
        <v>777</v>
      </c>
      <c r="E10" s="52">
        <v>91332</v>
      </c>
    </row>
    <row r="11" spans="1:5" ht="13.5" thickBot="1">
      <c r="A11" s="65" t="s">
        <v>769</v>
      </c>
      <c r="B11" s="73">
        <v>1127420</v>
      </c>
      <c r="C11" s="67">
        <f>IFERROR(INDEX($B$2:$B$1101,MATCH(0,INDEX(COUNTIFS($C$1:C10,$B$2:$B$1101),0),0)),"")</f>
        <v>14750</v>
      </c>
      <c r="D11" s="52" t="s">
        <v>778</v>
      </c>
      <c r="E11" s="52">
        <v>14750</v>
      </c>
    </row>
    <row r="12" spans="1:5" ht="13.5" thickBot="1">
      <c r="A12" s="65" t="s">
        <v>769</v>
      </c>
      <c r="B12" s="73">
        <v>1127420</v>
      </c>
      <c r="C12" s="67">
        <f>IFERROR(INDEX($B$2:$B$1101,MATCH(0,INDEX(COUNTIFS($C$1:C11,$B$2:$B$1101),0),0)),"")</f>
        <v>2941884.94</v>
      </c>
      <c r="D12" s="52" t="s">
        <v>779</v>
      </c>
      <c r="E12" s="52">
        <v>2941884.94</v>
      </c>
    </row>
    <row r="13" spans="1:5" ht="13.5" thickBot="1">
      <c r="A13" s="65" t="s">
        <v>769</v>
      </c>
      <c r="B13" s="73">
        <v>1127420</v>
      </c>
      <c r="C13" s="67">
        <f>IFERROR(INDEX($B$2:$B$1101,MATCH(0,INDEX(COUNTIFS($C$1:C12,$B$2:$B$1101),0),0)),"")</f>
        <v>5588042.0099999998</v>
      </c>
      <c r="D13" s="52" t="s">
        <v>780</v>
      </c>
      <c r="E13" s="52">
        <v>5588042.0099999998</v>
      </c>
    </row>
    <row r="14" spans="1:5" ht="13.5" thickBot="1">
      <c r="A14" s="65" t="s">
        <v>769</v>
      </c>
      <c r="B14" s="73">
        <v>1127420</v>
      </c>
      <c r="C14" s="67">
        <f>IFERROR(INDEX($B$2:$B$1101,MATCH(0,INDEX(COUNTIFS($C$1:C13,$B$2:$B$1101),0),0)),"")</f>
        <v>1458</v>
      </c>
      <c r="D14" s="52" t="s">
        <v>781</v>
      </c>
      <c r="E14" s="52">
        <v>1458</v>
      </c>
    </row>
    <row r="15" spans="1:5" ht="13.5" thickBot="1">
      <c r="A15" s="65" t="s">
        <v>769</v>
      </c>
      <c r="B15" s="73">
        <v>1127420</v>
      </c>
      <c r="C15" s="67">
        <f>IFERROR(INDEX($B$2:$B$1101,MATCH(0,INDEX(COUNTIFS($C$1:C14,$B$2:$B$1101),0),0)),"")</f>
        <v>49560</v>
      </c>
      <c r="D15" s="52" t="s">
        <v>782</v>
      </c>
      <c r="E15" s="52">
        <v>49560</v>
      </c>
    </row>
    <row r="16" spans="1:5" ht="15.75" thickBot="1">
      <c r="A16" s="65" t="s">
        <v>770</v>
      </c>
      <c r="B16" s="74">
        <v>67159</v>
      </c>
      <c r="C16" s="67">
        <f>IFERROR(INDEX($B$2:$B$1101,MATCH(0,INDEX(COUNTIFS($C$1:C15,$B$2:$B$1101),0),0)),"")</f>
        <v>0</v>
      </c>
      <c r="D16" s="52" t="s">
        <v>783</v>
      </c>
      <c r="E16" s="52">
        <v>0</v>
      </c>
    </row>
    <row r="17" spans="1:5" ht="15.75" thickBot="1">
      <c r="A17" s="65" t="s">
        <v>770</v>
      </c>
      <c r="B17" s="74">
        <v>67159</v>
      </c>
      <c r="C17" s="67">
        <f>IFERROR(INDEX($B$2:$B$1101,MATCH(0,INDEX(COUNTIFS($C$1:C16,$B$2:$B$1101),0),0)),"")</f>
        <v>4720</v>
      </c>
      <c r="D17" s="52" t="s">
        <v>784</v>
      </c>
      <c r="E17" s="52">
        <v>4720</v>
      </c>
    </row>
    <row r="18" spans="1:5" ht="13.5" thickBot="1">
      <c r="A18" s="65" t="s">
        <v>771</v>
      </c>
      <c r="B18" s="73">
        <v>220461</v>
      </c>
      <c r="C18" s="67">
        <f>IFERROR(INDEX($B$2:$B$1101,MATCH(0,INDEX(COUNTIFS($C$1:C17,$B$2:$B$1101),0),0)),"")</f>
        <v>4860880</v>
      </c>
      <c r="D18" s="52" t="s">
        <v>785</v>
      </c>
      <c r="E18" s="52">
        <v>4860880</v>
      </c>
    </row>
    <row r="19" spans="1:5" ht="13.5" thickBot="1">
      <c r="A19" s="65" t="s">
        <v>771</v>
      </c>
      <c r="B19" s="73">
        <v>220461</v>
      </c>
      <c r="C19" s="67">
        <f>IFERROR(INDEX($B$2:$B$1101,MATCH(0,INDEX(COUNTIFS($C$1:C18,$B$2:$B$1101),0),0)),"")</f>
        <v>194390</v>
      </c>
      <c r="D19" s="52" t="s">
        <v>786</v>
      </c>
      <c r="E19" s="52">
        <v>194390</v>
      </c>
    </row>
    <row r="20" spans="1:5" ht="13.5" thickBot="1">
      <c r="A20" s="65" t="s">
        <v>771</v>
      </c>
      <c r="B20" s="73">
        <v>220461</v>
      </c>
      <c r="C20" s="67">
        <f>IFERROR(INDEX($B$2:$B$1101,MATCH(0,INDEX(COUNTIFS($C$1:C19,$B$2:$B$1101),0),0)),"")</f>
        <v>29851.62</v>
      </c>
      <c r="D20" s="52" t="s">
        <v>787</v>
      </c>
      <c r="E20" s="52">
        <v>29851.62</v>
      </c>
    </row>
    <row r="21" spans="1:5" ht="13.5" thickBot="1">
      <c r="A21" s="65" t="s">
        <v>772</v>
      </c>
      <c r="B21" s="73">
        <v>520724.74</v>
      </c>
      <c r="C21" s="67">
        <f>IFERROR(INDEX($B$2:$B$1101,MATCH(0,INDEX(COUNTIFS($C$1:C20,$B$2:$B$1101),0),0)),"")</f>
        <v>222516</v>
      </c>
      <c r="D21" s="52" t="s">
        <v>788</v>
      </c>
      <c r="E21" s="52">
        <v>222516</v>
      </c>
    </row>
    <row r="22" spans="1:5" ht="15.75" thickBot="1">
      <c r="A22" s="65" t="s">
        <v>773</v>
      </c>
      <c r="B22" s="74">
        <v>52189.599999999999</v>
      </c>
      <c r="C22" s="67">
        <f>IFERROR(INDEX($B$2:$B$1101,MATCH(0,INDEX(COUNTIFS($C$1:C21,$B$2:$B$1101),0),0)),"")</f>
        <v>290339</v>
      </c>
      <c r="D22" s="52" t="s">
        <v>789</v>
      </c>
      <c r="E22" s="52">
        <v>290339</v>
      </c>
    </row>
    <row r="23" spans="1:5" ht="15.75" thickBot="1">
      <c r="A23" s="65" t="s">
        <v>773</v>
      </c>
      <c r="B23" s="74">
        <v>52189.599999999999</v>
      </c>
      <c r="C23" s="67">
        <f>IFERROR(INDEX($B$2:$B$1101,MATCH(0,INDEX(COUNTIFS($C$1:C22,$B$2:$B$1101),0),0)),"")</f>
        <v>5901395</v>
      </c>
      <c r="D23" s="52" t="s">
        <v>790</v>
      </c>
      <c r="E23" s="52">
        <v>5901395</v>
      </c>
    </row>
    <row r="24" spans="1:5" ht="15.75" thickBot="1">
      <c r="A24" s="65" t="s">
        <v>773</v>
      </c>
      <c r="B24" s="74">
        <v>52189.599999999999</v>
      </c>
      <c r="C24" s="67">
        <f>IFERROR(INDEX($B$2:$B$1101,MATCH(0,INDEX(COUNTIFS($C$1:C23,$B$2:$B$1101),0),0)),"")</f>
        <v>4200</v>
      </c>
      <c r="D24" s="52" t="s">
        <v>791</v>
      </c>
      <c r="E24" s="52">
        <v>4200</v>
      </c>
    </row>
    <row r="25" spans="1:5" ht="15.75" thickBot="1">
      <c r="A25" s="65" t="s">
        <v>773</v>
      </c>
      <c r="B25" s="74">
        <v>52189.599999999999</v>
      </c>
      <c r="C25" s="67">
        <f>IFERROR(INDEX($B$2:$B$1101,MATCH(0,INDEX(COUNTIFS($C$1:C24,$B$2:$B$1101),0),0)),"")</f>
        <v>131980</v>
      </c>
      <c r="D25" s="52" t="s">
        <v>792</v>
      </c>
      <c r="E25" s="52">
        <v>131980</v>
      </c>
    </row>
    <row r="26" spans="1:5" ht="13.5" thickBot="1">
      <c r="A26" s="65" t="s">
        <v>774</v>
      </c>
      <c r="B26" s="73">
        <v>800</v>
      </c>
      <c r="C26" s="67">
        <f>IFERROR(INDEX($B$2:$B$1101,MATCH(0,INDEX(COUNTIFS($C$1:C25,$B$2:$B$1101),0),0)),"")</f>
        <v>1052055.08</v>
      </c>
      <c r="D26" s="52" t="s">
        <v>793</v>
      </c>
      <c r="E26" s="52">
        <v>1052055.08</v>
      </c>
    </row>
    <row r="27" spans="1:5" ht="13.5" thickBot="1">
      <c r="A27" s="65" t="s">
        <v>775</v>
      </c>
      <c r="B27" s="73">
        <v>520</v>
      </c>
      <c r="C27" s="67">
        <f>IFERROR(INDEX($B$2:$B$1101,MATCH(0,INDEX(COUNTIFS($C$1:C26,$B$2:$B$1101),0),0)),"")</f>
        <v>596486.64</v>
      </c>
      <c r="D27" s="52" t="s">
        <v>794</v>
      </c>
      <c r="E27" s="52">
        <v>596486.64</v>
      </c>
    </row>
    <row r="28" spans="1:5" ht="15.75" thickBot="1">
      <c r="A28" s="65" t="s">
        <v>776</v>
      </c>
      <c r="B28" s="74">
        <v>61950</v>
      </c>
      <c r="C28" s="67">
        <f>IFERROR(INDEX($B$2:$B$1101,MATCH(0,INDEX(COUNTIFS($C$1:C27,$B$2:$B$1101),0),0)),"")</f>
        <v>18172</v>
      </c>
      <c r="D28" s="52" t="s">
        <v>795</v>
      </c>
      <c r="E28" s="52">
        <v>0</v>
      </c>
    </row>
    <row r="29" spans="1:5" ht="15.75" thickBot="1">
      <c r="A29" s="65" t="s">
        <v>777</v>
      </c>
      <c r="B29" s="74">
        <v>91332</v>
      </c>
      <c r="C29" s="67">
        <f>IFERROR(INDEX($B$2:$B$1101,MATCH(0,INDEX(COUNTIFS($C$1:C28,$B$2:$B$1101),0),0)),"")</f>
        <v>110446</v>
      </c>
      <c r="D29" s="52" t="s">
        <v>796</v>
      </c>
      <c r="E29" s="52">
        <v>0</v>
      </c>
    </row>
    <row r="30" spans="1:5" ht="15.75" thickBot="1">
      <c r="A30" s="65" t="s">
        <v>778</v>
      </c>
      <c r="B30" s="74">
        <v>14750</v>
      </c>
      <c r="C30" s="67">
        <f>IFERROR(INDEX($B$2:$B$1101,MATCH(0,INDEX(COUNTIFS($C$1:C29,$B$2:$B$1101),0),0)),"")</f>
        <v>188800</v>
      </c>
      <c r="D30" s="52" t="s">
        <v>797</v>
      </c>
      <c r="E30" s="52">
        <v>18172</v>
      </c>
    </row>
    <row r="31" spans="1:5" ht="13.5" thickBot="1">
      <c r="A31" s="65" t="s">
        <v>779</v>
      </c>
      <c r="B31" s="73">
        <v>2941884.94</v>
      </c>
      <c r="C31" s="67">
        <f>IFERROR(INDEX($B$2:$B$1101,MATCH(0,INDEX(COUNTIFS($C$1:C30,$B$2:$B$1101),0),0)),"")</f>
        <v>108.56</v>
      </c>
      <c r="D31" s="52" t="s">
        <v>798</v>
      </c>
      <c r="E31" s="52">
        <v>110446</v>
      </c>
    </row>
    <row r="32" spans="1:5" ht="13.5" thickBot="1">
      <c r="A32" s="65" t="s">
        <v>779</v>
      </c>
      <c r="B32" s="73">
        <v>2941884.94</v>
      </c>
      <c r="C32" s="67">
        <f>IFERROR(INDEX($B$2:$B$1101,MATCH(0,INDEX(COUNTIFS($C$1:C31,$B$2:$B$1101),0),0)),"")</f>
        <v>6</v>
      </c>
      <c r="D32" s="52" t="s">
        <v>799</v>
      </c>
      <c r="E32" s="52">
        <v>188800</v>
      </c>
    </row>
    <row r="33" spans="1:5" ht="13.5" thickBot="1">
      <c r="A33" s="65" t="s">
        <v>779</v>
      </c>
      <c r="B33" s="73">
        <v>2941884.94</v>
      </c>
      <c r="C33" s="67">
        <f>IFERROR(INDEX($B$2:$B$1101,MATCH(0,INDEX(COUNTIFS($C$1:C32,$B$2:$B$1101),0),0)),"")</f>
        <v>0.2</v>
      </c>
      <c r="D33" s="52" t="s">
        <v>800</v>
      </c>
      <c r="E33" s="52">
        <v>108.56</v>
      </c>
    </row>
    <row r="34" spans="1:5" ht="13.5" thickBot="1">
      <c r="A34" s="65" t="s">
        <v>779</v>
      </c>
      <c r="B34" s="73">
        <v>2941884.94</v>
      </c>
      <c r="C34" s="67">
        <f>IFERROR(INDEX($B$2:$B$1101,MATCH(0,INDEX(COUNTIFS($C$1:C33,$B$2:$B$1101),0),0)),"")</f>
        <v>30602</v>
      </c>
      <c r="D34" s="52" t="s">
        <v>801</v>
      </c>
      <c r="E34" s="52">
        <v>6</v>
      </c>
    </row>
    <row r="35" spans="1:5" ht="13.5" thickBot="1">
      <c r="A35" s="65" t="s">
        <v>779</v>
      </c>
      <c r="B35" s="73">
        <v>2941884.94</v>
      </c>
      <c r="C35" s="67">
        <f>IFERROR(INDEX($B$2:$B$1101,MATCH(0,INDEX(COUNTIFS($C$1:C34,$B$2:$B$1101),0),0)),"")</f>
        <v>43208.15</v>
      </c>
      <c r="D35" s="52" t="s">
        <v>802</v>
      </c>
      <c r="E35" s="52">
        <v>0.2</v>
      </c>
    </row>
    <row r="36" spans="1:5" ht="13.5" thickBot="1">
      <c r="A36" s="65" t="s">
        <v>779</v>
      </c>
      <c r="B36" s="73">
        <v>2941884.94</v>
      </c>
      <c r="C36" s="67">
        <f>IFERROR(INDEX($B$2:$B$1101,MATCH(0,INDEX(COUNTIFS($C$1:C35,$B$2:$B$1101),0),0)),"")</f>
        <v>0.6</v>
      </c>
      <c r="D36" s="52" t="s">
        <v>803</v>
      </c>
      <c r="E36" s="52">
        <v>30602</v>
      </c>
    </row>
    <row r="37" spans="1:5" ht="13.5" thickBot="1">
      <c r="A37" s="65" t="s">
        <v>779</v>
      </c>
      <c r="B37" s="73">
        <v>2941884.94</v>
      </c>
      <c r="C37" s="67">
        <f>IFERROR(INDEX($B$2:$B$1101,MATCH(0,INDEX(COUNTIFS($C$1:C36,$B$2:$B$1101),0),0)),"")</f>
        <v>29028</v>
      </c>
      <c r="D37" s="52" t="s">
        <v>804</v>
      </c>
      <c r="E37" s="52">
        <v>43208.15</v>
      </c>
    </row>
    <row r="38" spans="1:5" ht="13.5" thickBot="1">
      <c r="A38" s="65" t="s">
        <v>779</v>
      </c>
      <c r="B38" s="73">
        <v>2941884.94</v>
      </c>
      <c r="C38" s="67">
        <f>IFERROR(INDEX($B$2:$B$1101,MATCH(0,INDEX(COUNTIFS($C$1:C37,$B$2:$B$1101),0),0)),"")</f>
        <v>344560</v>
      </c>
      <c r="D38" s="52" t="s">
        <v>805</v>
      </c>
      <c r="E38" s="52">
        <v>0.6</v>
      </c>
    </row>
    <row r="39" spans="1:5" ht="13.5" thickBot="1">
      <c r="A39" s="65" t="s">
        <v>779</v>
      </c>
      <c r="B39" s="73">
        <v>2941884.94</v>
      </c>
      <c r="C39" s="67">
        <f>IFERROR(INDEX($B$2:$B$1101,MATCH(0,INDEX(COUNTIFS($C$1:C38,$B$2:$B$1101),0),0)),"")</f>
        <v>45902</v>
      </c>
      <c r="D39" s="52" t="s">
        <v>806</v>
      </c>
      <c r="E39" s="52">
        <v>29028</v>
      </c>
    </row>
    <row r="40" spans="1:5" ht="13.5" thickBot="1">
      <c r="A40" s="65" t="s">
        <v>779</v>
      </c>
      <c r="B40" s="73">
        <v>2941884.94</v>
      </c>
      <c r="C40" s="67">
        <f>IFERROR(INDEX($B$2:$B$1101,MATCH(0,INDEX(COUNTIFS($C$1:C39,$B$2:$B$1101),0),0)),"")</f>
        <v>70800</v>
      </c>
      <c r="D40" s="52" t="s">
        <v>807</v>
      </c>
      <c r="E40" s="52">
        <v>344560</v>
      </c>
    </row>
    <row r="41" spans="1:5" ht="13.5" thickBot="1">
      <c r="A41" s="65" t="s">
        <v>780</v>
      </c>
      <c r="B41" s="73">
        <v>5588042.0099999998</v>
      </c>
      <c r="C41" s="67">
        <f>IFERROR(INDEX($B$2:$B$1101,MATCH(0,INDEX(COUNTIFS($C$1:C40,$B$2:$B$1101),0),0)),"")</f>
        <v>577846</v>
      </c>
      <c r="D41" s="52" t="s">
        <v>808</v>
      </c>
      <c r="E41" s="52">
        <v>0</v>
      </c>
    </row>
    <row r="42" spans="1:5" ht="13.5" thickBot="1">
      <c r="A42" s="65" t="s">
        <v>780</v>
      </c>
      <c r="B42" s="73">
        <v>5588042.0099999998</v>
      </c>
      <c r="C42" s="67">
        <f>IFERROR(INDEX($B$2:$B$1101,MATCH(0,INDEX(COUNTIFS($C$1:C41,$B$2:$B$1101),0),0)),"")</f>
        <v>41300</v>
      </c>
      <c r="D42" s="52" t="s">
        <v>809</v>
      </c>
      <c r="E42" s="52">
        <v>45902</v>
      </c>
    </row>
    <row r="43" spans="1:5" ht="13.5" thickBot="1">
      <c r="A43" s="65" t="s">
        <v>780</v>
      </c>
      <c r="B43" s="73">
        <v>5588042.0099999998</v>
      </c>
      <c r="C43" s="67">
        <f>IFERROR(INDEX($B$2:$B$1101,MATCH(0,INDEX(COUNTIFS($C$1:C42,$B$2:$B$1101),0),0)),"")</f>
        <v>87556</v>
      </c>
      <c r="D43" s="52" t="s">
        <v>810</v>
      </c>
      <c r="E43" s="52">
        <v>70800</v>
      </c>
    </row>
    <row r="44" spans="1:5" ht="13.5" thickBot="1">
      <c r="A44" s="65" t="s">
        <v>780</v>
      </c>
      <c r="B44" s="73">
        <v>5588042.0099999998</v>
      </c>
      <c r="C44" s="67">
        <f>IFERROR(INDEX($B$2:$B$1101,MATCH(0,INDEX(COUNTIFS($C$1:C43,$B$2:$B$1101),0),0)),"")</f>
        <v>63945.64</v>
      </c>
      <c r="D44" s="52" t="s">
        <v>812</v>
      </c>
      <c r="E44" s="52">
        <v>41300</v>
      </c>
    </row>
    <row r="45" spans="1:5" ht="13.5" thickBot="1">
      <c r="A45" s="65" t="s">
        <v>780</v>
      </c>
      <c r="B45" s="73">
        <v>5588042.0099999998</v>
      </c>
      <c r="C45" s="67">
        <f>IFERROR(INDEX($B$2:$B$1101,MATCH(0,INDEX(COUNTIFS($C$1:C44,$B$2:$B$1101),0),0)),"")</f>
        <v>242683</v>
      </c>
      <c r="D45" s="52" t="s">
        <v>813</v>
      </c>
      <c r="E45" s="52">
        <v>87556</v>
      </c>
    </row>
    <row r="46" spans="1:5" ht="13.5" thickBot="1">
      <c r="A46" s="65" t="s">
        <v>780</v>
      </c>
      <c r="B46" s="73">
        <v>5588042.0099999998</v>
      </c>
      <c r="C46" s="67">
        <f>IFERROR(INDEX($B$2:$B$1101,MATCH(0,INDEX(COUNTIFS($C$1:C45,$B$2:$B$1101),0),0)),"")</f>
        <v>129086</v>
      </c>
      <c r="D46" s="52" t="s">
        <v>814</v>
      </c>
      <c r="E46" s="52">
        <v>63945.64</v>
      </c>
    </row>
    <row r="47" spans="1:5" ht="13.5" thickBot="1">
      <c r="A47" s="65" t="s">
        <v>780</v>
      </c>
      <c r="B47" s="73">
        <v>5588042.0099999998</v>
      </c>
      <c r="C47" s="67">
        <f>IFERROR(INDEX($B$2:$B$1101,MATCH(0,INDEX(COUNTIFS($C$1:C46,$B$2:$B$1101),0),0)),"")</f>
        <v>62</v>
      </c>
      <c r="D47" s="52" t="s">
        <v>815</v>
      </c>
      <c r="E47" s="52">
        <v>0</v>
      </c>
    </row>
    <row r="48" spans="1:5" ht="13.5" thickBot="1">
      <c r="A48" s="65" t="s">
        <v>780</v>
      </c>
      <c r="B48" s="73">
        <v>5588042.0099999998</v>
      </c>
      <c r="C48" s="67">
        <f>IFERROR(INDEX($B$2:$B$1101,MATCH(0,INDEX(COUNTIFS($C$1:C47,$B$2:$B$1101),0),0)),"")</f>
        <v>3508907</v>
      </c>
      <c r="D48" s="52" t="s">
        <v>816</v>
      </c>
      <c r="E48" s="52">
        <v>242683</v>
      </c>
    </row>
    <row r="49" spans="1:5" ht="13.5" thickBot="1">
      <c r="A49" s="65" t="s">
        <v>780</v>
      </c>
      <c r="B49" s="73">
        <v>5588042.0099999998</v>
      </c>
      <c r="C49" s="67">
        <f>IFERROR(INDEX($B$2:$B$1101,MATCH(0,INDEX(COUNTIFS($C$1:C48,$B$2:$B$1101),0),0)),"")</f>
        <v>5</v>
      </c>
      <c r="D49" s="52" t="s">
        <v>817</v>
      </c>
      <c r="E49" s="52">
        <v>129086</v>
      </c>
    </row>
    <row r="50" spans="1:5" ht="13.5" thickBot="1">
      <c r="A50" s="65" t="s">
        <v>780</v>
      </c>
      <c r="B50" s="73">
        <v>5588042.0099999998</v>
      </c>
      <c r="C50" s="67">
        <f>IFERROR(INDEX($B$2:$B$1101,MATCH(0,INDEX(COUNTIFS($C$1:C49,$B$2:$B$1101),0),0)),"")</f>
        <v>4000</v>
      </c>
      <c r="D50" s="52" t="s">
        <v>818</v>
      </c>
      <c r="E50" s="52">
        <v>62</v>
      </c>
    </row>
    <row r="51" spans="1:5" ht="13.5" thickBot="1">
      <c r="A51" s="65" t="s">
        <v>780</v>
      </c>
      <c r="B51" s="73">
        <v>5588042.0099999998</v>
      </c>
      <c r="C51" s="67">
        <f>IFERROR(INDEX($B$2:$B$1101,MATCH(0,INDEX(COUNTIFS($C$1:C50,$B$2:$B$1101),0),0)),"")</f>
        <v>1444875</v>
      </c>
      <c r="D51" s="52" t="s">
        <v>819</v>
      </c>
      <c r="E51" s="52">
        <v>3508907</v>
      </c>
    </row>
    <row r="52" spans="1:5" ht="13.5" thickBot="1">
      <c r="A52" s="65" t="s">
        <v>780</v>
      </c>
      <c r="B52" s="73">
        <v>5588042.0099999998</v>
      </c>
      <c r="C52" s="67">
        <f>IFERROR(INDEX($B$2:$B$1101,MATCH(0,INDEX(COUNTIFS($C$1:C51,$B$2:$B$1101),0),0)),"")</f>
        <v>77</v>
      </c>
      <c r="D52" s="52" t="s">
        <v>820</v>
      </c>
      <c r="E52" s="52">
        <v>5</v>
      </c>
    </row>
    <row r="53" spans="1:5" ht="13.5" thickBot="1">
      <c r="A53" s="65" t="s">
        <v>780</v>
      </c>
      <c r="B53" s="73">
        <v>5588042.0099999998</v>
      </c>
      <c r="C53" s="67">
        <f>IFERROR(INDEX($B$2:$B$1101,MATCH(0,INDEX(COUNTIFS($C$1:C52,$B$2:$B$1101),0),0)),"")</f>
        <v>865260</v>
      </c>
      <c r="D53" s="52" t="s">
        <v>821</v>
      </c>
      <c r="E53" s="52">
        <v>4000</v>
      </c>
    </row>
    <row r="54" spans="1:5" ht="15.75" thickBot="1">
      <c r="A54" s="65" t="s">
        <v>781</v>
      </c>
      <c r="B54" s="74">
        <v>1458</v>
      </c>
      <c r="C54" s="67">
        <f>IFERROR(INDEX($B$2:$B$1101,MATCH(0,INDEX(COUNTIFS($C$1:C53,$B$2:$B$1101),0),0)),"")</f>
        <v>590</v>
      </c>
      <c r="D54" s="52" t="s">
        <v>822</v>
      </c>
      <c r="E54" s="52">
        <v>1444875</v>
      </c>
    </row>
    <row r="55" spans="1:5" ht="15.75" thickBot="1">
      <c r="A55" s="65" t="s">
        <v>782</v>
      </c>
      <c r="B55" s="74">
        <v>49560</v>
      </c>
      <c r="C55" s="67">
        <f>IFERROR(INDEX($B$2:$B$1101,MATCH(0,INDEX(COUNTIFS($C$1:C54,$B$2:$B$1101),0),0)),"")</f>
        <v>307.02</v>
      </c>
      <c r="D55" s="52" t="s">
        <v>823</v>
      </c>
      <c r="E55" s="52">
        <v>77</v>
      </c>
    </row>
    <row r="56" spans="1:5" ht="13.5" thickBot="1">
      <c r="A56" s="65" t="s">
        <v>783</v>
      </c>
      <c r="B56" s="73">
        <v>0</v>
      </c>
      <c r="C56" s="67">
        <f>IFERROR(INDEX($B$2:$B$1101,MATCH(0,INDEX(COUNTIFS($C$1:C55,$B$2:$B$1101),0),0)),"")</f>
        <v>54587</v>
      </c>
      <c r="D56" s="52" t="s">
        <v>824</v>
      </c>
      <c r="E56" s="52">
        <v>865260</v>
      </c>
    </row>
    <row r="57" spans="1:5" ht="15.75" thickBot="1">
      <c r="A57" s="65" t="s">
        <v>784</v>
      </c>
      <c r="B57" s="74">
        <v>4720</v>
      </c>
      <c r="C57" s="67">
        <f>IFERROR(INDEX($B$2:$B$1101,MATCH(0,INDEX(COUNTIFS($C$1:C56,$B$2:$B$1101),0),0)),"")</f>
        <v>1</v>
      </c>
      <c r="D57" s="52" t="s">
        <v>825</v>
      </c>
      <c r="E57" s="52">
        <v>590</v>
      </c>
    </row>
    <row r="58" spans="1:5" ht="13.5" thickBot="1">
      <c r="A58" s="65" t="s">
        <v>785</v>
      </c>
      <c r="B58" s="73">
        <v>4860880</v>
      </c>
      <c r="C58" s="67">
        <f>IFERROR(INDEX($B$2:$B$1101,MATCH(0,INDEX(COUNTIFS($C$1:C57,$B$2:$B$1101),0),0)),"")</f>
        <v>204140</v>
      </c>
      <c r="D58" s="52" t="s">
        <v>826</v>
      </c>
      <c r="E58" s="52">
        <v>307.02</v>
      </c>
    </row>
    <row r="59" spans="1:5" ht="13.5" thickBot="1">
      <c r="A59" s="65" t="s">
        <v>785</v>
      </c>
      <c r="B59" s="73">
        <v>4860880</v>
      </c>
      <c r="C59" s="67">
        <f>IFERROR(INDEX($B$2:$B$1101,MATCH(0,INDEX(COUNTIFS($C$1:C58,$B$2:$B$1101),0),0)),"")</f>
        <v>153400</v>
      </c>
      <c r="D59" s="52" t="s">
        <v>827</v>
      </c>
      <c r="E59" s="52">
        <v>54587</v>
      </c>
    </row>
    <row r="60" spans="1:5" ht="13.5" thickBot="1">
      <c r="A60" s="65" t="s">
        <v>785</v>
      </c>
      <c r="B60" s="73">
        <v>4860880</v>
      </c>
      <c r="C60" s="67">
        <f>IFERROR(INDEX($B$2:$B$1101,MATCH(0,INDEX(COUNTIFS($C$1:C59,$B$2:$B$1101),0),0)),"")</f>
        <v>462.53</v>
      </c>
      <c r="D60" s="52" t="s">
        <v>828</v>
      </c>
      <c r="E60" s="52">
        <v>1</v>
      </c>
    </row>
    <row r="61" spans="1:5" ht="13.5" thickBot="1">
      <c r="A61" s="65" t="s">
        <v>785</v>
      </c>
      <c r="B61" s="73">
        <v>4860880</v>
      </c>
      <c r="C61" s="67">
        <f>IFERROR(INDEX($B$2:$B$1101,MATCH(0,INDEX(COUNTIFS($C$1:C60,$B$2:$B$1101),0),0)),"")</f>
        <v>72</v>
      </c>
      <c r="D61" s="52" t="s">
        <v>829</v>
      </c>
      <c r="E61" s="52">
        <v>204140</v>
      </c>
    </row>
    <row r="62" spans="1:5" ht="13.5" thickBot="1">
      <c r="A62" s="65" t="s">
        <v>785</v>
      </c>
      <c r="B62" s="73">
        <v>4860880</v>
      </c>
      <c r="C62" s="67">
        <f>IFERROR(INDEX($B$2:$B$1101,MATCH(0,INDEX(COUNTIFS($C$1:C61,$B$2:$B$1101),0),0)),"")</f>
        <v>17114.64</v>
      </c>
      <c r="D62" s="52" t="s">
        <v>830</v>
      </c>
      <c r="E62" s="52">
        <v>153400</v>
      </c>
    </row>
    <row r="63" spans="1:5" ht="13.5" thickBot="1">
      <c r="A63" s="65" t="s">
        <v>785</v>
      </c>
      <c r="B63" s="73">
        <v>4860880</v>
      </c>
      <c r="C63" s="67">
        <f>IFERROR(INDEX($B$2:$B$1101,MATCH(0,INDEX(COUNTIFS($C$1:C62,$B$2:$B$1101),0),0)),"")</f>
        <v>194464</v>
      </c>
      <c r="D63" s="52" t="s">
        <v>831</v>
      </c>
      <c r="E63" s="52">
        <v>462.53</v>
      </c>
    </row>
    <row r="64" spans="1:5" ht="13.5" thickBot="1">
      <c r="A64" s="65" t="s">
        <v>785</v>
      </c>
      <c r="B64" s="73">
        <v>4860880</v>
      </c>
      <c r="C64" s="67">
        <f>IFERROR(INDEX($B$2:$B$1101,MATCH(0,INDEX(COUNTIFS($C$1:C63,$B$2:$B$1101),0),0)),"")</f>
        <v>376026</v>
      </c>
      <c r="D64" s="52" t="s">
        <v>832</v>
      </c>
      <c r="E64" s="52">
        <v>72</v>
      </c>
    </row>
    <row r="65" spans="1:5" ht="13.5" thickBot="1">
      <c r="A65" s="65" t="s">
        <v>785</v>
      </c>
      <c r="B65" s="73">
        <v>4860880</v>
      </c>
      <c r="C65" s="67">
        <f>IFERROR(INDEX($B$2:$B$1101,MATCH(0,INDEX(COUNTIFS($C$1:C64,$B$2:$B$1101),0),0)),"")</f>
        <v>207993.17</v>
      </c>
      <c r="D65" s="52" t="s">
        <v>833</v>
      </c>
      <c r="E65" s="52">
        <v>17114.64</v>
      </c>
    </row>
    <row r="66" spans="1:5" ht="13.5" thickBot="1">
      <c r="A66" s="65" t="s">
        <v>785</v>
      </c>
      <c r="B66" s="73">
        <v>4860880</v>
      </c>
      <c r="C66" s="67">
        <f>IFERROR(INDEX($B$2:$B$1101,MATCH(0,INDEX(COUNTIFS($C$1:C65,$B$2:$B$1101),0),0)),"")</f>
        <v>1760</v>
      </c>
      <c r="D66" s="52" t="s">
        <v>834</v>
      </c>
      <c r="E66" s="52">
        <v>194464</v>
      </c>
    </row>
    <row r="67" spans="1:5" ht="13.5" thickBot="1">
      <c r="A67" s="65" t="s">
        <v>785</v>
      </c>
      <c r="B67" s="73">
        <v>4860880</v>
      </c>
      <c r="C67" s="67">
        <f>IFERROR(INDEX($B$2:$B$1101,MATCH(0,INDEX(COUNTIFS($C$1:C66,$B$2:$B$1101),0),0)),"")</f>
        <v>11300</v>
      </c>
      <c r="D67" s="52" t="s">
        <v>835</v>
      </c>
      <c r="E67" s="52">
        <v>376026</v>
      </c>
    </row>
    <row r="68" spans="1:5" ht="13.5" thickBot="1">
      <c r="A68" s="65" t="s">
        <v>785</v>
      </c>
      <c r="B68" s="73">
        <v>4860880</v>
      </c>
      <c r="C68" s="67">
        <f>IFERROR(INDEX($B$2:$B$1101,MATCH(0,INDEX(COUNTIFS($C$1:C67,$B$2:$B$1101),0),0)),"")</f>
        <v>696.63</v>
      </c>
      <c r="D68" s="52" t="s">
        <v>836</v>
      </c>
      <c r="E68" s="52">
        <v>0</v>
      </c>
    </row>
    <row r="69" spans="1:5" ht="13.5" thickBot="1">
      <c r="A69" s="65" t="s">
        <v>785</v>
      </c>
      <c r="B69" s="73">
        <v>4860880</v>
      </c>
      <c r="C69" s="67">
        <f>IFERROR(INDEX($B$2:$B$1101,MATCH(0,INDEX(COUNTIFS($C$1:C68,$B$2:$B$1101),0),0)),"")</f>
        <v>874920</v>
      </c>
      <c r="D69" s="52" t="s">
        <v>837</v>
      </c>
      <c r="E69" s="52">
        <v>207993.17</v>
      </c>
    </row>
    <row r="70" spans="1:5" ht="13.5" thickBot="1">
      <c r="A70" s="65" t="s">
        <v>786</v>
      </c>
      <c r="B70" s="73">
        <v>194390</v>
      </c>
      <c r="C70" s="67">
        <f>IFERROR(INDEX($B$2:$B$1101,MATCH(0,INDEX(COUNTIFS($C$1:C69,$B$2:$B$1101),0),0)),"")</f>
        <v>6269253.0099999998</v>
      </c>
      <c r="D70" s="52" t="s">
        <v>838</v>
      </c>
      <c r="E70" s="52">
        <v>1760</v>
      </c>
    </row>
    <row r="71" spans="1:5" ht="13.5" thickBot="1">
      <c r="A71" s="65" t="s">
        <v>786</v>
      </c>
      <c r="B71" s="73">
        <v>194390</v>
      </c>
      <c r="C71" s="67">
        <f>IFERROR(INDEX($B$2:$B$1101,MATCH(0,INDEX(COUNTIFS($C$1:C70,$B$2:$B$1101),0),0)),"")</f>
        <v>92914.58</v>
      </c>
      <c r="D71" s="52" t="s">
        <v>839</v>
      </c>
      <c r="E71" s="52">
        <v>11300</v>
      </c>
    </row>
    <row r="72" spans="1:5" ht="13.5" thickBot="1">
      <c r="A72" s="65" t="s">
        <v>786</v>
      </c>
      <c r="B72" s="73">
        <v>194390</v>
      </c>
      <c r="C72" s="67">
        <f>IFERROR(INDEX($B$2:$B$1101,MATCH(0,INDEX(COUNTIFS($C$1:C71,$B$2:$B$1101),0),0)),"")</f>
        <v>370</v>
      </c>
      <c r="D72" s="52" t="s">
        <v>840</v>
      </c>
      <c r="E72" s="52">
        <v>696.63</v>
      </c>
    </row>
    <row r="73" spans="1:5" ht="13.5" thickBot="1">
      <c r="A73" s="65" t="s">
        <v>786</v>
      </c>
      <c r="B73" s="73">
        <v>194390</v>
      </c>
      <c r="C73" s="67">
        <f>IFERROR(INDEX($B$2:$B$1101,MATCH(0,INDEX(COUNTIFS($C$1:C72,$B$2:$B$1101),0),0)),"")</f>
        <v>138</v>
      </c>
      <c r="D73" s="52" t="s">
        <v>841</v>
      </c>
      <c r="E73" s="52">
        <v>874920</v>
      </c>
    </row>
    <row r="74" spans="1:5" ht="15.75" thickBot="1">
      <c r="A74" s="65" t="s">
        <v>787</v>
      </c>
      <c r="B74" s="74">
        <v>29851.62</v>
      </c>
      <c r="C74" s="67">
        <f>IFERROR(INDEX($B$2:$B$1101,MATCH(0,INDEX(COUNTIFS($C$1:C73,$B$2:$B$1101),0),0)),"")</f>
        <v>85128</v>
      </c>
      <c r="D74" s="52" t="s">
        <v>842</v>
      </c>
      <c r="E74" s="52">
        <v>6269253.0099999998</v>
      </c>
    </row>
    <row r="75" spans="1:5" ht="13.5" thickBot="1">
      <c r="A75" s="65" t="s">
        <v>788</v>
      </c>
      <c r="B75" s="73">
        <v>222516</v>
      </c>
      <c r="C75" s="67">
        <f>IFERROR(INDEX($B$2:$B$1101,MATCH(0,INDEX(COUNTIFS($C$1:C74,$B$2:$B$1101),0),0)),"")</f>
        <v>91000</v>
      </c>
      <c r="D75" s="52" t="s">
        <v>843</v>
      </c>
      <c r="E75" s="52">
        <v>92914.58</v>
      </c>
    </row>
    <row r="76" spans="1:5" ht="13.5" thickBot="1">
      <c r="A76" s="65" t="s">
        <v>788</v>
      </c>
      <c r="B76" s="73">
        <v>222516</v>
      </c>
      <c r="C76" s="67">
        <f>IFERROR(INDEX($B$2:$B$1101,MATCH(0,INDEX(COUNTIFS($C$1:C75,$B$2:$B$1101),0),0)),"")</f>
        <v>28.32</v>
      </c>
      <c r="D76" s="52" t="s">
        <v>844</v>
      </c>
      <c r="E76" s="52">
        <v>370</v>
      </c>
    </row>
    <row r="77" spans="1:5" ht="13.5" thickBot="1">
      <c r="A77" s="65" t="s">
        <v>789</v>
      </c>
      <c r="B77" s="73">
        <v>290339</v>
      </c>
      <c r="C77" s="67">
        <f>IFERROR(INDEX($B$2:$B$1101,MATCH(0,INDEX(COUNTIFS($C$1:C76,$B$2:$B$1101),0),0)),"")</f>
        <v>4582.34</v>
      </c>
      <c r="D77" s="52" t="s">
        <v>845</v>
      </c>
      <c r="E77" s="52">
        <v>138</v>
      </c>
    </row>
    <row r="78" spans="1:5" ht="13.5" thickBot="1">
      <c r="A78" s="65" t="s">
        <v>790</v>
      </c>
      <c r="B78" s="73">
        <v>5901395</v>
      </c>
      <c r="C78" s="67">
        <f>IFERROR(INDEX($B$2:$B$1101,MATCH(0,INDEX(COUNTIFS($C$1:C77,$B$2:$B$1101),0),0)),"")</f>
        <v>499950</v>
      </c>
      <c r="D78" s="52" t="s">
        <v>846</v>
      </c>
      <c r="E78" s="52">
        <v>85128</v>
      </c>
    </row>
    <row r="79" spans="1:5" ht="13.5" thickBot="1">
      <c r="A79" s="65" t="s">
        <v>790</v>
      </c>
      <c r="B79" s="73">
        <v>5901395</v>
      </c>
      <c r="C79" s="67">
        <f>IFERROR(INDEX($B$2:$B$1101,MATCH(0,INDEX(COUNTIFS($C$1:C78,$B$2:$B$1101),0),0)),"")</f>
        <v>73160</v>
      </c>
      <c r="D79" s="52" t="s">
        <v>847</v>
      </c>
      <c r="E79" s="52">
        <v>91000</v>
      </c>
    </row>
    <row r="80" spans="1:5" ht="13.5" thickBot="1">
      <c r="A80" s="65" t="s">
        <v>790</v>
      </c>
      <c r="B80" s="73">
        <v>5901395</v>
      </c>
      <c r="C80" s="67">
        <f>IFERROR(INDEX($B$2:$B$1101,MATCH(0,INDEX(COUNTIFS($C$1:C79,$B$2:$B$1101),0),0)),"")</f>
        <v>81904</v>
      </c>
      <c r="D80" s="52" t="s">
        <v>848</v>
      </c>
      <c r="E80" s="52">
        <v>28.32</v>
      </c>
    </row>
    <row r="81" spans="1:5" ht="15.75" thickBot="1">
      <c r="A81" s="65" t="s">
        <v>791</v>
      </c>
      <c r="B81" s="74">
        <v>4200</v>
      </c>
      <c r="C81" s="67">
        <f>IFERROR(INDEX($B$2:$B$1101,MATCH(0,INDEX(COUNTIFS($C$1:C80,$B$2:$B$1101),0),0)),"")</f>
        <v>2800</v>
      </c>
      <c r="D81" s="52" t="s">
        <v>849</v>
      </c>
      <c r="E81" s="52">
        <v>499950</v>
      </c>
    </row>
    <row r="82" spans="1:5" ht="13.5" thickBot="1">
      <c r="A82" s="65" t="s">
        <v>792</v>
      </c>
      <c r="B82" s="73">
        <v>131980</v>
      </c>
      <c r="C82" s="67">
        <f>IFERROR(INDEX($B$2:$B$1101,MATCH(0,INDEX(COUNTIFS($C$1:C81,$B$2:$B$1101),0),0)),"")</f>
        <v>56640</v>
      </c>
      <c r="D82" s="52" t="s">
        <v>850</v>
      </c>
      <c r="E82" s="52">
        <v>81904</v>
      </c>
    </row>
    <row r="83" spans="1:5" ht="13.5" thickBot="1">
      <c r="A83" s="65" t="s">
        <v>793</v>
      </c>
      <c r="B83" s="73">
        <v>1052055.08</v>
      </c>
      <c r="C83" s="67">
        <f>IFERROR(INDEX($B$2:$B$1101,MATCH(0,INDEX(COUNTIFS($C$1:C82,$B$2:$B$1101),0),0)),"")</f>
        <v>495600</v>
      </c>
      <c r="D83" s="52" t="s">
        <v>851</v>
      </c>
      <c r="E83" s="52">
        <v>2800</v>
      </c>
    </row>
    <row r="84" spans="1:5" ht="13.5" thickBot="1">
      <c r="A84" s="65" t="s">
        <v>793</v>
      </c>
      <c r="B84" s="73">
        <v>1052055.08</v>
      </c>
      <c r="C84" s="67">
        <f>IFERROR(INDEX($B$2:$B$1101,MATCH(0,INDEX(COUNTIFS($C$1:C83,$B$2:$B$1101),0),0)),"")</f>
        <v>300</v>
      </c>
      <c r="D84" s="52" t="s">
        <v>852</v>
      </c>
      <c r="E84" s="52">
        <v>56640</v>
      </c>
    </row>
    <row r="85" spans="1:5" ht="13.5" thickBot="1">
      <c r="A85" s="65" t="s">
        <v>793</v>
      </c>
      <c r="B85" s="73">
        <v>1052055.08</v>
      </c>
      <c r="C85" s="67">
        <f>IFERROR(INDEX($B$2:$B$1101,MATCH(0,INDEX(COUNTIFS($C$1:C84,$B$2:$B$1101),0),0)),"")</f>
        <v>750480</v>
      </c>
      <c r="D85" s="52" t="s">
        <v>853</v>
      </c>
      <c r="E85" s="52">
        <v>495600</v>
      </c>
    </row>
    <row r="86" spans="1:5" ht="13.5" thickBot="1">
      <c r="A86" s="65" t="s">
        <v>793</v>
      </c>
      <c r="B86" s="73">
        <v>1052055.08</v>
      </c>
      <c r="C86" s="67">
        <f>IFERROR(INDEX($B$2:$B$1101,MATCH(0,INDEX(COUNTIFS($C$1:C85,$B$2:$B$1101),0),0)),"")</f>
        <v>505</v>
      </c>
      <c r="D86" s="52" t="s">
        <v>854</v>
      </c>
      <c r="E86" s="52">
        <v>300</v>
      </c>
    </row>
    <row r="87" spans="1:5" ht="13.5" thickBot="1">
      <c r="A87" s="65" t="s">
        <v>793</v>
      </c>
      <c r="B87" s="73">
        <v>1052055.08</v>
      </c>
      <c r="C87" s="67">
        <f>IFERROR(INDEX($B$2:$B$1101,MATCH(0,INDEX(COUNTIFS($C$1:C86,$B$2:$B$1101),0),0)),"")</f>
        <v>541500</v>
      </c>
      <c r="D87" s="52" t="s">
        <v>855</v>
      </c>
      <c r="E87" s="52">
        <v>0</v>
      </c>
    </row>
    <row r="88" spans="1:5" ht="13.5" thickBot="1">
      <c r="A88" s="65" t="s">
        <v>793</v>
      </c>
      <c r="B88" s="73">
        <v>1052055.08</v>
      </c>
      <c r="C88" s="67">
        <f>IFERROR(INDEX($B$2:$B$1101,MATCH(0,INDEX(COUNTIFS($C$1:C87,$B$2:$B$1101),0),0)),"")</f>
        <v>42480</v>
      </c>
      <c r="D88" s="52" t="s">
        <v>856</v>
      </c>
      <c r="E88" s="52">
        <v>750480</v>
      </c>
    </row>
    <row r="89" spans="1:5" ht="13.5" thickBot="1">
      <c r="A89" s="65" t="s">
        <v>793</v>
      </c>
      <c r="B89" s="73">
        <v>1052055.08</v>
      </c>
      <c r="C89" s="67">
        <f>IFERROR(INDEX($B$2:$B$1101,MATCH(0,INDEX(COUNTIFS($C$1:C88,$B$2:$B$1101),0),0)),"")</f>
        <v>12730.14</v>
      </c>
      <c r="D89" s="52" t="s">
        <v>857</v>
      </c>
      <c r="E89" s="52">
        <v>505</v>
      </c>
    </row>
    <row r="90" spans="1:5" ht="13.5" thickBot="1">
      <c r="A90" s="65" t="s">
        <v>793</v>
      </c>
      <c r="B90" s="73">
        <v>1052055.08</v>
      </c>
      <c r="C90" s="67">
        <f>IFERROR(INDEX($B$2:$B$1101,MATCH(0,INDEX(COUNTIFS($C$1:C89,$B$2:$B$1101),0),0)),"")</f>
        <v>62420</v>
      </c>
      <c r="D90" s="52" t="s">
        <v>858</v>
      </c>
      <c r="E90" s="52">
        <v>541500</v>
      </c>
    </row>
    <row r="91" spans="1:5" ht="13.5" thickBot="1">
      <c r="A91" s="65" t="s">
        <v>793</v>
      </c>
      <c r="B91" s="73">
        <v>1052055.08</v>
      </c>
      <c r="C91" s="67">
        <f>IFERROR(INDEX($B$2:$B$1101,MATCH(0,INDEX(COUNTIFS($C$1:C90,$B$2:$B$1101),0),0)),"")</f>
        <v>7920</v>
      </c>
      <c r="D91" s="52" t="s">
        <v>859</v>
      </c>
      <c r="E91" s="52">
        <v>42480</v>
      </c>
    </row>
    <row r="92" spans="1:5" ht="13.5" thickBot="1">
      <c r="A92" s="65" t="s">
        <v>793</v>
      </c>
      <c r="B92" s="73">
        <v>1052055.08</v>
      </c>
      <c r="C92" s="67">
        <f>IFERROR(INDEX($B$2:$B$1101,MATCH(0,INDEX(COUNTIFS($C$1:C91,$B$2:$B$1101),0),0)),"")</f>
        <v>65285.2</v>
      </c>
      <c r="D92" s="52" t="s">
        <v>860</v>
      </c>
      <c r="E92" s="52">
        <v>12730.14</v>
      </c>
    </row>
    <row r="93" spans="1:5" ht="13.5" thickBot="1">
      <c r="A93" s="65" t="s">
        <v>793</v>
      </c>
      <c r="B93" s="73">
        <v>1052055.08</v>
      </c>
      <c r="C93" s="67">
        <f>IFERROR(INDEX($B$2:$B$1101,MATCH(0,INDEX(COUNTIFS($C$1:C92,$B$2:$B$1101),0),0)),"")</f>
        <v>754338</v>
      </c>
      <c r="D93" s="52" t="s">
        <v>861</v>
      </c>
      <c r="E93" s="52">
        <v>62420</v>
      </c>
    </row>
    <row r="94" spans="1:5" ht="13.5" thickBot="1">
      <c r="A94" s="65" t="s">
        <v>793</v>
      </c>
      <c r="B94" s="73">
        <v>1052055.08</v>
      </c>
      <c r="C94" s="67">
        <f>IFERROR(INDEX($B$2:$B$1101,MATCH(0,INDEX(COUNTIFS($C$1:C93,$B$2:$B$1101),0),0)),"")</f>
        <v>300690</v>
      </c>
      <c r="D94" s="52" t="s">
        <v>862</v>
      </c>
      <c r="E94" s="52">
        <v>7920</v>
      </c>
    </row>
    <row r="95" spans="1:5" ht="13.5" thickBot="1">
      <c r="A95" s="65" t="s">
        <v>793</v>
      </c>
      <c r="B95" s="73">
        <v>1052055.08</v>
      </c>
      <c r="C95" s="67">
        <f>IFERROR(INDEX($B$2:$B$1101,MATCH(0,INDEX(COUNTIFS($C$1:C94,$B$2:$B$1101),0),0)),"")</f>
        <v>98737</v>
      </c>
      <c r="D95" s="52" t="s">
        <v>863</v>
      </c>
      <c r="E95" s="52">
        <v>65285.2</v>
      </c>
    </row>
    <row r="96" spans="1:5" ht="13.5" thickBot="1">
      <c r="A96" s="65" t="s">
        <v>793</v>
      </c>
      <c r="B96" s="73">
        <v>1052055.08</v>
      </c>
      <c r="C96" s="67">
        <f>IFERROR(INDEX($B$2:$B$1101,MATCH(0,INDEX(COUNTIFS($C$1:C95,$B$2:$B$1101),0),0)),"")</f>
        <v>539290</v>
      </c>
      <c r="D96" s="52" t="s">
        <v>864</v>
      </c>
      <c r="E96" s="52">
        <v>754338</v>
      </c>
    </row>
    <row r="97" spans="1:5" ht="13.5" thickBot="1">
      <c r="A97" s="65" t="s">
        <v>793</v>
      </c>
      <c r="B97" s="73">
        <v>1052055.08</v>
      </c>
      <c r="C97" s="67">
        <f>IFERROR(INDEX($B$2:$B$1101,MATCH(0,INDEX(COUNTIFS($C$1:C96,$B$2:$B$1101),0),0)),"")</f>
        <v>0.12</v>
      </c>
      <c r="D97" s="52" t="s">
        <v>865</v>
      </c>
      <c r="E97" s="52">
        <v>300690</v>
      </c>
    </row>
    <row r="98" spans="1:5" ht="13.5" thickBot="1">
      <c r="A98" s="65" t="s">
        <v>793</v>
      </c>
      <c r="B98" s="73">
        <v>1052055.08</v>
      </c>
      <c r="C98" s="67">
        <f>IFERROR(INDEX($B$2:$B$1101,MATCH(0,INDEX(COUNTIFS($C$1:C97,$B$2:$B$1101),0),0)),"")</f>
        <v>90000</v>
      </c>
      <c r="D98" s="52" t="s">
        <v>866</v>
      </c>
      <c r="E98" s="52">
        <v>98737</v>
      </c>
    </row>
    <row r="99" spans="1:5" ht="13.5" thickBot="1">
      <c r="A99" s="65" t="s">
        <v>793</v>
      </c>
      <c r="B99" s="73">
        <v>1052055.08</v>
      </c>
      <c r="C99" s="67">
        <f>IFERROR(INDEX($B$2:$B$1101,MATCH(0,INDEX(COUNTIFS($C$1:C98,$B$2:$B$1101),0),0)),"")</f>
        <v>409224</v>
      </c>
      <c r="D99" s="52" t="s">
        <v>867</v>
      </c>
      <c r="E99" s="52">
        <v>539290</v>
      </c>
    </row>
    <row r="100" spans="1:5" ht="13.5" thickBot="1">
      <c r="A100" s="65" t="s">
        <v>793</v>
      </c>
      <c r="B100" s="73">
        <v>1052055.08</v>
      </c>
      <c r="C100" s="67">
        <f>IFERROR(INDEX($B$2:$B$1101,MATCH(0,INDEX(COUNTIFS($C$1:C99,$B$2:$B$1101),0),0)),"")</f>
        <v>13162.4</v>
      </c>
      <c r="D100" s="52" t="s">
        <v>868</v>
      </c>
      <c r="E100" s="52">
        <v>0.12</v>
      </c>
    </row>
    <row r="101" spans="1:5" ht="13.5" thickBot="1">
      <c r="A101" s="65" t="s">
        <v>793</v>
      </c>
      <c r="B101" s="73">
        <v>1052055.08</v>
      </c>
      <c r="C101" s="67">
        <f>IFERROR(INDEX($B$2:$B$1101,MATCH(0,INDEX(COUNTIFS($C$1:C100,$B$2:$B$1101),0),0)),"")</f>
        <v>70152</v>
      </c>
      <c r="D101" s="52" t="s">
        <v>869</v>
      </c>
      <c r="E101" s="52">
        <v>90000</v>
      </c>
    </row>
    <row r="102" spans="1:5" ht="13.5" thickBot="1">
      <c r="A102" s="65" t="s">
        <v>793</v>
      </c>
      <c r="B102" s="73">
        <v>1052055.08</v>
      </c>
      <c r="C102" s="67">
        <f>IFERROR(INDEX($B$2:$B$1101,MATCH(0,INDEX(COUNTIFS($C$1:C101,$B$2:$B$1101),0),0)),"")</f>
        <v>9</v>
      </c>
      <c r="D102" s="52" t="s">
        <v>870</v>
      </c>
      <c r="E102" s="52">
        <v>409224</v>
      </c>
    </row>
    <row r="103" spans="1:5" ht="13.5" thickBot="1">
      <c r="A103" s="65" t="s">
        <v>794</v>
      </c>
      <c r="B103" s="73">
        <v>596486.64</v>
      </c>
      <c r="C103" s="67">
        <f>IFERROR(INDEX($B$2:$B$1101,MATCH(0,INDEX(COUNTIFS($C$1:C102,$B$2:$B$1101),0),0)),"")</f>
        <v>285124</v>
      </c>
      <c r="D103" s="52" t="s">
        <v>871</v>
      </c>
      <c r="E103" s="52">
        <v>590</v>
      </c>
    </row>
    <row r="104" spans="1:5" ht="13.5" thickBot="1">
      <c r="A104" s="65" t="s">
        <v>794</v>
      </c>
      <c r="B104" s="73">
        <v>596486.64</v>
      </c>
      <c r="C104" s="67">
        <f>IFERROR(INDEX($B$2:$B$1101,MATCH(0,INDEX(COUNTIFS($C$1:C103,$B$2:$B$1101),0),0)),"")</f>
        <v>3220.14</v>
      </c>
      <c r="D104" s="52" t="s">
        <v>872</v>
      </c>
      <c r="E104" s="52">
        <v>13162.4</v>
      </c>
    </row>
    <row r="105" spans="1:5" ht="13.5" thickBot="1">
      <c r="A105" s="65" t="s">
        <v>794</v>
      </c>
      <c r="B105" s="73">
        <v>596486.64</v>
      </c>
      <c r="C105" s="67">
        <f>IFERROR(INDEX($B$2:$B$1101,MATCH(0,INDEX(COUNTIFS($C$1:C104,$B$2:$B$1101),0),0)),"")</f>
        <v>975.04</v>
      </c>
      <c r="D105" s="52" t="s">
        <v>873</v>
      </c>
      <c r="E105" s="52">
        <v>70152</v>
      </c>
    </row>
    <row r="106" spans="1:5" ht="13.5" thickBot="1">
      <c r="A106" s="65" t="s">
        <v>794</v>
      </c>
      <c r="B106" s="73">
        <v>596486.64</v>
      </c>
      <c r="C106" s="67">
        <f>IFERROR(INDEX($B$2:$B$1101,MATCH(0,INDEX(COUNTIFS($C$1:C105,$B$2:$B$1101),0),0)),"")</f>
        <v>5051</v>
      </c>
      <c r="D106" s="52" t="s">
        <v>874</v>
      </c>
      <c r="E106" s="52">
        <v>9</v>
      </c>
    </row>
    <row r="107" spans="1:5" ht="13.5" thickBot="1">
      <c r="A107" s="65" t="s">
        <v>794</v>
      </c>
      <c r="B107" s="73">
        <v>596486.64</v>
      </c>
      <c r="C107" s="67">
        <f>IFERROR(INDEX($B$2:$B$1101,MATCH(0,INDEX(COUNTIFS($C$1:C106,$B$2:$B$1101),0),0)),"")</f>
        <v>4620</v>
      </c>
      <c r="D107" s="52" t="s">
        <v>875</v>
      </c>
      <c r="E107" s="52">
        <v>285124</v>
      </c>
    </row>
    <row r="108" spans="1:5" ht="13.5" thickBot="1">
      <c r="A108" s="65" t="s">
        <v>794</v>
      </c>
      <c r="B108" s="73">
        <v>596486.64</v>
      </c>
      <c r="C108" s="67">
        <f>IFERROR(INDEX($B$2:$B$1101,MATCH(0,INDEX(COUNTIFS($C$1:C107,$B$2:$B$1101),0),0)),"")</f>
        <v>538080</v>
      </c>
      <c r="D108" s="52" t="s">
        <v>876</v>
      </c>
      <c r="E108" s="52">
        <v>3220.14</v>
      </c>
    </row>
    <row r="109" spans="1:5" ht="13.5" thickBot="1">
      <c r="A109" s="65" t="s">
        <v>794</v>
      </c>
      <c r="B109" s="73">
        <v>596486.64</v>
      </c>
      <c r="C109" s="67">
        <f>IFERROR(INDEX($B$2:$B$1101,MATCH(0,INDEX(COUNTIFS($C$1:C108,$B$2:$B$1101),0),0)),"")</f>
        <v>434</v>
      </c>
      <c r="D109" s="52" t="s">
        <v>877</v>
      </c>
      <c r="E109" s="52">
        <v>975.04</v>
      </c>
    </row>
    <row r="110" spans="1:5" ht="13.5" thickBot="1">
      <c r="A110" s="65" t="s">
        <v>794</v>
      </c>
      <c r="B110" s="73">
        <v>596486.64</v>
      </c>
      <c r="C110" s="67">
        <f>IFERROR(INDEX($B$2:$B$1101,MATCH(0,INDEX(COUNTIFS($C$1:C109,$B$2:$B$1101),0),0)),"")</f>
        <v>103840</v>
      </c>
      <c r="D110" s="52" t="s">
        <v>878</v>
      </c>
      <c r="E110" s="52">
        <v>5051</v>
      </c>
    </row>
    <row r="111" spans="1:5" ht="13.5" thickBot="1">
      <c r="A111" s="65" t="s">
        <v>794</v>
      </c>
      <c r="B111" s="73">
        <v>596486.64</v>
      </c>
      <c r="C111" s="67">
        <f>IFERROR(INDEX($B$2:$B$1101,MATCH(0,INDEX(COUNTIFS($C$1:C110,$B$2:$B$1101),0),0)),"")</f>
        <v>187400</v>
      </c>
      <c r="D111" s="52" t="s">
        <v>879</v>
      </c>
      <c r="E111" s="52">
        <v>4620</v>
      </c>
    </row>
    <row r="112" spans="1:5" ht="13.5" thickBot="1">
      <c r="A112" s="65" t="s">
        <v>794</v>
      </c>
      <c r="B112" s="73">
        <v>596486.64</v>
      </c>
      <c r="C112" s="67">
        <f>IFERROR(INDEX($B$2:$B$1101,MATCH(0,INDEX(COUNTIFS($C$1:C111,$B$2:$B$1101),0),0)),"")</f>
        <v>200</v>
      </c>
      <c r="D112" s="52" t="s">
        <v>881</v>
      </c>
      <c r="E112" s="52">
        <v>434</v>
      </c>
    </row>
    <row r="113" spans="1:5" ht="13.5" thickBot="1">
      <c r="A113" s="65" t="s">
        <v>794</v>
      </c>
      <c r="B113" s="73">
        <v>596486.64</v>
      </c>
      <c r="C113" s="67">
        <f>IFERROR(INDEX($B$2:$B$1101,MATCH(0,INDEX(COUNTIFS($C$1:C112,$B$2:$B$1101),0),0)),"")</f>
        <v>269040</v>
      </c>
      <c r="D113" s="52" t="s">
        <v>882</v>
      </c>
      <c r="E113" s="52">
        <v>103840</v>
      </c>
    </row>
    <row r="114" spans="1:5" ht="13.5" thickBot="1">
      <c r="A114" s="65" t="s">
        <v>794</v>
      </c>
      <c r="B114" s="73">
        <v>596486.64</v>
      </c>
      <c r="C114" s="67">
        <f>IFERROR(INDEX($B$2:$B$1101,MATCH(0,INDEX(COUNTIFS($C$1:C113,$B$2:$B$1101),0),0)),"")</f>
        <v>52416</v>
      </c>
      <c r="D114" s="52" t="s">
        <v>883</v>
      </c>
      <c r="E114" s="52">
        <v>187400</v>
      </c>
    </row>
    <row r="115" spans="1:5" ht="13.5" thickBot="1">
      <c r="A115" s="65" t="s">
        <v>794</v>
      </c>
      <c r="B115" s="73">
        <v>596486.64</v>
      </c>
      <c r="C115" s="67">
        <f>IFERROR(INDEX($B$2:$B$1101,MATCH(0,INDEX(COUNTIFS($C$1:C114,$B$2:$B$1101),0),0)),"")</f>
        <v>2211697.6800000002</v>
      </c>
      <c r="D115" s="52" t="s">
        <v>884</v>
      </c>
      <c r="E115" s="52">
        <v>200</v>
      </c>
    </row>
    <row r="116" spans="1:5" ht="13.5" thickBot="1">
      <c r="A116" s="65" t="s">
        <v>794</v>
      </c>
      <c r="B116" s="73">
        <v>596486.64</v>
      </c>
      <c r="C116" s="67">
        <f>IFERROR(INDEX($B$2:$B$1101,MATCH(0,INDEX(COUNTIFS($C$1:C115,$B$2:$B$1101),0),0)),"")</f>
        <v>13259.54</v>
      </c>
      <c r="D116" s="52" t="s">
        <v>885</v>
      </c>
      <c r="E116" s="52">
        <v>269040</v>
      </c>
    </row>
    <row r="117" spans="1:5" ht="13.5" thickBot="1">
      <c r="A117" s="65" t="s">
        <v>794</v>
      </c>
      <c r="B117" s="73">
        <v>596486.64</v>
      </c>
      <c r="C117" s="67">
        <f>IFERROR(INDEX($B$2:$B$1101,MATCH(0,INDEX(COUNTIFS($C$1:C116,$B$2:$B$1101),0),0)),"")</f>
        <v>883</v>
      </c>
      <c r="D117" s="52" t="s">
        <v>886</v>
      </c>
      <c r="E117" s="52">
        <v>52416</v>
      </c>
    </row>
    <row r="118" spans="1:5" ht="13.5" thickBot="1">
      <c r="A118" s="65" t="s">
        <v>794</v>
      </c>
      <c r="B118" s="73">
        <v>596486.64</v>
      </c>
      <c r="C118" s="67">
        <f>IFERROR(INDEX($B$2:$B$1101,MATCH(0,INDEX(COUNTIFS($C$1:C117,$B$2:$B$1101),0),0)),"")</f>
        <v>0.4</v>
      </c>
      <c r="D118" s="52" t="s">
        <v>887</v>
      </c>
      <c r="E118" s="52">
        <v>2211697.6800000002</v>
      </c>
    </row>
    <row r="119" spans="1:5" ht="13.5" thickBot="1">
      <c r="A119" s="65" t="s">
        <v>794</v>
      </c>
      <c r="B119" s="73">
        <v>596486.64</v>
      </c>
      <c r="C119" s="67">
        <f>IFERROR(INDEX($B$2:$B$1101,MATCH(0,INDEX(COUNTIFS($C$1:C118,$B$2:$B$1101),0),0)),"")</f>
        <v>267301.3</v>
      </c>
      <c r="D119" s="52" t="s">
        <v>888</v>
      </c>
      <c r="E119" s="52">
        <v>13259.54</v>
      </c>
    </row>
    <row r="120" spans="1:5" ht="13.5" thickBot="1">
      <c r="A120" s="65" t="s">
        <v>794</v>
      </c>
      <c r="B120" s="73">
        <v>596486.64</v>
      </c>
      <c r="C120" s="67">
        <f>IFERROR(INDEX($B$2:$B$1101,MATCH(0,INDEX(COUNTIFS($C$1:C119,$B$2:$B$1101),0),0)),"")</f>
        <v>97763</v>
      </c>
      <c r="D120" s="52" t="s">
        <v>889</v>
      </c>
      <c r="E120" s="52">
        <v>0</v>
      </c>
    </row>
    <row r="121" spans="1:5" ht="13.5" thickBot="1">
      <c r="A121" s="65" t="s">
        <v>794</v>
      </c>
      <c r="B121" s="73">
        <v>596486.64</v>
      </c>
      <c r="C121" s="67">
        <f>IFERROR(INDEX($B$2:$B$1101,MATCH(0,INDEX(COUNTIFS($C$1:C120,$B$2:$B$1101),0),0)),"")</f>
        <v>9750</v>
      </c>
      <c r="D121" s="52" t="s">
        <v>890</v>
      </c>
      <c r="E121" s="52">
        <v>883</v>
      </c>
    </row>
    <row r="122" spans="1:5" ht="13.5" thickBot="1">
      <c r="A122" s="65" t="s">
        <v>794</v>
      </c>
      <c r="B122" s="73">
        <v>596486.64</v>
      </c>
      <c r="C122" s="67">
        <f>IFERROR(INDEX($B$2:$B$1101,MATCH(0,INDEX(COUNTIFS($C$1:C121,$B$2:$B$1101),0),0)),"")</f>
        <v>5327146.67</v>
      </c>
      <c r="D122" s="52" t="s">
        <v>891</v>
      </c>
      <c r="E122" s="52">
        <v>0.4</v>
      </c>
    </row>
    <row r="123" spans="1:5" ht="13.5" thickBot="1">
      <c r="A123" s="65" t="s">
        <v>794</v>
      </c>
      <c r="B123" s="73">
        <v>596486.64</v>
      </c>
      <c r="C123" s="67">
        <f>IFERROR(INDEX($B$2:$B$1101,MATCH(0,INDEX(COUNTIFS($C$1:C122,$B$2:$B$1101),0),0)),"")</f>
        <v>240720</v>
      </c>
      <c r="D123" s="52" t="s">
        <v>892</v>
      </c>
      <c r="E123" s="52">
        <v>267301.3</v>
      </c>
    </row>
    <row r="124" spans="1:5" ht="13.5" thickBot="1">
      <c r="A124" s="65" t="s">
        <v>794</v>
      </c>
      <c r="B124" s="73">
        <v>596486.64</v>
      </c>
      <c r="C124" s="67">
        <f>IFERROR(INDEX($B$2:$B$1101,MATCH(0,INDEX(COUNTIFS($C$1:C123,$B$2:$B$1101),0),0)),"")</f>
        <v>275680</v>
      </c>
      <c r="D124" s="52" t="s">
        <v>893</v>
      </c>
      <c r="E124" s="52">
        <v>97763</v>
      </c>
    </row>
    <row r="125" spans="1:5" ht="13.5" thickBot="1">
      <c r="A125" s="65" t="s">
        <v>794</v>
      </c>
      <c r="B125" s="73">
        <v>596486.64</v>
      </c>
      <c r="C125" s="67">
        <f>IFERROR(INDEX($B$2:$B$1101,MATCH(0,INDEX(COUNTIFS($C$1:C124,$B$2:$B$1101),0),0)),"")</f>
        <v>470</v>
      </c>
      <c r="D125" s="52" t="s">
        <v>894</v>
      </c>
      <c r="E125" s="52">
        <v>5327146.67</v>
      </c>
    </row>
    <row r="126" spans="1:5" ht="13.5" thickBot="1">
      <c r="A126" s="65" t="s">
        <v>794</v>
      </c>
      <c r="B126" s="73">
        <v>596486.64</v>
      </c>
      <c r="C126" s="67">
        <f>IFERROR(INDEX($B$2:$B$1101,MATCH(0,INDEX(COUNTIFS($C$1:C125,$B$2:$B$1101),0),0)),"")</f>
        <v>714310</v>
      </c>
      <c r="D126" s="52" t="s">
        <v>895</v>
      </c>
      <c r="E126" s="52">
        <v>240720</v>
      </c>
    </row>
    <row r="127" spans="1:5" ht="13.5" thickBot="1">
      <c r="A127" s="65" t="s">
        <v>794</v>
      </c>
      <c r="B127" s="73">
        <v>596486.64</v>
      </c>
      <c r="C127" s="67">
        <f>IFERROR(INDEX($B$2:$B$1101,MATCH(0,INDEX(COUNTIFS($C$1:C126,$B$2:$B$1101),0),0)),"")</f>
        <v>24</v>
      </c>
      <c r="D127" s="52" t="s">
        <v>896</v>
      </c>
      <c r="E127" s="52">
        <v>0</v>
      </c>
    </row>
    <row r="128" spans="1:5" ht="13.5" thickBot="1">
      <c r="A128" s="65" t="s">
        <v>794</v>
      </c>
      <c r="B128" s="73">
        <v>596486.64</v>
      </c>
      <c r="C128" s="67">
        <f>IFERROR(INDEX($B$2:$B$1101,MATCH(0,INDEX(COUNTIFS($C$1:C127,$B$2:$B$1101),0),0)),"")</f>
        <v>763521</v>
      </c>
      <c r="D128" s="52" t="s">
        <v>897</v>
      </c>
      <c r="E128" s="52">
        <v>275680</v>
      </c>
    </row>
    <row r="129" spans="1:5" ht="13.5" thickBot="1">
      <c r="A129" s="65" t="s">
        <v>794</v>
      </c>
      <c r="B129" s="73">
        <v>596486.64</v>
      </c>
      <c r="C129" s="67">
        <f>IFERROR(INDEX($B$2:$B$1101,MATCH(0,INDEX(COUNTIFS($C$1:C128,$B$2:$B$1101),0),0)),"")</f>
        <v>249124</v>
      </c>
      <c r="D129" s="52" t="s">
        <v>898</v>
      </c>
      <c r="E129" s="52">
        <v>470</v>
      </c>
    </row>
    <row r="130" spans="1:5" ht="13.5" thickBot="1">
      <c r="A130" s="65" t="s">
        <v>794</v>
      </c>
      <c r="B130" s="73">
        <v>596486.64</v>
      </c>
      <c r="C130" s="67">
        <f>IFERROR(INDEX($B$2:$B$1101,MATCH(0,INDEX(COUNTIFS($C$1:C129,$B$2:$B$1101),0),0)),"")</f>
        <v>91981</v>
      </c>
      <c r="D130" s="52" t="s">
        <v>899</v>
      </c>
      <c r="E130" s="52">
        <v>714310</v>
      </c>
    </row>
    <row r="131" spans="1:5" ht="13.5" thickBot="1">
      <c r="A131" s="65" t="s">
        <v>794</v>
      </c>
      <c r="B131" s="73">
        <v>596486.64</v>
      </c>
      <c r="C131" s="67">
        <f>IFERROR(INDEX($B$2:$B$1101,MATCH(0,INDEX(COUNTIFS($C$1:C130,$B$2:$B$1101),0),0)),"")</f>
        <v>127297.8</v>
      </c>
      <c r="D131" s="52" t="s">
        <v>900</v>
      </c>
      <c r="E131" s="52">
        <v>24</v>
      </c>
    </row>
    <row r="132" spans="1:5" ht="13.5" thickBot="1">
      <c r="A132" s="65" t="s">
        <v>794</v>
      </c>
      <c r="B132" s="73">
        <v>596486.64</v>
      </c>
      <c r="C132" s="67">
        <f>IFERROR(INDEX($B$2:$B$1101,MATCH(0,INDEX(COUNTIFS($C$1:C131,$B$2:$B$1101),0),0)),"")</f>
        <v>318600</v>
      </c>
      <c r="D132" s="52" t="s">
        <v>901</v>
      </c>
      <c r="E132" s="52">
        <v>0</v>
      </c>
    </row>
    <row r="133" spans="1:5" ht="13.5" thickBot="1">
      <c r="A133" s="65" t="s">
        <v>794</v>
      </c>
      <c r="B133" s="73">
        <v>596486.64</v>
      </c>
      <c r="C133" s="67">
        <f>IFERROR(INDEX($B$2:$B$1101,MATCH(0,INDEX(COUNTIFS($C$1:C132,$B$2:$B$1101),0),0)),"")</f>
        <v>3658</v>
      </c>
      <c r="D133" s="52" t="s">
        <v>902</v>
      </c>
      <c r="E133" s="52">
        <v>763521</v>
      </c>
    </row>
    <row r="134" spans="1:5" ht="13.5" thickBot="1">
      <c r="A134" s="65" t="s">
        <v>794</v>
      </c>
      <c r="B134" s="73">
        <v>596486.64</v>
      </c>
      <c r="C134" s="67">
        <f>IFERROR(INDEX($B$2:$B$1101,MATCH(0,INDEX(COUNTIFS($C$1:C133,$B$2:$B$1101),0),0)),"")</f>
        <v>1653509.27</v>
      </c>
      <c r="D134" s="52" t="s">
        <v>903</v>
      </c>
      <c r="E134" s="52">
        <v>249124</v>
      </c>
    </row>
    <row r="135" spans="1:5" ht="13.5" thickBot="1">
      <c r="A135" s="65" t="s">
        <v>794</v>
      </c>
      <c r="B135" s="73">
        <v>596486.64</v>
      </c>
      <c r="C135" s="67">
        <f>IFERROR(INDEX($B$2:$B$1101,MATCH(0,INDEX(COUNTIFS($C$1:C134,$B$2:$B$1101),0),0)),"")</f>
        <v>1236</v>
      </c>
      <c r="D135" s="52" t="s">
        <v>904</v>
      </c>
      <c r="E135" s="52">
        <v>0</v>
      </c>
    </row>
    <row r="136" spans="1:5" ht="13.5" thickBot="1">
      <c r="A136" s="65" t="s">
        <v>795</v>
      </c>
      <c r="B136" s="73">
        <v>0</v>
      </c>
      <c r="C136" s="67">
        <f>IFERROR(INDEX($B$2:$B$1101,MATCH(0,INDEX(COUNTIFS($C$1:C135,$B$2:$B$1101),0),0)),"")</f>
        <v>163</v>
      </c>
      <c r="D136" s="52" t="s">
        <v>905</v>
      </c>
      <c r="E136" s="52">
        <v>91981</v>
      </c>
    </row>
    <row r="137" spans="1:5" ht="13.5" thickBot="1">
      <c r="A137" s="65" t="s">
        <v>796</v>
      </c>
      <c r="B137" s="73">
        <v>0</v>
      </c>
      <c r="C137" s="67">
        <f>IFERROR(INDEX($B$2:$B$1101,MATCH(0,INDEX(COUNTIFS($C$1:C136,$B$2:$B$1101),0),0)),"")</f>
        <v>237301</v>
      </c>
      <c r="D137" s="52" t="s">
        <v>906</v>
      </c>
      <c r="E137" s="52">
        <v>127297.8</v>
      </c>
    </row>
    <row r="138" spans="1:5" ht="13.5" thickBot="1">
      <c r="A138" s="65" t="s">
        <v>796</v>
      </c>
      <c r="B138" s="73">
        <v>0</v>
      </c>
      <c r="C138" s="67">
        <f>IFERROR(INDEX($B$2:$B$1101,MATCH(0,INDEX(COUNTIFS($C$1:C137,$B$2:$B$1101),0),0)),"")</f>
        <v>44443</v>
      </c>
      <c r="D138" s="52" t="s">
        <v>907</v>
      </c>
      <c r="E138" s="52">
        <v>318600</v>
      </c>
    </row>
    <row r="139" spans="1:5" ht="15.75" thickBot="1">
      <c r="A139" s="65" t="s">
        <v>797</v>
      </c>
      <c r="B139" s="74">
        <v>18172</v>
      </c>
      <c r="C139" s="67">
        <f>IFERROR(INDEX($B$2:$B$1101,MATCH(0,INDEX(COUNTIFS($C$1:C138,$B$2:$B$1101),0),0)),"")</f>
        <v>36909</v>
      </c>
      <c r="D139" s="52" t="s">
        <v>908</v>
      </c>
      <c r="E139" s="52">
        <v>3658</v>
      </c>
    </row>
    <row r="140" spans="1:5" ht="13.5" thickBot="1">
      <c r="A140" s="65" t="s">
        <v>798</v>
      </c>
      <c r="B140" s="73">
        <v>110446</v>
      </c>
      <c r="C140" s="67">
        <f>IFERROR(INDEX($B$2:$B$1101,MATCH(0,INDEX(COUNTIFS($C$1:C139,$B$2:$B$1101),0),0)),"")</f>
        <v>1335.56</v>
      </c>
      <c r="D140" s="52" t="s">
        <v>909</v>
      </c>
      <c r="E140" s="52">
        <v>1653509.27</v>
      </c>
    </row>
    <row r="141" spans="1:5" ht="13.5" thickBot="1">
      <c r="A141" s="65" t="s">
        <v>798</v>
      </c>
      <c r="B141" s="73">
        <v>110446</v>
      </c>
      <c r="C141" s="67">
        <f>IFERROR(INDEX($B$2:$B$1101,MATCH(0,INDEX(COUNTIFS($C$1:C140,$B$2:$B$1101),0),0)),"")</f>
        <v>228565</v>
      </c>
      <c r="D141" s="52" t="s">
        <v>910</v>
      </c>
      <c r="E141" s="52">
        <v>1236</v>
      </c>
    </row>
    <row r="142" spans="1:5" ht="13.5" thickBot="1">
      <c r="A142" s="65" t="s">
        <v>798</v>
      </c>
      <c r="B142" s="73">
        <v>110446</v>
      </c>
      <c r="C142" s="67">
        <f>IFERROR(INDEX($B$2:$B$1101,MATCH(0,INDEX(COUNTIFS($C$1:C141,$B$2:$B$1101),0),0)),"")</f>
        <v>132160</v>
      </c>
      <c r="D142" s="52" t="s">
        <v>911</v>
      </c>
      <c r="E142" s="52">
        <v>163</v>
      </c>
    </row>
    <row r="143" spans="1:5" ht="13.5" thickBot="1">
      <c r="A143" s="65" t="s">
        <v>798</v>
      </c>
      <c r="B143" s="73">
        <v>110446</v>
      </c>
      <c r="C143" s="67">
        <f>IFERROR(INDEX($B$2:$B$1101,MATCH(0,INDEX(COUNTIFS($C$1:C142,$B$2:$B$1101),0),0)),"")</f>
        <v>18101</v>
      </c>
      <c r="D143" s="52" t="s">
        <v>912</v>
      </c>
      <c r="E143" s="52">
        <v>237301</v>
      </c>
    </row>
    <row r="144" spans="1:5" ht="13.5" thickBot="1">
      <c r="A144" s="65" t="s">
        <v>798</v>
      </c>
      <c r="B144" s="73">
        <v>110446</v>
      </c>
      <c r="C144" s="67">
        <f>IFERROR(INDEX($B$2:$B$1101,MATCH(0,INDEX(COUNTIFS($C$1:C143,$B$2:$B$1101),0),0)),"")</f>
        <v>732</v>
      </c>
      <c r="D144" s="52" t="s">
        <v>913</v>
      </c>
      <c r="E144" s="52">
        <v>44443</v>
      </c>
    </row>
    <row r="145" spans="1:5" ht="13.5" thickBot="1">
      <c r="A145" s="65" t="s">
        <v>798</v>
      </c>
      <c r="B145" s="73">
        <v>110446</v>
      </c>
      <c r="C145" s="67">
        <f>IFERROR(INDEX($B$2:$B$1101,MATCH(0,INDEX(COUNTIFS($C$1:C144,$B$2:$B$1101),0),0)),"")</f>
        <v>27</v>
      </c>
      <c r="D145" s="52" t="s">
        <v>914</v>
      </c>
      <c r="E145" s="52">
        <v>0</v>
      </c>
    </row>
    <row r="146" spans="1:5" ht="13.5" thickBot="1">
      <c r="A146" s="65" t="s">
        <v>798</v>
      </c>
      <c r="B146" s="73">
        <v>110446</v>
      </c>
      <c r="C146" s="67">
        <f>IFERROR(INDEX($B$2:$B$1101,MATCH(0,INDEX(COUNTIFS($C$1:C145,$B$2:$B$1101),0),0)),"")</f>
        <v>175000</v>
      </c>
      <c r="D146" s="52" t="s">
        <v>915</v>
      </c>
      <c r="E146" s="52">
        <v>36909</v>
      </c>
    </row>
    <row r="147" spans="1:5" ht="13.5" thickBot="1">
      <c r="A147" s="65" t="s">
        <v>798</v>
      </c>
      <c r="B147" s="73">
        <v>110446</v>
      </c>
      <c r="C147" s="67">
        <f>IFERROR(INDEX($B$2:$B$1101,MATCH(0,INDEX(COUNTIFS($C$1:C146,$B$2:$B$1101),0),0)),"")</f>
        <v>190402</v>
      </c>
      <c r="D147" s="52" t="s">
        <v>916</v>
      </c>
      <c r="E147" s="52">
        <v>1335.56</v>
      </c>
    </row>
    <row r="148" spans="1:5" ht="13.5" thickBot="1">
      <c r="A148" s="65" t="s">
        <v>799</v>
      </c>
      <c r="B148" s="73">
        <v>188800</v>
      </c>
      <c r="C148" s="67">
        <f>IFERROR(INDEX($B$2:$B$1101,MATCH(0,INDEX(COUNTIFS($C$1:C147,$B$2:$B$1101),0),0)),"")</f>
        <v>58198</v>
      </c>
      <c r="D148" s="52" t="s">
        <v>917</v>
      </c>
      <c r="E148" s="52">
        <v>228565</v>
      </c>
    </row>
    <row r="149" spans="1:5" ht="13.5" thickBot="1">
      <c r="A149" s="65" t="s">
        <v>800</v>
      </c>
      <c r="B149" s="73">
        <v>108.56</v>
      </c>
      <c r="C149" s="67">
        <f>IFERROR(INDEX($B$2:$B$1101,MATCH(0,INDEX(COUNTIFS($C$1:C148,$B$2:$B$1101),0),0)),"")</f>
        <v>855484</v>
      </c>
      <c r="D149" s="52" t="s">
        <v>918</v>
      </c>
      <c r="E149" s="52">
        <v>132160</v>
      </c>
    </row>
    <row r="150" spans="1:5" ht="13.5" thickBot="1">
      <c r="A150" s="65" t="s">
        <v>801</v>
      </c>
      <c r="B150" s="73">
        <v>6</v>
      </c>
      <c r="C150" s="67">
        <f>IFERROR(INDEX($B$2:$B$1101,MATCH(0,INDEX(COUNTIFS($C$1:C149,$B$2:$B$1101),0),0)),"")</f>
        <v>187030</v>
      </c>
      <c r="D150" s="52" t="s">
        <v>919</v>
      </c>
      <c r="E150" s="52">
        <v>732</v>
      </c>
    </row>
    <row r="151" spans="1:5" ht="13.5" thickBot="1">
      <c r="A151" s="65" t="s">
        <v>801</v>
      </c>
      <c r="B151" s="73">
        <v>6</v>
      </c>
      <c r="C151" s="67">
        <f>IFERROR(INDEX($B$2:$B$1101,MATCH(0,INDEX(COUNTIFS($C$1:C150,$B$2:$B$1101),0),0)),"")</f>
        <v>168718.65</v>
      </c>
      <c r="D151" s="52" t="s">
        <v>920</v>
      </c>
      <c r="E151" s="52">
        <v>27</v>
      </c>
    </row>
    <row r="152" spans="1:5" ht="13.5" thickBot="1">
      <c r="A152" s="65" t="s">
        <v>802</v>
      </c>
      <c r="B152" s="73">
        <v>0.2</v>
      </c>
      <c r="C152" s="67">
        <f>IFERROR(INDEX($B$2:$B$1101,MATCH(0,INDEX(COUNTIFS($C$1:C151,$B$2:$B$1101),0),0)),"")</f>
        <v>38940</v>
      </c>
      <c r="D152" s="52" t="s">
        <v>921</v>
      </c>
      <c r="E152" s="52">
        <v>0</v>
      </c>
    </row>
    <row r="153" spans="1:5" ht="15.75" thickBot="1">
      <c r="A153" s="65" t="s">
        <v>803</v>
      </c>
      <c r="B153" s="74">
        <v>30602</v>
      </c>
      <c r="C153" s="67">
        <f>IFERROR(INDEX($B$2:$B$1101,MATCH(0,INDEX(COUNTIFS($C$1:C152,$B$2:$B$1101),0),0)),"")</f>
        <v>480649.16</v>
      </c>
      <c r="D153" s="52" t="s">
        <v>922</v>
      </c>
      <c r="E153" s="52">
        <v>175000</v>
      </c>
    </row>
    <row r="154" spans="1:5" ht="15.75" thickBot="1">
      <c r="A154" s="65" t="s">
        <v>803</v>
      </c>
      <c r="B154" s="74">
        <v>30602</v>
      </c>
      <c r="C154" s="67">
        <f>IFERROR(INDEX($B$2:$B$1101,MATCH(0,INDEX(COUNTIFS($C$1:C153,$B$2:$B$1101),0),0)),"")</f>
        <v>64997</v>
      </c>
      <c r="D154" s="52" t="s">
        <v>923</v>
      </c>
      <c r="E154" s="52">
        <v>190402</v>
      </c>
    </row>
    <row r="155" spans="1:5" ht="15.75" thickBot="1">
      <c r="A155" s="65" t="s">
        <v>804</v>
      </c>
      <c r="B155" s="74">
        <v>43208.15</v>
      </c>
      <c r="C155" s="67">
        <f>IFERROR(INDEX($B$2:$B$1101,MATCH(0,INDEX(COUNTIFS($C$1:C154,$B$2:$B$1101),0),0)),"")</f>
        <v>1247904.5</v>
      </c>
      <c r="D155" s="52" t="s">
        <v>924</v>
      </c>
      <c r="E155" s="52">
        <v>0</v>
      </c>
    </row>
    <row r="156" spans="1:5" ht="13.5" thickBot="1">
      <c r="A156" s="65" t="s">
        <v>805</v>
      </c>
      <c r="B156" s="73">
        <v>0.6</v>
      </c>
      <c r="C156" s="67">
        <f>IFERROR(INDEX($B$2:$B$1101,MATCH(0,INDEX(COUNTIFS($C$1:C155,$B$2:$B$1101),0),0)),"")</f>
        <v>132750</v>
      </c>
      <c r="D156" s="52" t="s">
        <v>925</v>
      </c>
      <c r="E156" s="52">
        <v>58198</v>
      </c>
    </row>
    <row r="157" spans="1:5" ht="13.5" thickBot="1">
      <c r="A157" s="65" t="s">
        <v>805</v>
      </c>
      <c r="B157" s="73">
        <v>0.6</v>
      </c>
      <c r="C157" s="67">
        <f>IFERROR(INDEX($B$2:$B$1101,MATCH(0,INDEX(COUNTIFS($C$1:C156,$B$2:$B$1101),0),0)),"")</f>
        <v>35</v>
      </c>
      <c r="D157" s="52" t="s">
        <v>926</v>
      </c>
      <c r="E157" s="52">
        <v>855484</v>
      </c>
    </row>
    <row r="158" spans="1:5" ht="15.75" thickBot="1">
      <c r="A158" s="65" t="s">
        <v>806</v>
      </c>
      <c r="B158" s="74">
        <v>29028</v>
      </c>
      <c r="C158" s="67">
        <f>IFERROR(INDEX($B$2:$B$1101,MATCH(0,INDEX(COUNTIFS($C$1:C157,$B$2:$B$1101),0),0)),"")</f>
        <v>131867</v>
      </c>
      <c r="D158" s="52" t="s">
        <v>927</v>
      </c>
      <c r="E158" s="52">
        <v>187030</v>
      </c>
    </row>
    <row r="159" spans="1:5" ht="13.5" thickBot="1">
      <c r="A159" s="65" t="s">
        <v>807</v>
      </c>
      <c r="B159" s="73">
        <v>344560</v>
      </c>
      <c r="C159" s="67">
        <f>IFERROR(INDEX($B$2:$B$1101,MATCH(0,INDEX(COUNTIFS($C$1:C158,$B$2:$B$1101),0),0)),"")</f>
        <v>650</v>
      </c>
      <c r="D159" s="52" t="s">
        <v>928</v>
      </c>
      <c r="E159" s="52">
        <v>168718.65</v>
      </c>
    </row>
    <row r="160" spans="1:5" ht="13.5" thickBot="1">
      <c r="A160" s="65" t="s">
        <v>808</v>
      </c>
      <c r="B160" s="73">
        <v>0</v>
      </c>
      <c r="C160" s="67">
        <f>IFERROR(INDEX($B$2:$B$1101,MATCH(0,INDEX(COUNTIFS($C$1:C159,$B$2:$B$1101),0),0)),"")</f>
        <v>2360</v>
      </c>
      <c r="D160" s="52" t="s">
        <v>929</v>
      </c>
      <c r="E160" s="52">
        <v>38940</v>
      </c>
    </row>
    <row r="161" spans="1:5" ht="15.75" thickBot="1">
      <c r="A161" s="65" t="s">
        <v>809</v>
      </c>
      <c r="B161" s="74">
        <v>45902</v>
      </c>
      <c r="C161" s="67">
        <f>IFERROR(INDEX($B$2:$B$1101,MATCH(0,INDEX(COUNTIFS($C$1:C160,$B$2:$B$1101),0),0)),"")</f>
        <v>46020</v>
      </c>
      <c r="D161" s="52" t="s">
        <v>930</v>
      </c>
      <c r="E161" s="52">
        <v>480649.16</v>
      </c>
    </row>
    <row r="162" spans="1:5" ht="15.75" thickBot="1">
      <c r="A162" s="65" t="s">
        <v>810</v>
      </c>
      <c r="B162" s="74">
        <v>70800</v>
      </c>
      <c r="C162" s="67">
        <f>IFERROR(INDEX($B$2:$B$1101,MATCH(0,INDEX(COUNTIFS($C$1:C161,$B$2:$B$1101),0),0)),"")</f>
        <v>28320</v>
      </c>
      <c r="D162" s="52" t="s">
        <v>931</v>
      </c>
      <c r="E162" s="52">
        <v>64997</v>
      </c>
    </row>
    <row r="163" spans="1:5" ht="13.5" thickBot="1">
      <c r="A163" s="65" t="s">
        <v>811</v>
      </c>
      <c r="B163" s="73">
        <v>577846</v>
      </c>
      <c r="C163" s="67">
        <f>IFERROR(INDEX($B$2:$B$1101,MATCH(0,INDEX(COUNTIFS($C$1:C162,$B$2:$B$1101),0),0)),"")</f>
        <v>9437</v>
      </c>
      <c r="D163" s="52" t="s">
        <v>932</v>
      </c>
      <c r="E163" s="52">
        <v>1247904.5</v>
      </c>
    </row>
    <row r="164" spans="1:5" ht="15.75" thickBot="1">
      <c r="A164" s="65" t="s">
        <v>812</v>
      </c>
      <c r="B164" s="74">
        <v>41300</v>
      </c>
      <c r="C164" s="67">
        <f>IFERROR(INDEX($B$2:$B$1101,MATCH(0,INDEX(COUNTIFS($C$1:C163,$B$2:$B$1101),0),0)),"")</f>
        <v>35.799999999999997</v>
      </c>
      <c r="D164" s="52" t="s">
        <v>933</v>
      </c>
      <c r="E164" s="52">
        <v>132750</v>
      </c>
    </row>
    <row r="165" spans="1:5" ht="15.75" thickBot="1">
      <c r="A165" s="65" t="s">
        <v>813</v>
      </c>
      <c r="B165" s="74">
        <v>87556</v>
      </c>
      <c r="C165" s="67">
        <f>IFERROR(INDEX($B$2:$B$1101,MATCH(0,INDEX(COUNTIFS($C$1:C164,$B$2:$B$1101),0),0)),"")</f>
        <v>171680</v>
      </c>
      <c r="D165" s="52" t="s">
        <v>934</v>
      </c>
      <c r="E165" s="52">
        <v>35</v>
      </c>
    </row>
    <row r="166" spans="1:5" ht="15.75" thickBot="1">
      <c r="A166" s="65" t="s">
        <v>813</v>
      </c>
      <c r="B166" s="74">
        <v>87556</v>
      </c>
      <c r="C166" s="67">
        <f>IFERROR(INDEX($B$2:$B$1101,MATCH(0,INDEX(COUNTIFS($C$1:C165,$B$2:$B$1101),0),0)),"")</f>
        <v>100</v>
      </c>
      <c r="D166" s="52" t="s">
        <v>935</v>
      </c>
      <c r="E166" s="52">
        <v>131867</v>
      </c>
    </row>
    <row r="167" spans="1:5" ht="15.75" thickBot="1">
      <c r="A167" s="65" t="s">
        <v>814</v>
      </c>
      <c r="B167" s="74">
        <v>63945.64</v>
      </c>
      <c r="C167" s="67">
        <f>IFERROR(INDEX($B$2:$B$1101,MATCH(0,INDEX(COUNTIFS($C$1:C166,$B$2:$B$1101),0),0)),"")</f>
        <v>1028960</v>
      </c>
      <c r="D167" s="52" t="s">
        <v>936</v>
      </c>
      <c r="E167" s="52">
        <v>650</v>
      </c>
    </row>
    <row r="168" spans="1:5" ht="15.75" thickBot="1">
      <c r="A168" s="65" t="s">
        <v>814</v>
      </c>
      <c r="B168" s="74">
        <v>63945.64</v>
      </c>
      <c r="C168" s="67">
        <f>IFERROR(INDEX($B$2:$B$1101,MATCH(0,INDEX(COUNTIFS($C$1:C167,$B$2:$B$1101),0),0)),"")</f>
        <v>252789</v>
      </c>
      <c r="D168" s="52" t="s">
        <v>937</v>
      </c>
      <c r="E168" s="52">
        <v>2360</v>
      </c>
    </row>
    <row r="169" spans="1:5" ht="15.75" thickBot="1">
      <c r="A169" s="65" t="s">
        <v>814</v>
      </c>
      <c r="B169" s="74">
        <v>63945.64</v>
      </c>
      <c r="C169" s="67">
        <f>IFERROR(INDEX($B$2:$B$1101,MATCH(0,INDEX(COUNTIFS($C$1:C168,$B$2:$B$1101),0),0)),"")</f>
        <v>184</v>
      </c>
      <c r="D169" s="52" t="s">
        <v>938</v>
      </c>
      <c r="E169" s="52">
        <v>46020</v>
      </c>
    </row>
    <row r="170" spans="1:5" ht="15.75" thickBot="1">
      <c r="A170" s="65" t="s">
        <v>814</v>
      </c>
      <c r="B170" s="74">
        <v>63945.64</v>
      </c>
      <c r="C170" s="67">
        <f>IFERROR(INDEX($B$2:$B$1101,MATCH(0,INDEX(COUNTIFS($C$1:C169,$B$2:$B$1101),0),0)),"")</f>
        <v>346</v>
      </c>
      <c r="D170" s="52" t="s">
        <v>939</v>
      </c>
      <c r="E170" s="52">
        <v>0</v>
      </c>
    </row>
    <row r="171" spans="1:5" ht="15.75" thickBot="1">
      <c r="A171" s="65" t="s">
        <v>814</v>
      </c>
      <c r="B171" s="74">
        <v>63945.64</v>
      </c>
      <c r="C171" s="67">
        <f>IFERROR(INDEX($B$2:$B$1101,MATCH(0,INDEX(COUNTIFS($C$1:C170,$B$2:$B$1101),0),0)),"")</f>
        <v>741</v>
      </c>
      <c r="D171" s="52" t="s">
        <v>940</v>
      </c>
      <c r="E171" s="52">
        <v>0</v>
      </c>
    </row>
    <row r="172" spans="1:5" ht="15.75" thickBot="1">
      <c r="A172" s="65" t="s">
        <v>814</v>
      </c>
      <c r="B172" s="74">
        <v>63945.64</v>
      </c>
      <c r="C172" s="67">
        <f>IFERROR(INDEX($B$2:$B$1101,MATCH(0,INDEX(COUNTIFS($C$1:C171,$B$2:$B$1101),0),0)),"")</f>
        <v>22970616</v>
      </c>
      <c r="D172" s="52" t="s">
        <v>941</v>
      </c>
      <c r="E172" s="52">
        <v>28320</v>
      </c>
    </row>
    <row r="173" spans="1:5" ht="15.75" thickBot="1">
      <c r="A173" s="65" t="s">
        <v>814</v>
      </c>
      <c r="B173" s="74">
        <v>63945.64</v>
      </c>
      <c r="C173" s="67">
        <f>IFERROR(INDEX($B$2:$B$1101,MATCH(0,INDEX(COUNTIFS($C$1:C172,$B$2:$B$1101),0),0)),"")</f>
        <v>30002595.300000001</v>
      </c>
      <c r="D173" s="52" t="s">
        <v>942</v>
      </c>
      <c r="E173" s="52">
        <v>9437</v>
      </c>
    </row>
    <row r="174" spans="1:5" ht="15.75" thickBot="1">
      <c r="A174" s="65" t="s">
        <v>814</v>
      </c>
      <c r="B174" s="74">
        <v>63945.64</v>
      </c>
      <c r="C174" s="67">
        <f>IFERROR(INDEX($B$2:$B$1101,MATCH(0,INDEX(COUNTIFS($C$1:C173,$B$2:$B$1101),0),0)),"")</f>
        <v>180776</v>
      </c>
      <c r="D174" s="52" t="s">
        <v>943</v>
      </c>
      <c r="E174" s="52">
        <v>35.799999999999997</v>
      </c>
    </row>
    <row r="175" spans="1:5" ht="15.75" thickBot="1">
      <c r="A175" s="65" t="s">
        <v>814</v>
      </c>
      <c r="B175" s="74">
        <v>63945.64</v>
      </c>
      <c r="C175" s="67">
        <f>IFERROR(INDEX($B$2:$B$1101,MATCH(0,INDEX(COUNTIFS($C$1:C174,$B$2:$B$1101),0),0)),"")</f>
        <v>400</v>
      </c>
      <c r="D175" s="52" t="s">
        <v>944</v>
      </c>
      <c r="E175" s="52">
        <v>171680</v>
      </c>
    </row>
    <row r="176" spans="1:5" ht="15.75" thickBot="1">
      <c r="A176" s="65" t="s">
        <v>814</v>
      </c>
      <c r="B176" s="74">
        <v>63945.64</v>
      </c>
      <c r="C176" s="67">
        <f>IFERROR(INDEX($B$2:$B$1101,MATCH(0,INDEX(COUNTIFS($C$1:C175,$B$2:$B$1101),0),0)),"")</f>
        <v>12508.4</v>
      </c>
      <c r="D176" s="52" t="s">
        <v>945</v>
      </c>
      <c r="E176" s="52">
        <v>100</v>
      </c>
    </row>
    <row r="177" spans="1:5" ht="15.75" thickBot="1">
      <c r="A177" s="65" t="s">
        <v>814</v>
      </c>
      <c r="B177" s="74">
        <v>63945.64</v>
      </c>
      <c r="C177" s="67">
        <f>IFERROR(INDEX($B$2:$B$1101,MATCH(0,INDEX(COUNTIFS($C$1:C176,$B$2:$B$1101),0),0)),"")</f>
        <v>909</v>
      </c>
      <c r="D177" s="52" t="s">
        <v>946</v>
      </c>
      <c r="E177" s="52">
        <v>1028960</v>
      </c>
    </row>
    <row r="178" spans="1:5" ht="15.75" thickBot="1">
      <c r="A178" s="65" t="s">
        <v>814</v>
      </c>
      <c r="B178" s="74">
        <v>63945.64</v>
      </c>
      <c r="C178" s="67">
        <f>IFERROR(INDEX($B$2:$B$1101,MATCH(0,INDEX(COUNTIFS($C$1:C177,$B$2:$B$1101),0),0)),"")</f>
        <v>1026</v>
      </c>
      <c r="D178" s="52" t="s">
        <v>947</v>
      </c>
      <c r="E178" s="52">
        <v>252789</v>
      </c>
    </row>
    <row r="179" spans="1:5" ht="15.75" thickBot="1">
      <c r="A179" s="65" t="s">
        <v>814</v>
      </c>
      <c r="B179" s="74">
        <v>63945.64</v>
      </c>
      <c r="C179" s="67">
        <f>IFERROR(INDEX($B$2:$B$1101,MATCH(0,INDEX(COUNTIFS($C$1:C178,$B$2:$B$1101),0),0)),"")</f>
        <v>7031837</v>
      </c>
      <c r="D179" s="52" t="s">
        <v>948</v>
      </c>
      <c r="E179" s="52">
        <v>0</v>
      </c>
    </row>
    <row r="180" spans="1:5" ht="15.75" thickBot="1">
      <c r="A180" s="65" t="s">
        <v>814</v>
      </c>
      <c r="B180" s="74">
        <v>63945.64</v>
      </c>
      <c r="C180" s="67">
        <f>IFERROR(INDEX($B$2:$B$1101,MATCH(0,INDEX(COUNTIFS($C$1:C179,$B$2:$B$1101),0),0)),"")</f>
        <v>703</v>
      </c>
      <c r="D180" s="52" t="s">
        <v>949</v>
      </c>
      <c r="E180" s="52">
        <v>184</v>
      </c>
    </row>
    <row r="181" spans="1:5" ht="15.75" thickBot="1">
      <c r="A181" s="65" t="s">
        <v>814</v>
      </c>
      <c r="B181" s="74">
        <v>63945.64</v>
      </c>
      <c r="C181" s="67">
        <f>IFERROR(INDEX($B$2:$B$1101,MATCH(0,INDEX(COUNTIFS($C$1:C180,$B$2:$B$1101),0),0)),"")</f>
        <v>5000</v>
      </c>
      <c r="D181" s="52" t="s">
        <v>950</v>
      </c>
      <c r="E181" s="52">
        <v>346</v>
      </c>
    </row>
    <row r="182" spans="1:5" ht="15.75" thickBot="1">
      <c r="A182" s="65" t="s">
        <v>814</v>
      </c>
      <c r="B182" s="74">
        <v>63945.64</v>
      </c>
      <c r="C182" s="67">
        <f>IFERROR(INDEX($B$2:$B$1101,MATCH(0,INDEX(COUNTIFS($C$1:C181,$B$2:$B$1101),0),0)),"")</f>
        <v>135880</v>
      </c>
      <c r="D182" s="52" t="s">
        <v>951</v>
      </c>
      <c r="E182" s="52">
        <v>741</v>
      </c>
    </row>
    <row r="183" spans="1:5" ht="15.75" thickBot="1">
      <c r="A183" s="65" t="s">
        <v>814</v>
      </c>
      <c r="B183" s="74">
        <v>63945.64</v>
      </c>
      <c r="C183" s="67">
        <f>IFERROR(INDEX($B$2:$B$1101,MATCH(0,INDEX(COUNTIFS($C$1:C182,$B$2:$B$1101),0),0)),"")</f>
        <v>587306</v>
      </c>
      <c r="D183" s="52" t="s">
        <v>952</v>
      </c>
      <c r="E183" s="52">
        <v>0</v>
      </c>
    </row>
    <row r="184" spans="1:5" ht="15.75" thickBot="1">
      <c r="A184" s="65" t="s">
        <v>814</v>
      </c>
      <c r="B184" s="74">
        <v>63945.64</v>
      </c>
      <c r="C184" s="67">
        <f>IFERROR(INDEX($B$2:$B$1101,MATCH(0,INDEX(COUNTIFS($C$1:C183,$B$2:$B$1101),0),0)),"")</f>
        <v>720</v>
      </c>
      <c r="D184" s="52" t="s">
        <v>953</v>
      </c>
      <c r="E184" s="52">
        <v>22970616</v>
      </c>
    </row>
    <row r="185" spans="1:5" ht="15.75" thickBot="1">
      <c r="A185" s="65" t="s">
        <v>814</v>
      </c>
      <c r="B185" s="74">
        <v>63945.64</v>
      </c>
      <c r="C185" s="67">
        <f>IFERROR(INDEX($B$2:$B$1101,MATCH(0,INDEX(COUNTIFS($C$1:C184,$B$2:$B$1101),0),0)),"")</f>
        <v>594</v>
      </c>
      <c r="D185" s="52" t="s">
        <v>954</v>
      </c>
      <c r="E185" s="52">
        <v>30002595.300000001</v>
      </c>
    </row>
    <row r="186" spans="1:5" ht="15.75" thickBot="1">
      <c r="A186" s="65" t="s">
        <v>814</v>
      </c>
      <c r="B186" s="74">
        <v>63945.64</v>
      </c>
      <c r="C186" s="67">
        <f>IFERROR(INDEX($B$2:$B$1101,MATCH(0,INDEX(COUNTIFS($C$1:C185,$B$2:$B$1101),0),0)),"")</f>
        <v>2100</v>
      </c>
      <c r="D186" s="52" t="s">
        <v>955</v>
      </c>
      <c r="E186" s="52">
        <v>0</v>
      </c>
    </row>
    <row r="187" spans="1:5" ht="15.75" thickBot="1">
      <c r="A187" s="65" t="s">
        <v>814</v>
      </c>
      <c r="B187" s="74">
        <v>63945.64</v>
      </c>
      <c r="C187" s="67">
        <f>IFERROR(INDEX($B$2:$B$1101,MATCH(0,INDEX(COUNTIFS($C$1:C186,$B$2:$B$1101),0),0)),"")</f>
        <v>26283</v>
      </c>
      <c r="D187" s="52" t="s">
        <v>956</v>
      </c>
      <c r="E187" s="52">
        <v>180776</v>
      </c>
    </row>
    <row r="188" spans="1:5" ht="15.75" thickBot="1">
      <c r="A188" s="65" t="s">
        <v>814</v>
      </c>
      <c r="B188" s="74">
        <v>63945.64</v>
      </c>
      <c r="C188" s="67">
        <f>IFERROR(INDEX($B$2:$B$1101,MATCH(0,INDEX(COUNTIFS($C$1:C187,$B$2:$B$1101),0),0)),"")</f>
        <v>36533</v>
      </c>
      <c r="D188" s="52" t="s">
        <v>957</v>
      </c>
      <c r="E188" s="52">
        <v>400</v>
      </c>
    </row>
    <row r="189" spans="1:5" ht="15.75" thickBot="1">
      <c r="A189" s="65" t="s">
        <v>814</v>
      </c>
      <c r="B189" s="74">
        <v>63945.64</v>
      </c>
      <c r="C189" s="67">
        <f>IFERROR(INDEX($B$2:$B$1101,MATCH(0,INDEX(COUNTIFS($C$1:C188,$B$2:$B$1101),0),0)),"")</f>
        <v>56333</v>
      </c>
      <c r="D189" s="52" t="s">
        <v>958</v>
      </c>
      <c r="E189" s="52">
        <v>12508.4</v>
      </c>
    </row>
    <row r="190" spans="1:5" ht="15.75" thickBot="1">
      <c r="A190" s="65" t="s">
        <v>814</v>
      </c>
      <c r="B190" s="74">
        <v>63945.64</v>
      </c>
      <c r="C190" s="67">
        <f>IFERROR(INDEX($B$2:$B$1101,MATCH(0,INDEX(COUNTIFS($C$1:C189,$B$2:$B$1101),0),0)),"")</f>
        <v>134782</v>
      </c>
      <c r="D190" s="52" t="s">
        <v>959</v>
      </c>
      <c r="E190" s="52">
        <v>909</v>
      </c>
    </row>
    <row r="191" spans="1:5" ht="15.75" thickBot="1">
      <c r="A191" s="65" t="s">
        <v>814</v>
      </c>
      <c r="B191" s="74">
        <v>63945.64</v>
      </c>
      <c r="C191" s="67">
        <f>IFERROR(INDEX($B$2:$B$1101,MATCH(0,INDEX(COUNTIFS($C$1:C190,$B$2:$B$1101),0),0)),"")</f>
        <v>65911.149999999994</v>
      </c>
      <c r="D191" s="52" t="s">
        <v>960</v>
      </c>
      <c r="E191" s="52">
        <v>24</v>
      </c>
    </row>
    <row r="192" spans="1:5" ht="15.75" thickBot="1">
      <c r="A192" s="65" t="s">
        <v>814</v>
      </c>
      <c r="B192" s="74">
        <v>63945.64</v>
      </c>
      <c r="C192" s="67">
        <f>IFERROR(INDEX($B$2:$B$1101,MATCH(0,INDEX(COUNTIFS($C$1:C191,$B$2:$B$1101),0),0)),"")</f>
        <v>18100</v>
      </c>
      <c r="D192" s="52" t="s">
        <v>961</v>
      </c>
      <c r="E192" s="52">
        <v>1026</v>
      </c>
    </row>
    <row r="193" spans="1:5" ht="15.75" thickBot="1">
      <c r="A193" s="65" t="s">
        <v>814</v>
      </c>
      <c r="B193" s="74">
        <v>63945.64</v>
      </c>
      <c r="C193" s="67">
        <f>IFERROR(INDEX($B$2:$B$1101,MATCH(0,INDEX(COUNTIFS($C$1:C192,$B$2:$B$1101),0),0)),"")</f>
        <v>56550</v>
      </c>
      <c r="D193" s="52" t="s">
        <v>962</v>
      </c>
      <c r="E193" s="52">
        <v>7031837</v>
      </c>
    </row>
    <row r="194" spans="1:5" ht="15.75" thickBot="1">
      <c r="A194" s="65" t="s">
        <v>814</v>
      </c>
      <c r="B194" s="74">
        <v>63945.64</v>
      </c>
      <c r="C194" s="67">
        <f>IFERROR(INDEX($B$2:$B$1101,MATCH(0,INDEX(COUNTIFS($C$1:C193,$B$2:$B$1101),0),0)),"")</f>
        <v>41150</v>
      </c>
      <c r="D194" s="52" t="s">
        <v>963</v>
      </c>
      <c r="E194" s="52">
        <v>703</v>
      </c>
    </row>
    <row r="195" spans="1:5" ht="15.75" thickBot="1">
      <c r="A195" s="65" t="s">
        <v>814</v>
      </c>
      <c r="B195" s="74">
        <v>63945.64</v>
      </c>
      <c r="C195" s="67">
        <f>IFERROR(INDEX($B$2:$B$1101,MATCH(0,INDEX(COUNTIFS($C$1:C194,$B$2:$B$1101),0),0)),"")</f>
        <v>4800</v>
      </c>
      <c r="D195" s="52" t="s">
        <v>964</v>
      </c>
      <c r="E195" s="52">
        <v>5000</v>
      </c>
    </row>
    <row r="196" spans="1:5" ht="15.75" thickBot="1">
      <c r="A196" s="65" t="s">
        <v>814</v>
      </c>
      <c r="B196" s="74">
        <v>63945.64</v>
      </c>
      <c r="C196" s="67">
        <f>IFERROR(INDEX($B$2:$B$1101,MATCH(0,INDEX(COUNTIFS($C$1:C195,$B$2:$B$1101),0),0)),"")</f>
        <v>360</v>
      </c>
      <c r="D196" s="52" t="s">
        <v>965</v>
      </c>
      <c r="E196" s="52">
        <v>135880</v>
      </c>
    </row>
    <row r="197" spans="1:5" ht="15.75" thickBot="1">
      <c r="A197" s="65" t="s">
        <v>814</v>
      </c>
      <c r="B197" s="74">
        <v>63945.64</v>
      </c>
      <c r="C197" s="67">
        <f>IFERROR(INDEX($B$2:$B$1101,MATCH(0,INDEX(COUNTIFS($C$1:C196,$B$2:$B$1101),0),0)),"")</f>
        <v>181602</v>
      </c>
      <c r="D197" s="52" t="s">
        <v>966</v>
      </c>
      <c r="E197" s="52">
        <v>587306</v>
      </c>
    </row>
    <row r="198" spans="1:5" ht="15.75" thickBot="1">
      <c r="A198" s="65" t="s">
        <v>814</v>
      </c>
      <c r="B198" s="74">
        <v>63945.64</v>
      </c>
      <c r="C198" s="67">
        <f>IFERROR(INDEX($B$2:$B$1101,MATCH(0,INDEX(COUNTIFS($C$1:C197,$B$2:$B$1101),0),0)),"")</f>
        <v>2.12</v>
      </c>
      <c r="D198" s="52" t="s">
        <v>967</v>
      </c>
      <c r="E198" s="52">
        <v>720</v>
      </c>
    </row>
    <row r="199" spans="1:5" ht="15.75" thickBot="1">
      <c r="A199" s="65" t="s">
        <v>814</v>
      </c>
      <c r="B199" s="74">
        <v>63945.64</v>
      </c>
      <c r="C199" s="67">
        <f>IFERROR(INDEX($B$2:$B$1101,MATCH(0,INDEX(COUNTIFS($C$1:C198,$B$2:$B$1101),0),0)),"")</f>
        <v>4371</v>
      </c>
      <c r="D199" s="52" t="s">
        <v>968</v>
      </c>
      <c r="E199" s="52">
        <v>594</v>
      </c>
    </row>
    <row r="200" spans="1:5" ht="13.5" thickBot="1">
      <c r="A200" s="65" t="s">
        <v>815</v>
      </c>
      <c r="B200" s="73">
        <v>0</v>
      </c>
      <c r="C200" s="67">
        <f>IFERROR(INDEX($B$2:$B$1101,MATCH(0,INDEX(COUNTIFS($C$1:C199,$B$2:$B$1101),0),0)),"")</f>
        <v>9280</v>
      </c>
      <c r="D200" s="52" t="s">
        <v>969</v>
      </c>
      <c r="E200" s="52">
        <v>2100</v>
      </c>
    </row>
    <row r="201" spans="1:5" ht="13.5" thickBot="1">
      <c r="A201" s="65" t="s">
        <v>816</v>
      </c>
      <c r="B201" s="73">
        <v>242683</v>
      </c>
      <c r="C201" s="67">
        <f>IFERROR(INDEX($B$2:$B$1101,MATCH(0,INDEX(COUNTIFS($C$1:C200,$B$2:$B$1101),0),0)),"")</f>
        <v>13500</v>
      </c>
      <c r="D201" s="52" t="s">
        <v>970</v>
      </c>
      <c r="E201" s="52">
        <v>26283</v>
      </c>
    </row>
    <row r="202" spans="1:5" ht="13.5" thickBot="1">
      <c r="A202" s="65" t="s">
        <v>816</v>
      </c>
      <c r="B202" s="73">
        <v>242683</v>
      </c>
      <c r="C202" s="67">
        <f>IFERROR(INDEX($B$2:$B$1101,MATCH(0,INDEX(COUNTIFS($C$1:C201,$B$2:$B$1101),0),0)),"")</f>
        <v>9800</v>
      </c>
      <c r="D202" s="52" t="s">
        <v>971</v>
      </c>
      <c r="E202" s="52">
        <v>36533</v>
      </c>
    </row>
    <row r="203" spans="1:5" ht="13.5" thickBot="1">
      <c r="A203" s="65" t="s">
        <v>816</v>
      </c>
      <c r="B203" s="73">
        <v>242683</v>
      </c>
      <c r="C203" s="67">
        <f>IFERROR(INDEX($B$2:$B$1101,MATCH(0,INDEX(COUNTIFS($C$1:C202,$B$2:$B$1101),0),0)),"")</f>
        <v>1180</v>
      </c>
      <c r="D203" s="52" t="s">
        <v>972</v>
      </c>
      <c r="E203" s="52">
        <v>132160</v>
      </c>
    </row>
    <row r="204" spans="1:5" ht="13.5" thickBot="1">
      <c r="A204" s="65" t="s">
        <v>816</v>
      </c>
      <c r="B204" s="73">
        <v>242683</v>
      </c>
      <c r="C204" s="67">
        <f>IFERROR(INDEX($B$2:$B$1101,MATCH(0,INDEX(COUNTIFS($C$1:C203,$B$2:$B$1101),0),0)),"")</f>
        <v>1770</v>
      </c>
      <c r="D204" s="52" t="s">
        <v>973</v>
      </c>
      <c r="E204" s="52">
        <v>0</v>
      </c>
    </row>
    <row r="205" spans="1:5" ht="13.5" thickBot="1">
      <c r="A205" s="65" t="s">
        <v>817</v>
      </c>
      <c r="B205" s="73">
        <v>129086</v>
      </c>
      <c r="C205" s="67">
        <f>IFERROR(INDEX($B$2:$B$1101,MATCH(0,INDEX(COUNTIFS($C$1:C204,$B$2:$B$1101),0),0)),"")</f>
        <v>291000</v>
      </c>
      <c r="D205" s="52" t="s">
        <v>974</v>
      </c>
      <c r="E205" s="52">
        <v>56333</v>
      </c>
    </row>
    <row r="206" spans="1:5" ht="13.5" thickBot="1">
      <c r="A206" s="65" t="s">
        <v>817</v>
      </c>
      <c r="B206" s="73">
        <v>129086</v>
      </c>
      <c r="C206" s="67">
        <f>IFERROR(INDEX($B$2:$B$1101,MATCH(0,INDEX(COUNTIFS($C$1:C205,$B$2:$B$1101),0),0)),"")</f>
        <v>765</v>
      </c>
      <c r="D206" s="52" t="s">
        <v>975</v>
      </c>
      <c r="E206" s="52">
        <v>134782</v>
      </c>
    </row>
    <row r="207" spans="1:5" ht="13.5" thickBot="1">
      <c r="A207" s="65" t="s">
        <v>817</v>
      </c>
      <c r="B207" s="73">
        <v>129086</v>
      </c>
      <c r="C207" s="67">
        <f>IFERROR(INDEX($B$2:$B$1101,MATCH(0,INDEX(COUNTIFS($C$1:C206,$B$2:$B$1101),0),0)),"")</f>
        <v>14400</v>
      </c>
      <c r="D207" s="52" t="s">
        <v>976</v>
      </c>
      <c r="E207" s="52">
        <v>1</v>
      </c>
    </row>
    <row r="208" spans="1:5" ht="13.5" thickBot="1">
      <c r="A208" s="65" t="s">
        <v>818</v>
      </c>
      <c r="B208" s="73">
        <v>62</v>
      </c>
      <c r="C208" s="67">
        <f>IFERROR(INDEX($B$2:$B$1101,MATCH(0,INDEX(COUNTIFS($C$1:C207,$B$2:$B$1101),0),0)),"")</f>
        <v>6550</v>
      </c>
      <c r="D208" s="52" t="s">
        <v>977</v>
      </c>
      <c r="E208" s="52">
        <v>65911.149999999994</v>
      </c>
    </row>
    <row r="209" spans="1:5" ht="13.5" thickBot="1">
      <c r="A209" s="65" t="s">
        <v>819</v>
      </c>
      <c r="B209" s="73">
        <v>3508907</v>
      </c>
      <c r="C209" s="67">
        <f>IFERROR(INDEX($B$2:$B$1101,MATCH(0,INDEX(COUNTIFS($C$1:C208,$B$2:$B$1101),0),0)),"")</f>
        <v>500</v>
      </c>
      <c r="D209" s="52" t="s">
        <v>978</v>
      </c>
      <c r="E209" s="52">
        <v>0.6</v>
      </c>
    </row>
    <row r="210" spans="1:5" ht="13.5" thickBot="1">
      <c r="A210" s="65" t="s">
        <v>819</v>
      </c>
      <c r="B210" s="73">
        <v>3508907</v>
      </c>
      <c r="C210" s="67">
        <f>IFERROR(INDEX($B$2:$B$1101,MATCH(0,INDEX(COUNTIFS($C$1:C209,$B$2:$B$1101),0),0)),"")</f>
        <v>16879.990000000002</v>
      </c>
      <c r="D210" s="52" t="s">
        <v>979</v>
      </c>
      <c r="E210" s="52">
        <v>18100</v>
      </c>
    </row>
    <row r="211" spans="1:5" ht="13.5" thickBot="1">
      <c r="A211" s="65" t="s">
        <v>819</v>
      </c>
      <c r="B211" s="73">
        <v>3508907</v>
      </c>
      <c r="C211" s="67">
        <f>IFERROR(INDEX($B$2:$B$1101,MATCH(0,INDEX(COUNTIFS($C$1:C210,$B$2:$B$1101),0),0)),"")</f>
        <v>9440</v>
      </c>
      <c r="D211" s="52" t="s">
        <v>980</v>
      </c>
      <c r="E211" s="52">
        <v>56550</v>
      </c>
    </row>
    <row r="212" spans="1:5" ht="13.5" thickBot="1">
      <c r="A212" s="65" t="s">
        <v>819</v>
      </c>
      <c r="B212" s="73">
        <v>3508907</v>
      </c>
      <c r="C212" s="67">
        <f>IFERROR(INDEX($B$2:$B$1101,MATCH(0,INDEX(COUNTIFS($C$1:C211,$B$2:$B$1101),0),0)),"")</f>
        <v>466</v>
      </c>
      <c r="D212" s="52" t="s">
        <v>981</v>
      </c>
      <c r="E212" s="52">
        <v>41150</v>
      </c>
    </row>
    <row r="213" spans="1:5" ht="13.5" thickBot="1">
      <c r="A213" s="65" t="s">
        <v>819</v>
      </c>
      <c r="B213" s="73">
        <v>3508907</v>
      </c>
      <c r="C213" s="67">
        <f>IFERROR(INDEX($B$2:$B$1101,MATCH(0,INDEX(COUNTIFS($C$1:C212,$B$2:$B$1101),0),0)),"")</f>
        <v>11900</v>
      </c>
      <c r="D213" s="52" t="s">
        <v>982</v>
      </c>
      <c r="E213" s="52">
        <v>4800</v>
      </c>
    </row>
    <row r="214" spans="1:5" ht="13.5" thickBot="1">
      <c r="A214" s="65" t="s">
        <v>819</v>
      </c>
      <c r="B214" s="73">
        <v>3508907</v>
      </c>
      <c r="C214" s="67">
        <f>IFERROR(INDEX($B$2:$B$1101,MATCH(0,INDEX(COUNTIFS($C$1:C213,$B$2:$B$1101),0),0)),"")</f>
        <v>10012</v>
      </c>
      <c r="D214" s="52" t="s">
        <v>983</v>
      </c>
      <c r="E214" s="52">
        <v>181602</v>
      </c>
    </row>
    <row r="215" spans="1:5" ht="13.5" thickBot="1">
      <c r="A215" s="65" t="s">
        <v>819</v>
      </c>
      <c r="B215" s="73">
        <v>3508907</v>
      </c>
      <c r="C215" s="67">
        <f>IFERROR(INDEX($B$2:$B$1101,MATCH(0,INDEX(COUNTIFS($C$1:C214,$B$2:$B$1101),0),0)),"")</f>
        <v>11997</v>
      </c>
      <c r="D215" s="52" t="s">
        <v>984</v>
      </c>
      <c r="E215" s="52">
        <v>2.12</v>
      </c>
    </row>
    <row r="216" spans="1:5" ht="13.5" thickBot="1">
      <c r="A216" s="65" t="s">
        <v>819</v>
      </c>
      <c r="B216" s="73">
        <v>3508907</v>
      </c>
      <c r="C216" s="67" t="str">
        <f>IFERROR(INDEX($B$2:$B$1101,MATCH(0,INDEX(COUNTIFS($C$1:C215,$B$2:$B$1101),0),0)),"")</f>
        <v/>
      </c>
      <c r="D216" s="52" t="s">
        <v>985</v>
      </c>
      <c r="E216" s="52">
        <v>4371</v>
      </c>
    </row>
    <row r="217" spans="1:5" ht="13.5" thickBot="1">
      <c r="A217" s="65" t="s">
        <v>819</v>
      </c>
      <c r="B217" s="73">
        <v>3508907</v>
      </c>
      <c r="C217" s="67" t="str">
        <f>IFERROR(INDEX($B$2:$B$1101,MATCH(0,INDEX(COUNTIFS($C$1:C216,$B$2:$B$1101),0),0)),"")</f>
        <v/>
      </c>
      <c r="D217" s="52" t="s">
        <v>986</v>
      </c>
      <c r="E217" s="52">
        <v>9280</v>
      </c>
    </row>
    <row r="218" spans="1:5" ht="13.5" thickBot="1">
      <c r="A218" s="65" t="s">
        <v>819</v>
      </c>
      <c r="B218" s="73">
        <v>3508907</v>
      </c>
      <c r="C218" s="67" t="str">
        <f>IFERROR(INDEX($B$2:$B$1101,MATCH(0,INDEX(COUNTIFS($C$1:C217,$B$2:$B$1101),0),0)),"")</f>
        <v/>
      </c>
      <c r="D218" s="52" t="s">
        <v>987</v>
      </c>
      <c r="E218" s="52">
        <v>13500</v>
      </c>
    </row>
    <row r="219" spans="1:5" ht="13.5" thickBot="1">
      <c r="A219" s="65" t="s">
        <v>819</v>
      </c>
      <c r="B219" s="73">
        <v>3508907</v>
      </c>
      <c r="C219" s="67" t="str">
        <f>IFERROR(INDEX($B$2:$B$1101,MATCH(0,INDEX(COUNTIFS($C$1:C218,$B$2:$B$1101),0),0)),"")</f>
        <v/>
      </c>
      <c r="D219" s="52" t="s">
        <v>988</v>
      </c>
      <c r="E219" s="52">
        <v>9800</v>
      </c>
    </row>
    <row r="220" spans="1:5" ht="13.5" thickBot="1">
      <c r="A220" s="65" t="s">
        <v>819</v>
      </c>
      <c r="B220" s="73">
        <v>3508907</v>
      </c>
      <c r="C220" s="67" t="str">
        <f>IFERROR(INDEX($B$2:$B$1101,MATCH(0,INDEX(COUNTIFS($C$1:C219,$B$2:$B$1101),0),0)),"")</f>
        <v/>
      </c>
      <c r="D220" s="52" t="s">
        <v>989</v>
      </c>
      <c r="E220" s="52">
        <v>0</v>
      </c>
    </row>
    <row r="221" spans="1:5" ht="13.5" thickBot="1">
      <c r="A221" s="65" t="s">
        <v>820</v>
      </c>
      <c r="B221" s="73">
        <v>5</v>
      </c>
      <c r="C221" s="67" t="str">
        <f>IFERROR(INDEX($B$2:$B$1101,MATCH(0,INDEX(COUNTIFS($C$1:C220,$B$2:$B$1101),0),0)),"")</f>
        <v/>
      </c>
      <c r="D221" s="52" t="s">
        <v>990</v>
      </c>
      <c r="E221" s="52">
        <v>1180</v>
      </c>
    </row>
    <row r="222" spans="1:5" ht="15.75" thickBot="1">
      <c r="A222" s="65" t="s">
        <v>821</v>
      </c>
      <c r="B222" s="74">
        <v>4000</v>
      </c>
      <c r="C222" s="67" t="str">
        <f>IFERROR(INDEX($B$2:$B$1101,MATCH(0,INDEX(COUNTIFS($C$1:C221,$B$2:$B$1101),0),0)),"")</f>
        <v/>
      </c>
      <c r="D222" s="52" t="s">
        <v>991</v>
      </c>
      <c r="E222" s="52">
        <v>1770</v>
      </c>
    </row>
    <row r="223" spans="1:5" ht="15.75" thickBot="1">
      <c r="A223" s="65" t="s">
        <v>821</v>
      </c>
      <c r="B223" s="74">
        <v>4000</v>
      </c>
      <c r="C223" s="67" t="str">
        <f>IFERROR(INDEX($B$2:$B$1101,MATCH(0,INDEX(COUNTIFS($C$1:C222,$B$2:$B$1101),0),0)),"")</f>
        <v/>
      </c>
      <c r="D223" s="52" t="s">
        <v>992</v>
      </c>
      <c r="E223" s="52">
        <v>291000</v>
      </c>
    </row>
    <row r="224" spans="1:5" ht="13.5" thickBot="1">
      <c r="A224" s="65" t="s">
        <v>822</v>
      </c>
      <c r="B224" s="73">
        <v>1444875</v>
      </c>
      <c r="C224" s="67" t="str">
        <f>IFERROR(INDEX($B$2:$B$1101,MATCH(0,INDEX(COUNTIFS($C$1:C223,$B$2:$B$1101),0),0)),"")</f>
        <v/>
      </c>
      <c r="D224" s="52" t="s">
        <v>993</v>
      </c>
      <c r="E224" s="52">
        <v>765</v>
      </c>
    </row>
    <row r="225" spans="1:5" ht="13.5" thickBot="1">
      <c r="A225" s="65" t="s">
        <v>822</v>
      </c>
      <c r="B225" s="73">
        <v>1444875</v>
      </c>
      <c r="C225" s="67" t="str">
        <f>IFERROR(INDEX($B$2:$B$1101,MATCH(0,INDEX(COUNTIFS($C$1:C224,$B$2:$B$1101),0),0)),"")</f>
        <v/>
      </c>
      <c r="D225" s="52" t="s">
        <v>994</v>
      </c>
      <c r="E225" s="52">
        <v>14400</v>
      </c>
    </row>
    <row r="226" spans="1:5" ht="13.5" thickBot="1">
      <c r="A226" s="65" t="s">
        <v>822</v>
      </c>
      <c r="B226" s="73">
        <v>1444875</v>
      </c>
      <c r="C226" s="67" t="str">
        <f>IFERROR(INDEX($B$2:$B$1101,MATCH(0,INDEX(COUNTIFS($C$1:C225,$B$2:$B$1101),0),0)),"")</f>
        <v/>
      </c>
      <c r="D226" s="52" t="s">
        <v>995</v>
      </c>
      <c r="E226" s="52">
        <v>6550</v>
      </c>
    </row>
    <row r="227" spans="1:5" ht="13.5" thickBot="1">
      <c r="A227" s="65" t="s">
        <v>822</v>
      </c>
      <c r="B227" s="73">
        <v>1444875</v>
      </c>
      <c r="C227" s="67" t="str">
        <f>IFERROR(INDEX($B$2:$B$1101,MATCH(0,INDEX(COUNTIFS($C$1:C226,$B$2:$B$1101),0),0)),"")</f>
        <v/>
      </c>
      <c r="D227" s="52" t="s">
        <v>996</v>
      </c>
      <c r="E227" s="52">
        <v>500</v>
      </c>
    </row>
    <row r="228" spans="1:5" ht="13.5" thickBot="1">
      <c r="A228" s="65" t="s">
        <v>822</v>
      </c>
      <c r="B228" s="73">
        <v>1444875</v>
      </c>
      <c r="C228" s="67" t="str">
        <f>IFERROR(INDEX($B$2:$B$1101,MATCH(0,INDEX(COUNTIFS($C$1:C227,$B$2:$B$1101),0),0)),"")</f>
        <v/>
      </c>
      <c r="D228" s="52" t="s">
        <v>997</v>
      </c>
      <c r="E228" s="52">
        <v>16879.990000000002</v>
      </c>
    </row>
    <row r="229" spans="1:5" ht="13.5" thickBot="1">
      <c r="A229" s="65" t="s">
        <v>822</v>
      </c>
      <c r="B229" s="73">
        <v>1444875</v>
      </c>
      <c r="C229" s="67" t="str">
        <f>IFERROR(INDEX($B$2:$B$1101,MATCH(0,INDEX(COUNTIFS($C$1:C228,$B$2:$B$1101),0),0)),"")</f>
        <v/>
      </c>
      <c r="D229" s="52" t="s">
        <v>998</v>
      </c>
      <c r="E229" s="52">
        <v>0</v>
      </c>
    </row>
    <row r="230" spans="1:5" ht="13.5" thickBot="1">
      <c r="A230" s="65" t="s">
        <v>822</v>
      </c>
      <c r="B230" s="73">
        <v>1444875</v>
      </c>
      <c r="C230" s="67" t="str">
        <f>IFERROR(INDEX($B$2:$B$1101,MATCH(0,INDEX(COUNTIFS($C$1:C229,$B$2:$B$1101),0),0)),"")</f>
        <v/>
      </c>
      <c r="D230" s="52" t="s">
        <v>999</v>
      </c>
      <c r="E230" s="52">
        <v>9440</v>
      </c>
    </row>
    <row r="231" spans="1:5" ht="13.5" thickBot="1">
      <c r="A231" s="65" t="s">
        <v>822</v>
      </c>
      <c r="B231" s="73">
        <v>1444875</v>
      </c>
      <c r="C231" s="67" t="str">
        <f>IFERROR(INDEX($B$2:$B$1101,MATCH(0,INDEX(COUNTIFS($C$1:C230,$B$2:$B$1101),0),0)),"")</f>
        <v/>
      </c>
      <c r="D231" s="52" t="s">
        <v>1000</v>
      </c>
      <c r="E231" s="52">
        <v>466</v>
      </c>
    </row>
    <row r="232" spans="1:5" ht="13.5" thickBot="1">
      <c r="A232" s="65" t="s">
        <v>822</v>
      </c>
      <c r="B232" s="73">
        <v>1444875</v>
      </c>
      <c r="C232" s="67" t="str">
        <f>IFERROR(INDEX($B$2:$B$1101,MATCH(0,INDEX(COUNTIFS($C$1:C231,$B$2:$B$1101),0),0)),"")</f>
        <v/>
      </c>
      <c r="D232" s="52" t="s">
        <v>1001</v>
      </c>
      <c r="E232" s="52">
        <v>11900</v>
      </c>
    </row>
    <row r="233" spans="1:5" ht="13.5" thickBot="1">
      <c r="A233" s="65" t="s">
        <v>822</v>
      </c>
      <c r="B233" s="73">
        <v>1444875</v>
      </c>
      <c r="C233" s="67" t="str">
        <f>IFERROR(INDEX($B$2:$B$1101,MATCH(0,INDEX(COUNTIFS($C$1:C232,$B$2:$B$1101),0),0)),"")</f>
        <v/>
      </c>
      <c r="D233" s="52" t="s">
        <v>1002</v>
      </c>
      <c r="E233" s="52">
        <v>10012</v>
      </c>
    </row>
    <row r="234" spans="1:5" ht="13.5" thickBot="1">
      <c r="A234" s="65" t="s">
        <v>822</v>
      </c>
      <c r="B234" s="73">
        <v>1444875</v>
      </c>
      <c r="C234" s="67" t="str">
        <f>IFERROR(INDEX($B$2:$B$1101,MATCH(0,INDEX(COUNTIFS($C$1:C233,$B$2:$B$1101),0),0)),"")</f>
        <v/>
      </c>
      <c r="D234" s="52" t="s">
        <v>1003</v>
      </c>
      <c r="E234" s="52">
        <v>11997</v>
      </c>
    </row>
    <row r="235" spans="1:5" ht="13.5" thickBot="1">
      <c r="A235" s="65" t="s">
        <v>822</v>
      </c>
      <c r="B235" s="73">
        <v>1444875</v>
      </c>
      <c r="C235" s="67" t="str">
        <f>IFERROR(INDEX($B$2:$B$1101,MATCH(0,INDEX(COUNTIFS($C$1:C234,$B$2:$B$1101),0),0)),"")</f>
        <v/>
      </c>
      <c r="D235" s="52"/>
      <c r="E235" s="52">
        <f>SUM(E2:E234)</f>
        <v>126156577.60999998</v>
      </c>
    </row>
    <row r="236" spans="1:5" ht="13.5" thickBot="1">
      <c r="A236" s="65" t="s">
        <v>822</v>
      </c>
      <c r="B236" s="73">
        <v>1444875</v>
      </c>
      <c r="C236" s="67" t="str">
        <f>IFERROR(INDEX($B$2:$B$1101,MATCH(0,INDEX(COUNTIFS($C$1:C235,$B$2:$B$1101),0),0)),"")</f>
        <v/>
      </c>
      <c r="D236" s="52"/>
      <c r="E236" s="52"/>
    </row>
    <row r="237" spans="1:5" ht="13.5" thickBot="1">
      <c r="A237" s="65" t="s">
        <v>823</v>
      </c>
      <c r="B237" s="73">
        <v>77</v>
      </c>
      <c r="C237" s="67" t="str">
        <f>IFERROR(INDEX($B$2:$B$1101,MATCH(0,INDEX(COUNTIFS($C$1:C236,$B$2:$B$1101),0),0)),"")</f>
        <v/>
      </c>
      <c r="D237" s="52"/>
      <c r="E237" s="52"/>
    </row>
    <row r="238" spans="1:5" ht="13.5" thickBot="1">
      <c r="A238" s="65" t="s">
        <v>824</v>
      </c>
      <c r="B238" s="73">
        <v>865260</v>
      </c>
      <c r="C238" s="67" t="str">
        <f>IFERROR(INDEX($B$2:$B$1101,MATCH(0,INDEX(COUNTIFS($C$1:C237,$B$2:$B$1101),0),0)),"")</f>
        <v/>
      </c>
      <c r="D238" s="52"/>
      <c r="E238" s="52"/>
    </row>
    <row r="239" spans="1:5" ht="13.5" thickBot="1">
      <c r="A239" s="65" t="s">
        <v>824</v>
      </c>
      <c r="B239" s="73">
        <v>865260</v>
      </c>
      <c r="C239" s="67" t="str">
        <f>IFERROR(INDEX($B$2:$B$1101,MATCH(0,INDEX(COUNTIFS($C$1:C238,$B$2:$B$1101),0),0)),"")</f>
        <v/>
      </c>
      <c r="D239" s="52"/>
      <c r="E239" s="52"/>
    </row>
    <row r="240" spans="1:5" ht="13.5" thickBot="1">
      <c r="A240" s="65" t="s">
        <v>825</v>
      </c>
      <c r="B240" s="73">
        <v>590</v>
      </c>
      <c r="C240" s="67" t="str">
        <f>IFERROR(INDEX($B$2:$B$1101,MATCH(0,INDEX(COUNTIFS($C$1:C239,$B$2:$B$1101),0),0)),"")</f>
        <v/>
      </c>
      <c r="D240" s="52"/>
      <c r="E240" s="52"/>
    </row>
    <row r="241" spans="1:5" ht="13.5" thickBot="1">
      <c r="A241" s="65" t="s">
        <v>826</v>
      </c>
      <c r="B241" s="73">
        <v>307.02</v>
      </c>
      <c r="C241" s="67" t="str">
        <f>IFERROR(INDEX($B$2:$B$1101,MATCH(0,INDEX(COUNTIFS($C$1:C240,$B$2:$B$1101),0),0)),"")</f>
        <v/>
      </c>
      <c r="D241" s="52"/>
      <c r="E241" s="52"/>
    </row>
    <row r="242" spans="1:5" ht="15.75" thickBot="1">
      <c r="A242" s="65" t="s">
        <v>827</v>
      </c>
      <c r="B242" s="74">
        <v>54587</v>
      </c>
      <c r="C242" s="67" t="str">
        <f>IFERROR(INDEX($B$2:$B$1101,MATCH(0,INDEX(COUNTIFS($C$1:C241,$B$2:$B$1101),0),0)),"")</f>
        <v/>
      </c>
      <c r="D242" s="52"/>
      <c r="E242" s="52"/>
    </row>
    <row r="243" spans="1:5" ht="13.5" thickBot="1">
      <c r="A243" s="65" t="s">
        <v>828</v>
      </c>
      <c r="B243" s="73">
        <v>1</v>
      </c>
      <c r="C243" s="67" t="str">
        <f>IFERROR(INDEX($B$2:$B$1101,MATCH(0,INDEX(COUNTIFS($C$1:C242,$B$2:$B$1101),0),0)),"")</f>
        <v/>
      </c>
      <c r="D243" s="52"/>
      <c r="E243" s="52"/>
    </row>
    <row r="244" spans="1:5" ht="13.5" thickBot="1">
      <c r="A244" s="65" t="s">
        <v>829</v>
      </c>
      <c r="B244" s="73">
        <v>204140</v>
      </c>
      <c r="C244" s="67" t="str">
        <f>IFERROR(INDEX($B$2:$B$1101,MATCH(0,INDEX(COUNTIFS($C$1:C243,$B$2:$B$1101),0),0)),"")</f>
        <v/>
      </c>
      <c r="D244" s="52"/>
      <c r="E244" s="52"/>
    </row>
    <row r="245" spans="1:5" ht="13.5" thickBot="1">
      <c r="A245" s="65" t="s">
        <v>830</v>
      </c>
      <c r="B245" s="73">
        <v>153400</v>
      </c>
      <c r="C245" s="67" t="str">
        <f>IFERROR(INDEX($B$2:$B$1101,MATCH(0,INDEX(COUNTIFS($C$1:C244,$B$2:$B$1101),0),0)),"")</f>
        <v/>
      </c>
      <c r="D245" s="52"/>
      <c r="E245" s="52"/>
    </row>
    <row r="246" spans="1:5" ht="13.5" thickBot="1">
      <c r="A246" s="65" t="s">
        <v>830</v>
      </c>
      <c r="B246" s="73">
        <v>153400</v>
      </c>
      <c r="C246" s="67" t="str">
        <f>IFERROR(INDEX($B$2:$B$1101,MATCH(0,INDEX(COUNTIFS($C$1:C245,$B$2:$B$1101),0),0)),"")</f>
        <v/>
      </c>
      <c r="D246" s="52"/>
      <c r="E246" s="52"/>
    </row>
    <row r="247" spans="1:5" ht="13.5" thickBot="1">
      <c r="A247" s="65" t="s">
        <v>831</v>
      </c>
      <c r="B247" s="73">
        <v>462.53</v>
      </c>
      <c r="C247" s="67" t="str">
        <f>IFERROR(INDEX($B$2:$B$1101,MATCH(0,INDEX(COUNTIFS($C$1:C246,$B$2:$B$1101),0),0)),"")</f>
        <v/>
      </c>
      <c r="D247" s="52"/>
      <c r="E247" s="52"/>
    </row>
    <row r="248" spans="1:5" ht="13.5" thickBot="1">
      <c r="A248" s="65" t="s">
        <v>832</v>
      </c>
      <c r="B248" s="73">
        <v>72</v>
      </c>
      <c r="C248" s="67" t="str">
        <f>IFERROR(INDEX($B$2:$B$1101,MATCH(0,INDEX(COUNTIFS($C$1:C247,$B$2:$B$1101),0),0)),"")</f>
        <v/>
      </c>
      <c r="D248" s="52"/>
      <c r="E248" s="52"/>
    </row>
    <row r="249" spans="1:5" ht="15.75" thickBot="1">
      <c r="A249" s="65" t="s">
        <v>833</v>
      </c>
      <c r="B249" s="74">
        <v>17114.64</v>
      </c>
      <c r="C249" s="67" t="str">
        <f>IFERROR(INDEX($B$2:$B$1101,MATCH(0,INDEX(COUNTIFS($C$1:C248,$B$2:$B$1101),0),0)),"")</f>
        <v/>
      </c>
      <c r="D249" s="52"/>
      <c r="E249" s="52"/>
    </row>
    <row r="250" spans="1:5" ht="13.5" thickBot="1">
      <c r="A250" s="65" t="s">
        <v>834</v>
      </c>
      <c r="B250" s="73">
        <v>194464</v>
      </c>
      <c r="C250" s="67" t="str">
        <f>IFERROR(INDEX($B$2:$B$1101,MATCH(0,INDEX(COUNTIFS($C$1:C249,$B$2:$B$1101),0),0)),"")</f>
        <v/>
      </c>
      <c r="D250" s="52"/>
      <c r="E250" s="52"/>
    </row>
    <row r="251" spans="1:5" ht="13.5" thickBot="1">
      <c r="A251" s="65" t="s">
        <v>834</v>
      </c>
      <c r="B251" s="73">
        <v>194464</v>
      </c>
      <c r="C251" s="67" t="str">
        <f>IFERROR(INDEX($B$2:$B$1101,MATCH(0,INDEX(COUNTIFS($C$1:C250,$B$2:$B$1101),0),0)),"")</f>
        <v/>
      </c>
      <c r="D251" s="52"/>
      <c r="E251" s="52"/>
    </row>
    <row r="252" spans="1:5" ht="13.5" thickBot="1">
      <c r="A252" s="65" t="s">
        <v>835</v>
      </c>
      <c r="B252" s="73">
        <v>376026</v>
      </c>
      <c r="C252" s="67" t="str">
        <f>IFERROR(INDEX($B$2:$B$1101,MATCH(0,INDEX(COUNTIFS($C$1:C251,$B$2:$B$1101),0),0)),"")</f>
        <v/>
      </c>
      <c r="D252" s="52"/>
      <c r="E252" s="52"/>
    </row>
    <row r="253" spans="1:5" ht="13.5" thickBot="1">
      <c r="A253" s="65" t="s">
        <v>835</v>
      </c>
      <c r="B253" s="73">
        <v>376026</v>
      </c>
      <c r="C253" s="67" t="str">
        <f>IFERROR(INDEX($B$2:$B$1101,MATCH(0,INDEX(COUNTIFS($C$1:C252,$B$2:$B$1101),0),0)),"")</f>
        <v/>
      </c>
      <c r="D253" s="52"/>
      <c r="E253" s="52"/>
    </row>
    <row r="254" spans="1:5" ht="13.5" thickBot="1">
      <c r="A254" s="65" t="s">
        <v>835</v>
      </c>
      <c r="B254" s="73">
        <v>376026</v>
      </c>
      <c r="C254" s="67" t="str">
        <f>IFERROR(INDEX($B$2:$B$1101,MATCH(0,INDEX(COUNTIFS($C$1:C253,$B$2:$B$1101),0),0)),"")</f>
        <v/>
      </c>
      <c r="D254" s="52"/>
      <c r="E254" s="52"/>
    </row>
    <row r="255" spans="1:5" ht="13.5" thickBot="1">
      <c r="A255" s="65" t="s">
        <v>836</v>
      </c>
      <c r="B255" s="73">
        <v>0</v>
      </c>
      <c r="C255" s="67" t="str">
        <f>IFERROR(INDEX($B$2:$B$1101,MATCH(0,INDEX(COUNTIFS($C$1:C254,$B$2:$B$1101),0),0)),"")</f>
        <v/>
      </c>
      <c r="D255" s="52"/>
      <c r="E255" s="52"/>
    </row>
    <row r="256" spans="1:5" ht="13.5" thickBot="1">
      <c r="A256" s="65" t="s">
        <v>837</v>
      </c>
      <c r="B256" s="73">
        <v>207993.17</v>
      </c>
      <c r="C256" s="67" t="str">
        <f>IFERROR(INDEX($B$2:$B$1101,MATCH(0,INDEX(COUNTIFS($C$1:C255,$B$2:$B$1101),0),0)),"")</f>
        <v/>
      </c>
      <c r="D256" s="52"/>
      <c r="E256" s="52"/>
    </row>
    <row r="257" spans="1:5" ht="13.5" thickBot="1">
      <c r="A257" s="65" t="s">
        <v>837</v>
      </c>
      <c r="B257" s="73">
        <v>207993.17</v>
      </c>
      <c r="C257" s="67" t="str">
        <f>IFERROR(INDEX($B$2:$B$1101,MATCH(0,INDEX(COUNTIFS($C$1:C256,$B$2:$B$1101),0),0)),"")</f>
        <v/>
      </c>
      <c r="D257" s="52"/>
      <c r="E257" s="52"/>
    </row>
    <row r="258" spans="1:5" ht="13.5" thickBot="1">
      <c r="A258" s="65" t="s">
        <v>837</v>
      </c>
      <c r="B258" s="73">
        <v>207993.17</v>
      </c>
      <c r="C258" s="67" t="str">
        <f>IFERROR(INDEX($B$2:$B$1101,MATCH(0,INDEX(COUNTIFS($C$1:C257,$B$2:$B$1101),0),0)),"")</f>
        <v/>
      </c>
      <c r="D258" s="52"/>
      <c r="E258" s="52"/>
    </row>
    <row r="259" spans="1:5" ht="15.75" thickBot="1">
      <c r="A259" s="65" t="s">
        <v>838</v>
      </c>
      <c r="B259" s="74">
        <v>1760</v>
      </c>
      <c r="C259" s="67" t="str">
        <f>IFERROR(INDEX($B$2:$B$1101,MATCH(0,INDEX(COUNTIFS($C$1:C258,$B$2:$B$1101),0),0)),"")</f>
        <v/>
      </c>
      <c r="D259" s="52"/>
      <c r="E259" s="52"/>
    </row>
    <row r="260" spans="1:5" ht="15.75" thickBot="1">
      <c r="A260" s="65" t="s">
        <v>839</v>
      </c>
      <c r="B260" s="74">
        <v>11300</v>
      </c>
      <c r="C260" s="67" t="str">
        <f>IFERROR(INDEX($B$2:$B$1101,MATCH(0,INDEX(COUNTIFS($C$1:C259,$B$2:$B$1101),0),0)),"")</f>
        <v/>
      </c>
      <c r="D260" s="52"/>
      <c r="E260" s="52"/>
    </row>
    <row r="261" spans="1:5" ht="13.5" thickBot="1">
      <c r="A261" s="65" t="s">
        <v>840</v>
      </c>
      <c r="B261" s="73">
        <v>696.63</v>
      </c>
      <c r="C261" s="67" t="str">
        <f>IFERROR(INDEX($B$2:$B$1101,MATCH(0,INDEX(COUNTIFS($C$1:C260,$B$2:$B$1101),0),0)),"")</f>
        <v/>
      </c>
      <c r="D261" s="52"/>
      <c r="E261" s="52"/>
    </row>
    <row r="262" spans="1:5" ht="13.5" thickBot="1">
      <c r="A262" s="65" t="s">
        <v>841</v>
      </c>
      <c r="B262" s="73">
        <v>874920</v>
      </c>
      <c r="C262" s="67" t="str">
        <f>IFERROR(INDEX($B$2:$B$1101,MATCH(0,INDEX(COUNTIFS($C$1:C261,$B$2:$B$1101),0),0)),"")</f>
        <v/>
      </c>
      <c r="D262" s="52"/>
      <c r="E262" s="52"/>
    </row>
    <row r="263" spans="1:5" ht="13.5" thickBot="1">
      <c r="A263" s="65" t="s">
        <v>841</v>
      </c>
      <c r="B263" s="73">
        <v>874920</v>
      </c>
      <c r="C263" s="67" t="str">
        <f>IFERROR(INDEX($B$2:$B$1101,MATCH(0,INDEX(COUNTIFS($C$1:C262,$B$2:$B$1101),0),0)),"")</f>
        <v/>
      </c>
      <c r="D263" s="52"/>
      <c r="E263" s="52"/>
    </row>
    <row r="264" spans="1:5" ht="13.5" thickBot="1">
      <c r="A264" s="65" t="s">
        <v>841</v>
      </c>
      <c r="B264" s="73">
        <v>874920</v>
      </c>
      <c r="C264" s="67" t="str">
        <f>IFERROR(INDEX($B$2:$B$1101,MATCH(0,INDEX(COUNTIFS($C$1:C263,$B$2:$B$1101),0),0)),"")</f>
        <v/>
      </c>
      <c r="D264" s="52"/>
      <c r="E264" s="52"/>
    </row>
    <row r="265" spans="1:5" ht="13.5" thickBot="1">
      <c r="A265" s="65" t="s">
        <v>842</v>
      </c>
      <c r="B265" s="73">
        <v>6269253.0099999998</v>
      </c>
      <c r="C265" s="67" t="str">
        <f>IFERROR(INDEX($B$2:$B$1101,MATCH(0,INDEX(COUNTIFS($C$1:C264,$B$2:$B$1101),0),0)),"")</f>
        <v/>
      </c>
      <c r="D265" s="52"/>
      <c r="E265" s="52"/>
    </row>
    <row r="266" spans="1:5" ht="13.5" thickBot="1">
      <c r="A266" s="65" t="s">
        <v>842</v>
      </c>
      <c r="B266" s="73">
        <v>6269253.0099999998</v>
      </c>
      <c r="C266" s="67" t="str">
        <f>IFERROR(INDEX($B$2:$B$1101,MATCH(0,INDEX(COUNTIFS($C$1:C265,$B$2:$B$1101),0),0)),"")</f>
        <v/>
      </c>
      <c r="D266" s="52"/>
      <c r="E266" s="52"/>
    </row>
    <row r="267" spans="1:5" ht="13.5" thickBot="1">
      <c r="A267" s="65" t="s">
        <v>842</v>
      </c>
      <c r="B267" s="73">
        <v>6269253.0099999998</v>
      </c>
      <c r="C267" s="67" t="str">
        <f>IFERROR(INDEX($B$2:$B$1101,MATCH(0,INDEX(COUNTIFS($C$1:C266,$B$2:$B$1101),0),0)),"")</f>
        <v/>
      </c>
      <c r="D267" s="52"/>
      <c r="E267" s="52"/>
    </row>
    <row r="268" spans="1:5" ht="13.5" thickBot="1">
      <c r="A268" s="65" t="s">
        <v>842</v>
      </c>
      <c r="B268" s="73">
        <v>6269253.0099999998</v>
      </c>
      <c r="C268" s="67" t="str">
        <f>IFERROR(INDEX($B$2:$B$1101,MATCH(0,INDEX(COUNTIFS($C$1:C267,$B$2:$B$1101),0),0)),"")</f>
        <v/>
      </c>
      <c r="D268" s="52"/>
      <c r="E268" s="52"/>
    </row>
    <row r="269" spans="1:5" ht="13.5" thickBot="1">
      <c r="A269" s="65" t="s">
        <v>842</v>
      </c>
      <c r="B269" s="73">
        <v>6269253.0099999998</v>
      </c>
      <c r="C269" s="67" t="str">
        <f>IFERROR(INDEX($B$2:$B$1101,MATCH(0,INDEX(COUNTIFS($C$1:C268,$B$2:$B$1101),0),0)),"")</f>
        <v/>
      </c>
      <c r="D269" s="52"/>
      <c r="E269" s="52"/>
    </row>
    <row r="270" spans="1:5" ht="13.5" thickBot="1">
      <c r="A270" s="65" t="s">
        <v>842</v>
      </c>
      <c r="B270" s="73">
        <v>6269253.0099999998</v>
      </c>
      <c r="C270" s="67" t="str">
        <f>IFERROR(INDEX($B$2:$B$1101,MATCH(0,INDEX(COUNTIFS($C$1:C269,$B$2:$B$1101),0),0)),"")</f>
        <v/>
      </c>
      <c r="D270" s="52"/>
      <c r="E270" s="52"/>
    </row>
    <row r="271" spans="1:5" ht="13.5" thickBot="1">
      <c r="A271" s="65" t="s">
        <v>842</v>
      </c>
      <c r="B271" s="73">
        <v>6269253.0099999998</v>
      </c>
      <c r="C271" s="67" t="str">
        <f>IFERROR(INDEX($B$2:$B$1101,MATCH(0,INDEX(COUNTIFS($C$1:C270,$B$2:$B$1101),0),0)),"")</f>
        <v/>
      </c>
      <c r="D271" s="52"/>
      <c r="E271" s="52"/>
    </row>
    <row r="272" spans="1:5" ht="13.5" thickBot="1">
      <c r="A272" s="65" t="s">
        <v>842</v>
      </c>
      <c r="B272" s="73">
        <v>6269253.0099999998</v>
      </c>
      <c r="C272" s="67" t="str">
        <f>IFERROR(INDEX($B$2:$B$1101,MATCH(0,INDEX(COUNTIFS($C$1:C271,$B$2:$B$1101),0),0)),"")</f>
        <v/>
      </c>
      <c r="D272" s="52"/>
      <c r="E272" s="52"/>
    </row>
    <row r="273" spans="1:5" ht="13.5" thickBot="1">
      <c r="A273" s="65" t="s">
        <v>842</v>
      </c>
      <c r="B273" s="73">
        <v>6269253.0099999998</v>
      </c>
      <c r="C273" s="67" t="str">
        <f>IFERROR(INDEX($B$2:$B$1101,MATCH(0,INDEX(COUNTIFS($C$1:C272,$B$2:$B$1101),0),0)),"")</f>
        <v/>
      </c>
      <c r="D273" s="52"/>
      <c r="E273" s="52"/>
    </row>
    <row r="274" spans="1:5" ht="13.5" thickBot="1">
      <c r="A274" s="65" t="s">
        <v>842</v>
      </c>
      <c r="B274" s="73">
        <v>6269253.0099999998</v>
      </c>
      <c r="C274" s="67" t="str">
        <f>IFERROR(INDEX($B$2:$B$1101,MATCH(0,INDEX(COUNTIFS($C$1:C273,$B$2:$B$1101),0),0)),"")</f>
        <v/>
      </c>
      <c r="D274" s="52"/>
      <c r="E274" s="52"/>
    </row>
    <row r="275" spans="1:5" ht="13.5" thickBot="1">
      <c r="A275" s="65" t="s">
        <v>842</v>
      </c>
      <c r="B275" s="73">
        <v>6269253.0099999998</v>
      </c>
      <c r="C275" s="67" t="str">
        <f>IFERROR(INDEX($B$2:$B$1101,MATCH(0,INDEX(COUNTIFS($C$1:C274,$B$2:$B$1101),0),0)),"")</f>
        <v/>
      </c>
      <c r="D275" s="52"/>
      <c r="E275" s="52"/>
    </row>
    <row r="276" spans="1:5" ht="13.5" thickBot="1">
      <c r="A276" s="65" t="s">
        <v>842</v>
      </c>
      <c r="B276" s="73">
        <v>6269253.0099999998</v>
      </c>
      <c r="C276" s="67" t="str">
        <f>IFERROR(INDEX($B$2:$B$1101,MATCH(0,INDEX(COUNTIFS($C$1:C275,$B$2:$B$1101),0),0)),"")</f>
        <v/>
      </c>
      <c r="D276" s="52"/>
      <c r="E276" s="52"/>
    </row>
    <row r="277" spans="1:5" ht="13.5" thickBot="1">
      <c r="A277" s="65" t="s">
        <v>842</v>
      </c>
      <c r="B277" s="73">
        <v>6269253.0099999998</v>
      </c>
      <c r="C277" s="67" t="str">
        <f>IFERROR(INDEX($B$2:$B$1101,MATCH(0,INDEX(COUNTIFS($C$1:C276,$B$2:$B$1101),0),0)),"")</f>
        <v/>
      </c>
      <c r="D277" s="52"/>
      <c r="E277" s="52"/>
    </row>
    <row r="278" spans="1:5" ht="13.5" thickBot="1">
      <c r="A278" s="65" t="s">
        <v>842</v>
      </c>
      <c r="B278" s="73">
        <v>6269253.0099999998</v>
      </c>
      <c r="C278" s="67" t="str">
        <f>IFERROR(INDEX($B$2:$B$1101,MATCH(0,INDEX(COUNTIFS($C$1:C277,$B$2:$B$1101),0),0)),"")</f>
        <v/>
      </c>
      <c r="D278" s="52"/>
      <c r="E278" s="52"/>
    </row>
    <row r="279" spans="1:5" ht="13.5" thickBot="1">
      <c r="A279" s="65" t="s">
        <v>842</v>
      </c>
      <c r="B279" s="73">
        <v>6269253.0099999998</v>
      </c>
      <c r="C279" s="67" t="str">
        <f>IFERROR(INDEX($B$2:$B$1101,MATCH(0,INDEX(COUNTIFS($C$1:C278,$B$2:$B$1101),0),0)),"")</f>
        <v/>
      </c>
      <c r="D279" s="52"/>
      <c r="E279" s="52"/>
    </row>
    <row r="280" spans="1:5" ht="13.5" thickBot="1">
      <c r="A280" s="65" t="s">
        <v>842</v>
      </c>
      <c r="B280" s="73">
        <v>6269253.0099999998</v>
      </c>
      <c r="C280" s="67" t="str">
        <f>IFERROR(INDEX($B$2:$B$1101,MATCH(0,INDEX(COUNTIFS($C$1:C279,$B$2:$B$1101),0),0)),"")</f>
        <v/>
      </c>
      <c r="D280" s="52"/>
      <c r="E280" s="52"/>
    </row>
    <row r="281" spans="1:5" ht="13.5" thickBot="1">
      <c r="A281" s="65" t="s">
        <v>842</v>
      </c>
      <c r="B281" s="73">
        <v>6269253.0099999998</v>
      </c>
      <c r="C281" s="67" t="str">
        <f>IFERROR(INDEX($B$2:$B$1101,MATCH(0,INDEX(COUNTIFS($C$1:C280,$B$2:$B$1101),0),0)),"")</f>
        <v/>
      </c>
      <c r="D281" s="52"/>
      <c r="E281" s="52"/>
    </row>
    <row r="282" spans="1:5" ht="13.5" thickBot="1">
      <c r="A282" s="65" t="s">
        <v>842</v>
      </c>
      <c r="B282" s="73">
        <v>6269253.0099999998</v>
      </c>
      <c r="C282" s="67" t="str">
        <f>IFERROR(INDEX($B$2:$B$1101,MATCH(0,INDEX(COUNTIFS($C$1:C281,$B$2:$B$1101),0),0)),"")</f>
        <v/>
      </c>
      <c r="D282" s="52"/>
      <c r="E282" s="52"/>
    </row>
    <row r="283" spans="1:5" ht="13.5" thickBot="1">
      <c r="A283" s="65" t="s">
        <v>842</v>
      </c>
      <c r="B283" s="73">
        <v>6269253.0099999998</v>
      </c>
      <c r="C283" s="67" t="str">
        <f>IFERROR(INDEX($B$2:$B$1101,MATCH(0,INDEX(COUNTIFS($C$1:C282,$B$2:$B$1101),0),0)),"")</f>
        <v/>
      </c>
      <c r="D283" s="52"/>
      <c r="E283" s="52"/>
    </row>
    <row r="284" spans="1:5" ht="13.5" thickBot="1">
      <c r="A284" s="65" t="s">
        <v>842</v>
      </c>
      <c r="B284" s="73">
        <v>6269253.0099999998</v>
      </c>
      <c r="C284" s="67" t="str">
        <f>IFERROR(INDEX($B$2:$B$1101,MATCH(0,INDEX(COUNTIFS($C$1:C283,$B$2:$B$1101),0),0)),"")</f>
        <v/>
      </c>
      <c r="D284" s="52"/>
      <c r="E284" s="52"/>
    </row>
    <row r="285" spans="1:5" ht="13.5" thickBot="1">
      <c r="A285" s="65" t="s">
        <v>842</v>
      </c>
      <c r="B285" s="73">
        <v>6269253.0099999998</v>
      </c>
      <c r="C285" s="67" t="str">
        <f>IFERROR(INDEX($B$2:$B$1101,MATCH(0,INDEX(COUNTIFS($C$1:C284,$B$2:$B$1101),0),0)),"")</f>
        <v/>
      </c>
      <c r="D285" s="52"/>
      <c r="E285" s="52"/>
    </row>
    <row r="286" spans="1:5" ht="13.5" thickBot="1">
      <c r="A286" s="65" t="s">
        <v>842</v>
      </c>
      <c r="B286" s="73">
        <v>6269253.0099999998</v>
      </c>
      <c r="C286" s="67" t="str">
        <f>IFERROR(INDEX($B$2:$B$1101,MATCH(0,INDEX(COUNTIFS($C$1:C285,$B$2:$B$1101),0),0)),"")</f>
        <v/>
      </c>
      <c r="D286" s="52"/>
      <c r="E286" s="52"/>
    </row>
    <row r="287" spans="1:5" ht="13.5" thickBot="1">
      <c r="A287" s="65" t="s">
        <v>842</v>
      </c>
      <c r="B287" s="73">
        <v>6269253.0099999998</v>
      </c>
      <c r="C287" s="67" t="str">
        <f>IFERROR(INDEX($B$2:$B$1101,MATCH(0,INDEX(COUNTIFS($C$1:C286,$B$2:$B$1101),0),0)),"")</f>
        <v/>
      </c>
      <c r="D287" s="52"/>
      <c r="E287" s="52"/>
    </row>
    <row r="288" spans="1:5" ht="13.5" thickBot="1">
      <c r="A288" s="65" t="s">
        <v>842</v>
      </c>
      <c r="B288" s="73">
        <v>6269253.0099999998</v>
      </c>
      <c r="C288" s="67" t="str">
        <f>IFERROR(INDEX($B$2:$B$1101,MATCH(0,INDEX(COUNTIFS($C$1:C287,$B$2:$B$1101),0),0)),"")</f>
        <v/>
      </c>
      <c r="D288" s="52"/>
      <c r="E288" s="52"/>
    </row>
    <row r="289" spans="1:5" ht="13.5" thickBot="1">
      <c r="A289" s="65" t="s">
        <v>842</v>
      </c>
      <c r="B289" s="73">
        <v>6269253.0099999998</v>
      </c>
      <c r="C289" s="67" t="str">
        <f>IFERROR(INDEX($B$2:$B$1101,MATCH(0,INDEX(COUNTIFS($C$1:C288,$B$2:$B$1101),0),0)),"")</f>
        <v/>
      </c>
      <c r="D289" s="52"/>
      <c r="E289" s="52"/>
    </row>
    <row r="290" spans="1:5" ht="13.5" thickBot="1">
      <c r="A290" s="65" t="s">
        <v>842</v>
      </c>
      <c r="B290" s="73">
        <v>6269253.0099999998</v>
      </c>
      <c r="C290" s="67" t="str">
        <f>IFERROR(INDEX($B$2:$B$1101,MATCH(0,INDEX(COUNTIFS($C$1:C289,$B$2:$B$1101),0),0)),"")</f>
        <v/>
      </c>
      <c r="D290" s="52"/>
      <c r="E290" s="52"/>
    </row>
    <row r="291" spans="1:5" ht="13.5" thickBot="1">
      <c r="A291" s="65" t="s">
        <v>842</v>
      </c>
      <c r="B291" s="73">
        <v>6269253.0099999998</v>
      </c>
      <c r="C291" s="67" t="str">
        <f>IFERROR(INDEX($B$2:$B$1101,MATCH(0,INDEX(COUNTIFS($C$1:C290,$B$2:$B$1101),0),0)),"")</f>
        <v/>
      </c>
      <c r="D291" s="52"/>
      <c r="E291" s="52"/>
    </row>
    <row r="292" spans="1:5" ht="13.5" thickBot="1">
      <c r="A292" s="65" t="s">
        <v>842</v>
      </c>
      <c r="B292" s="73">
        <v>6269253.0099999998</v>
      </c>
      <c r="C292" s="67" t="str">
        <f>IFERROR(INDEX($B$2:$B$1101,MATCH(0,INDEX(COUNTIFS($C$1:C291,$B$2:$B$1101),0),0)),"")</f>
        <v/>
      </c>
      <c r="D292" s="52"/>
      <c r="E292" s="52"/>
    </row>
    <row r="293" spans="1:5" ht="13.5" thickBot="1">
      <c r="A293" s="65" t="s">
        <v>842</v>
      </c>
      <c r="B293" s="73">
        <v>6269253.0099999998</v>
      </c>
      <c r="C293" s="67" t="str">
        <f>IFERROR(INDEX($B$2:$B$1101,MATCH(0,INDEX(COUNTIFS($C$1:C292,$B$2:$B$1101),0),0)),"")</f>
        <v/>
      </c>
      <c r="D293" s="52"/>
      <c r="E293" s="52"/>
    </row>
    <row r="294" spans="1:5" ht="13.5" thickBot="1">
      <c r="A294" s="65" t="s">
        <v>842</v>
      </c>
      <c r="B294" s="73">
        <v>6269253.0099999998</v>
      </c>
      <c r="C294" s="67" t="str">
        <f>IFERROR(INDEX($B$2:$B$1101,MATCH(0,INDEX(COUNTIFS($C$1:C293,$B$2:$B$1101),0),0)),"")</f>
        <v/>
      </c>
      <c r="D294" s="52"/>
      <c r="E294" s="52"/>
    </row>
    <row r="295" spans="1:5" ht="13.5" thickBot="1">
      <c r="A295" s="65" t="s">
        <v>842</v>
      </c>
      <c r="B295" s="73">
        <v>6269253.0099999998</v>
      </c>
      <c r="C295" s="67" t="str">
        <f>IFERROR(INDEX($B$2:$B$1101,MATCH(0,INDEX(COUNTIFS($C$1:C294,$B$2:$B$1101),0),0)),"")</f>
        <v/>
      </c>
      <c r="D295" s="52"/>
      <c r="E295" s="52"/>
    </row>
    <row r="296" spans="1:5" ht="13.5" thickBot="1">
      <c r="A296" s="65" t="s">
        <v>842</v>
      </c>
      <c r="B296" s="73">
        <v>6269253.0099999998</v>
      </c>
      <c r="C296" s="67" t="str">
        <f>IFERROR(INDEX($B$2:$B$1101,MATCH(0,INDEX(COUNTIFS($C$1:C295,$B$2:$B$1101),0),0)),"")</f>
        <v/>
      </c>
      <c r="D296" s="52"/>
      <c r="E296" s="52"/>
    </row>
    <row r="297" spans="1:5" ht="13.5" thickBot="1">
      <c r="A297" s="65" t="s">
        <v>842</v>
      </c>
      <c r="B297" s="73">
        <v>6269253.0099999998</v>
      </c>
      <c r="C297" s="67" t="str">
        <f>IFERROR(INDEX($B$2:$B$1101,MATCH(0,INDEX(COUNTIFS($C$1:C296,$B$2:$B$1101),0),0)),"")</f>
        <v/>
      </c>
      <c r="D297" s="52"/>
      <c r="E297" s="52"/>
    </row>
    <row r="298" spans="1:5" ht="13.5" thickBot="1">
      <c r="A298" s="65" t="s">
        <v>842</v>
      </c>
      <c r="B298" s="73">
        <v>6269253.0099999998</v>
      </c>
      <c r="C298" s="67" t="str">
        <f>IFERROR(INDEX($B$2:$B$1101,MATCH(0,INDEX(COUNTIFS($C$1:C297,$B$2:$B$1101),0),0)),"")</f>
        <v/>
      </c>
      <c r="D298" s="52"/>
      <c r="E298" s="52"/>
    </row>
    <row r="299" spans="1:5" ht="15.75" thickBot="1">
      <c r="A299" s="65" t="s">
        <v>843</v>
      </c>
      <c r="B299" s="74">
        <v>92914.58</v>
      </c>
      <c r="C299" s="67" t="str">
        <f>IFERROR(INDEX($B$2:$B$1101,MATCH(0,INDEX(COUNTIFS($C$1:C298,$B$2:$B$1101),0),0)),"")</f>
        <v/>
      </c>
      <c r="D299" s="52"/>
      <c r="E299" s="52"/>
    </row>
    <row r="300" spans="1:5" ht="15.75" thickBot="1">
      <c r="A300" s="65" t="s">
        <v>843</v>
      </c>
      <c r="B300" s="74">
        <v>92914.58</v>
      </c>
      <c r="C300" s="67" t="str">
        <f>IFERROR(INDEX($B$2:$B$1101,MATCH(0,INDEX(COUNTIFS($C$1:C299,$B$2:$B$1101),0),0)),"")</f>
        <v/>
      </c>
      <c r="D300" s="52"/>
      <c r="E300" s="52"/>
    </row>
    <row r="301" spans="1:5" ht="15.75" thickBot="1">
      <c r="A301" s="65" t="s">
        <v>843</v>
      </c>
      <c r="B301" s="74">
        <v>92914.58</v>
      </c>
      <c r="C301" s="67" t="str">
        <f>IFERROR(INDEX($B$2:$B$1101,MATCH(0,INDEX(COUNTIFS($C$1:C300,$B$2:$B$1101),0),0)),"")</f>
        <v/>
      </c>
      <c r="D301" s="52"/>
      <c r="E301" s="52"/>
    </row>
    <row r="302" spans="1:5" ht="15.75" thickBot="1">
      <c r="A302" s="65" t="s">
        <v>843</v>
      </c>
      <c r="B302" s="74">
        <v>92914.58</v>
      </c>
      <c r="C302" s="67" t="str">
        <f>IFERROR(INDEX($B$2:$B$1101,MATCH(0,INDEX(COUNTIFS($C$1:C301,$B$2:$B$1101),0),0)),"")</f>
        <v/>
      </c>
      <c r="D302" s="52"/>
      <c r="E302" s="52"/>
    </row>
    <row r="303" spans="1:5" ht="15.75" thickBot="1">
      <c r="A303" s="65" t="s">
        <v>843</v>
      </c>
      <c r="B303" s="74">
        <v>92914.58</v>
      </c>
      <c r="C303" s="67" t="str">
        <f>IFERROR(INDEX($B$2:$B$1101,MATCH(0,INDEX(COUNTIFS($C$1:C302,$B$2:$B$1101),0),0)),"")</f>
        <v/>
      </c>
      <c r="D303" s="52"/>
      <c r="E303" s="52"/>
    </row>
    <row r="304" spans="1:5" ht="15.75" thickBot="1">
      <c r="A304" s="65" t="s">
        <v>843</v>
      </c>
      <c r="B304" s="74">
        <v>92914.58</v>
      </c>
      <c r="C304" s="67" t="str">
        <f>IFERROR(INDEX($B$2:$B$1101,MATCH(0,INDEX(COUNTIFS($C$1:C303,$B$2:$B$1101),0),0)),"")</f>
        <v/>
      </c>
      <c r="D304" s="52"/>
      <c r="E304" s="52"/>
    </row>
    <row r="305" spans="1:5" ht="15.75" thickBot="1">
      <c r="A305" s="65" t="s">
        <v>843</v>
      </c>
      <c r="B305" s="74">
        <v>92914.58</v>
      </c>
      <c r="C305" s="67" t="str">
        <f>IFERROR(INDEX($B$2:$B$1101,MATCH(0,INDEX(COUNTIFS($C$1:C304,$B$2:$B$1101),0),0)),"")</f>
        <v/>
      </c>
      <c r="D305" s="52"/>
      <c r="E305" s="52"/>
    </row>
    <row r="306" spans="1:5" ht="15.75" thickBot="1">
      <c r="A306" s="65" t="s">
        <v>843</v>
      </c>
      <c r="B306" s="74">
        <v>92914.58</v>
      </c>
      <c r="C306" s="67" t="str">
        <f>IFERROR(INDEX($B$2:$B$1101,MATCH(0,INDEX(COUNTIFS($C$1:C305,$B$2:$B$1101),0),0)),"")</f>
        <v/>
      </c>
      <c r="D306" s="52"/>
      <c r="E306" s="52"/>
    </row>
    <row r="307" spans="1:5" ht="15.75" thickBot="1">
      <c r="A307" s="65" t="s">
        <v>843</v>
      </c>
      <c r="B307" s="74">
        <v>92914.58</v>
      </c>
      <c r="C307" s="67" t="str">
        <f>IFERROR(INDEX($B$2:$B$1101,MATCH(0,INDEX(COUNTIFS($C$1:C306,$B$2:$B$1101),0),0)),"")</f>
        <v/>
      </c>
      <c r="D307" s="52"/>
      <c r="E307" s="52"/>
    </row>
    <row r="308" spans="1:5" ht="13.5" thickBot="1">
      <c r="A308" s="65" t="s">
        <v>844</v>
      </c>
      <c r="B308" s="73">
        <v>370</v>
      </c>
      <c r="C308" s="67" t="str">
        <f>IFERROR(INDEX($B$2:$B$1101,MATCH(0,INDEX(COUNTIFS($C$1:C307,$B$2:$B$1101),0),0)),"")</f>
        <v/>
      </c>
      <c r="D308" s="52"/>
      <c r="E308" s="52"/>
    </row>
    <row r="309" spans="1:5" ht="13.5" thickBot="1">
      <c r="A309" s="65" t="s">
        <v>845</v>
      </c>
      <c r="B309" s="73">
        <v>138</v>
      </c>
      <c r="C309" s="67" t="str">
        <f>IFERROR(INDEX($B$2:$B$1101,MATCH(0,INDEX(COUNTIFS($C$1:C308,$B$2:$B$1101),0),0)),"")</f>
        <v/>
      </c>
      <c r="D309" s="52"/>
      <c r="E309" s="52"/>
    </row>
    <row r="310" spans="1:5" ht="15.75" thickBot="1">
      <c r="A310" s="65" t="s">
        <v>846</v>
      </c>
      <c r="B310" s="74">
        <v>85128</v>
      </c>
      <c r="C310" s="67" t="str">
        <f>IFERROR(INDEX($B$2:$B$1101,MATCH(0,INDEX(COUNTIFS($C$1:C309,$B$2:$B$1101),0),0)),"")</f>
        <v/>
      </c>
      <c r="D310" s="52"/>
      <c r="E310" s="52"/>
    </row>
    <row r="311" spans="1:5" ht="15.75" thickBot="1">
      <c r="A311" s="65" t="s">
        <v>846</v>
      </c>
      <c r="B311" s="74">
        <v>85128</v>
      </c>
      <c r="C311" s="67" t="str">
        <f>IFERROR(INDEX($B$2:$B$1101,MATCH(0,INDEX(COUNTIFS($C$1:C310,$B$2:$B$1101),0),0)),"")</f>
        <v/>
      </c>
      <c r="D311" s="52"/>
      <c r="E311" s="52"/>
    </row>
    <row r="312" spans="1:5" ht="15.75" thickBot="1">
      <c r="A312" s="65" t="s">
        <v>846</v>
      </c>
      <c r="B312" s="74">
        <v>85128</v>
      </c>
      <c r="C312" s="67" t="str">
        <f>IFERROR(INDEX($B$2:$B$1101,MATCH(0,INDEX(COUNTIFS($C$1:C311,$B$2:$B$1101),0),0)),"")</f>
        <v/>
      </c>
      <c r="D312" s="52"/>
      <c r="E312" s="52"/>
    </row>
    <row r="313" spans="1:5" ht="15.75" thickBot="1">
      <c r="A313" s="65" t="s">
        <v>847</v>
      </c>
      <c r="B313" s="74">
        <v>91000</v>
      </c>
      <c r="C313" s="67" t="str">
        <f>IFERROR(INDEX($B$2:$B$1101,MATCH(0,INDEX(COUNTIFS($C$1:C312,$B$2:$B$1101),0),0)),"")</f>
        <v/>
      </c>
      <c r="D313" s="52"/>
      <c r="E313" s="52"/>
    </row>
    <row r="314" spans="1:5" ht="13.5" thickBot="1">
      <c r="A314" s="65" t="s">
        <v>848</v>
      </c>
      <c r="B314" s="73">
        <v>28.32</v>
      </c>
      <c r="C314" s="67" t="str">
        <f>IFERROR(INDEX($B$2:$B$1101,MATCH(0,INDEX(COUNTIFS($C$1:C313,$B$2:$B$1101),0),0)),"")</f>
        <v/>
      </c>
      <c r="D314" s="52"/>
      <c r="E314" s="52"/>
    </row>
    <row r="315" spans="1:5" ht="15.75" thickBot="1">
      <c r="A315" s="65" t="s">
        <v>839</v>
      </c>
      <c r="B315" s="74">
        <v>4582.34</v>
      </c>
      <c r="C315" s="67" t="str">
        <f>IFERROR(INDEX($B$2:$B$1101,MATCH(0,INDEX(COUNTIFS($C$1:C314,$B$2:$B$1101),0),0)),"")</f>
        <v/>
      </c>
      <c r="D315" s="52"/>
      <c r="E315" s="52"/>
    </row>
    <row r="316" spans="1:5" ht="15.75" thickBot="1">
      <c r="A316" s="65" t="s">
        <v>839</v>
      </c>
      <c r="B316" s="74">
        <v>4582.34</v>
      </c>
      <c r="C316" s="67" t="str">
        <f>IFERROR(INDEX($B$2:$B$1101,MATCH(0,INDEX(COUNTIFS($C$1:C315,$B$2:$B$1101),0),0)),"")</f>
        <v/>
      </c>
      <c r="D316" s="52"/>
      <c r="E316" s="52"/>
    </row>
    <row r="317" spans="1:5" ht="15.75" thickBot="1">
      <c r="A317" s="65" t="s">
        <v>839</v>
      </c>
      <c r="B317" s="74">
        <v>4582.34</v>
      </c>
      <c r="C317" s="67" t="str">
        <f>IFERROR(INDEX($B$2:$B$1101,MATCH(0,INDEX(COUNTIFS($C$1:C316,$B$2:$B$1101),0),0)),"")</f>
        <v/>
      </c>
      <c r="D317" s="52"/>
      <c r="E317" s="52"/>
    </row>
    <row r="318" spans="1:5" ht="13.5" thickBot="1">
      <c r="A318" s="65" t="s">
        <v>849</v>
      </c>
      <c r="B318" s="73">
        <v>499950</v>
      </c>
      <c r="C318" s="67" t="str">
        <f>IFERROR(INDEX($B$2:$B$1101,MATCH(0,INDEX(COUNTIFS($C$1:C317,$B$2:$B$1101),0),0)),"")</f>
        <v/>
      </c>
      <c r="D318" s="52"/>
      <c r="E318" s="52"/>
    </row>
    <row r="319" spans="1:5" ht="15.75" thickBot="1">
      <c r="A319" s="65" t="s">
        <v>839</v>
      </c>
      <c r="B319" s="74">
        <v>73160</v>
      </c>
      <c r="C319" s="67" t="str">
        <f>IFERROR(INDEX($B$2:$B$1101,MATCH(0,INDEX(COUNTIFS($C$1:C318,$B$2:$B$1101),0),0)),"")</f>
        <v/>
      </c>
      <c r="D319" s="52"/>
      <c r="E319" s="52"/>
    </row>
    <row r="320" spans="1:5" ht="15.75" thickBot="1">
      <c r="A320" s="65" t="s">
        <v>839</v>
      </c>
      <c r="B320" s="74">
        <v>70800</v>
      </c>
      <c r="C320" s="67" t="str">
        <f>IFERROR(INDEX($B$2:$B$1101,MATCH(0,INDEX(COUNTIFS($C$1:C319,$B$2:$B$1101),0),0)),"")</f>
        <v/>
      </c>
      <c r="D320" s="52"/>
      <c r="E320" s="52"/>
    </row>
    <row r="321" spans="1:5" ht="15.75" thickBot="1">
      <c r="A321" s="65" t="s">
        <v>850</v>
      </c>
      <c r="B321" s="74">
        <v>81904</v>
      </c>
      <c r="C321" s="67" t="str">
        <f>IFERROR(INDEX($B$2:$B$1101,MATCH(0,INDEX(COUNTIFS($C$1:C320,$B$2:$B$1101),0),0)),"")</f>
        <v/>
      </c>
      <c r="D321" s="52"/>
      <c r="E321" s="52"/>
    </row>
    <row r="322" spans="1:5" ht="15.75" thickBot="1">
      <c r="A322" s="65" t="s">
        <v>850</v>
      </c>
      <c r="B322" s="74">
        <v>81904</v>
      </c>
      <c r="C322" s="67" t="str">
        <f>IFERROR(INDEX($B$2:$B$1101,MATCH(0,INDEX(COUNTIFS($C$1:C321,$B$2:$B$1101),0),0)),"")</f>
        <v/>
      </c>
      <c r="D322" s="52"/>
      <c r="E322" s="52"/>
    </row>
    <row r="323" spans="1:5" ht="15.75" thickBot="1">
      <c r="A323" s="65" t="s">
        <v>850</v>
      </c>
      <c r="B323" s="74">
        <v>81904</v>
      </c>
      <c r="C323" s="67" t="str">
        <f>IFERROR(INDEX($B$2:$B$1101,MATCH(0,INDEX(COUNTIFS($C$1:C322,$B$2:$B$1101),0),0)),"")</f>
        <v/>
      </c>
      <c r="D323" s="52"/>
      <c r="E323" s="52"/>
    </row>
    <row r="324" spans="1:5" ht="15.75" thickBot="1">
      <c r="A324" s="65" t="s">
        <v>850</v>
      </c>
      <c r="B324" s="74">
        <v>81904</v>
      </c>
      <c r="C324" s="67" t="str">
        <f>IFERROR(INDEX($B$2:$B$1101,MATCH(0,INDEX(COUNTIFS($C$1:C323,$B$2:$B$1101),0),0)),"")</f>
        <v/>
      </c>
      <c r="D324" s="52"/>
      <c r="E324" s="52"/>
    </row>
    <row r="325" spans="1:5" ht="15.75" thickBot="1">
      <c r="A325" s="65" t="s">
        <v>850</v>
      </c>
      <c r="B325" s="74">
        <v>81904</v>
      </c>
      <c r="C325" s="67" t="str">
        <f>IFERROR(INDEX($B$2:$B$1101,MATCH(0,INDEX(COUNTIFS($C$1:C324,$B$2:$B$1101),0),0)),"")</f>
        <v/>
      </c>
      <c r="D325" s="52"/>
      <c r="E325" s="52"/>
    </row>
    <row r="326" spans="1:5" ht="15.75" thickBot="1">
      <c r="A326" s="65" t="s">
        <v>850</v>
      </c>
      <c r="B326" s="74">
        <v>81904</v>
      </c>
      <c r="C326" s="67" t="str">
        <f>IFERROR(INDEX($B$2:$B$1101,MATCH(0,INDEX(COUNTIFS($C$1:C325,$B$2:$B$1101),0),0)),"")</f>
        <v/>
      </c>
      <c r="D326" s="52"/>
      <c r="E326" s="52"/>
    </row>
    <row r="327" spans="1:5" ht="15.75" thickBot="1">
      <c r="A327" s="65" t="s">
        <v>850</v>
      </c>
      <c r="B327" s="74">
        <v>81904</v>
      </c>
      <c r="C327" s="67" t="str">
        <f>IFERROR(INDEX($B$2:$B$1101,MATCH(0,INDEX(COUNTIFS($C$1:C326,$B$2:$B$1101),0),0)),"")</f>
        <v/>
      </c>
      <c r="D327" s="52"/>
      <c r="E327" s="52"/>
    </row>
    <row r="328" spans="1:5" ht="15.75" thickBot="1">
      <c r="A328" s="65" t="s">
        <v>851</v>
      </c>
      <c r="B328" s="74">
        <v>2800</v>
      </c>
      <c r="C328" s="67" t="str">
        <f>IFERROR(INDEX($B$2:$B$1101,MATCH(0,INDEX(COUNTIFS($C$1:C327,$B$2:$B$1101),0),0)),"")</f>
        <v/>
      </c>
      <c r="D328" s="52"/>
      <c r="E328" s="52"/>
    </row>
    <row r="329" spans="1:5" ht="15.75" thickBot="1">
      <c r="A329" s="65" t="s">
        <v>852</v>
      </c>
      <c r="B329" s="74">
        <v>56640</v>
      </c>
      <c r="C329" s="67" t="str">
        <f>IFERROR(INDEX($B$2:$B$1101,MATCH(0,INDEX(COUNTIFS($C$1:C328,$B$2:$B$1101),0),0)),"")</f>
        <v/>
      </c>
      <c r="D329" s="52"/>
      <c r="E329" s="52"/>
    </row>
    <row r="330" spans="1:5" ht="13.5" thickBot="1">
      <c r="A330" s="65" t="s">
        <v>853</v>
      </c>
      <c r="B330" s="73">
        <v>495600</v>
      </c>
      <c r="C330" s="67" t="str">
        <f>IFERROR(INDEX($B$2:$B$1101,MATCH(0,INDEX(COUNTIFS($C$1:C329,$B$2:$B$1101),0),0)),"")</f>
        <v/>
      </c>
      <c r="D330" s="52"/>
      <c r="E330" s="52"/>
    </row>
    <row r="331" spans="1:5" ht="13.5" thickBot="1">
      <c r="A331" s="65" t="s">
        <v>854</v>
      </c>
      <c r="B331" s="73">
        <v>300</v>
      </c>
      <c r="C331" s="67" t="str">
        <f>IFERROR(INDEX($B$2:$B$1101,MATCH(0,INDEX(COUNTIFS($C$1:C330,$B$2:$B$1101),0),0)),"")</f>
        <v/>
      </c>
      <c r="D331" s="52"/>
      <c r="E331" s="52"/>
    </row>
    <row r="332" spans="1:5" ht="13.5" thickBot="1">
      <c r="A332" s="65" t="s">
        <v>855</v>
      </c>
      <c r="B332" s="73">
        <v>0</v>
      </c>
      <c r="C332" s="67" t="str">
        <f>IFERROR(INDEX($B$2:$B$1101,MATCH(0,INDEX(COUNTIFS($C$1:C331,$B$2:$B$1101),0),0)),"")</f>
        <v/>
      </c>
      <c r="D332" s="52"/>
      <c r="E332" s="52"/>
    </row>
    <row r="333" spans="1:5" ht="13.5" thickBot="1">
      <c r="A333" s="65" t="s">
        <v>856</v>
      </c>
      <c r="B333" s="73">
        <v>750480</v>
      </c>
      <c r="C333" s="67" t="str">
        <f>IFERROR(INDEX($B$2:$B$1101,MATCH(0,INDEX(COUNTIFS($C$1:C332,$B$2:$B$1101),0),0)),"")</f>
        <v/>
      </c>
      <c r="D333" s="52"/>
      <c r="E333" s="52"/>
    </row>
    <row r="334" spans="1:5" ht="13.5" thickBot="1">
      <c r="A334" s="65" t="s">
        <v>856</v>
      </c>
      <c r="B334" s="73">
        <v>750480</v>
      </c>
      <c r="C334" s="67" t="str">
        <f>IFERROR(INDEX($B$2:$B$1101,MATCH(0,INDEX(COUNTIFS($C$1:C333,$B$2:$B$1101),0),0)),"")</f>
        <v/>
      </c>
      <c r="D334" s="52"/>
      <c r="E334" s="52"/>
    </row>
    <row r="335" spans="1:5" ht="13.5" thickBot="1">
      <c r="A335" s="65" t="s">
        <v>856</v>
      </c>
      <c r="B335" s="73">
        <v>750480</v>
      </c>
      <c r="C335" s="67" t="str">
        <f>IFERROR(INDEX($B$2:$B$1101,MATCH(0,INDEX(COUNTIFS($C$1:C334,$B$2:$B$1101),0),0)),"")</f>
        <v/>
      </c>
      <c r="D335" s="52"/>
      <c r="E335" s="52"/>
    </row>
    <row r="336" spans="1:5" ht="13.5" thickBot="1">
      <c r="A336" s="65" t="s">
        <v>856</v>
      </c>
      <c r="B336" s="73">
        <v>750480</v>
      </c>
      <c r="C336" s="67" t="str">
        <f>IFERROR(INDEX($B$2:$B$1101,MATCH(0,INDEX(COUNTIFS($C$1:C335,$B$2:$B$1101),0),0)),"")</f>
        <v/>
      </c>
      <c r="D336" s="52"/>
      <c r="E336" s="52"/>
    </row>
    <row r="337" spans="1:5" ht="13.5" thickBot="1">
      <c r="A337" s="65" t="s">
        <v>857</v>
      </c>
      <c r="B337" s="73">
        <v>505</v>
      </c>
      <c r="C337" s="67" t="str">
        <f>IFERROR(INDEX($B$2:$B$1101,MATCH(0,INDEX(COUNTIFS($C$1:C336,$B$2:$B$1101),0),0)),"")</f>
        <v/>
      </c>
      <c r="D337" s="52"/>
      <c r="E337" s="52"/>
    </row>
    <row r="338" spans="1:5" ht="13.5" thickBot="1">
      <c r="A338" s="65" t="s">
        <v>858</v>
      </c>
      <c r="B338" s="73">
        <v>541500</v>
      </c>
      <c r="C338" s="67" t="str">
        <f>IFERROR(INDEX($B$2:$B$1101,MATCH(0,INDEX(COUNTIFS($C$1:C337,$B$2:$B$1101),0),0)),"")</f>
        <v/>
      </c>
      <c r="D338" s="52"/>
      <c r="E338" s="52"/>
    </row>
    <row r="339" spans="1:5" ht="15.75" thickBot="1">
      <c r="A339" s="65" t="s">
        <v>859</v>
      </c>
      <c r="B339" s="74">
        <v>42480</v>
      </c>
      <c r="C339" s="67" t="str">
        <f>IFERROR(INDEX($B$2:$B$1101,MATCH(0,INDEX(COUNTIFS($C$1:C338,$B$2:$B$1101),0),0)),"")</f>
        <v/>
      </c>
      <c r="D339" s="52"/>
      <c r="E339" s="52"/>
    </row>
    <row r="340" spans="1:5" ht="15.75" thickBot="1">
      <c r="A340" s="65" t="s">
        <v>860</v>
      </c>
      <c r="B340" s="74">
        <v>12730.14</v>
      </c>
      <c r="C340" s="67" t="str">
        <f>IFERROR(INDEX($B$2:$B$1101,MATCH(0,INDEX(COUNTIFS($C$1:C339,$B$2:$B$1101),0),0)),"")</f>
        <v/>
      </c>
      <c r="D340" s="52"/>
      <c r="E340" s="52"/>
    </row>
    <row r="341" spans="1:5" ht="15.75" thickBot="1">
      <c r="A341" s="65" t="s">
        <v>860</v>
      </c>
      <c r="B341" s="74">
        <v>12730.14</v>
      </c>
      <c r="C341" s="67" t="str">
        <f>IFERROR(INDEX($B$2:$B$1101,MATCH(0,INDEX(COUNTIFS($C$1:C340,$B$2:$B$1101),0),0)),"")</f>
        <v/>
      </c>
      <c r="D341" s="52"/>
      <c r="E341" s="52"/>
    </row>
    <row r="342" spans="1:5" ht="15.75" thickBot="1">
      <c r="A342" s="65" t="s">
        <v>860</v>
      </c>
      <c r="B342" s="74">
        <v>12730.14</v>
      </c>
      <c r="C342" s="67" t="str">
        <f>IFERROR(INDEX($B$2:$B$1101,MATCH(0,INDEX(COUNTIFS($C$1:C341,$B$2:$B$1101),0),0)),"")</f>
        <v/>
      </c>
      <c r="D342" s="52"/>
      <c r="E342" s="52"/>
    </row>
    <row r="343" spans="1:5" ht="15.75" thickBot="1">
      <c r="A343" s="65" t="s">
        <v>860</v>
      </c>
      <c r="B343" s="74">
        <v>12730.14</v>
      </c>
      <c r="C343" s="67" t="str">
        <f>IFERROR(INDEX($B$2:$B$1101,MATCH(0,INDEX(COUNTIFS($C$1:C342,$B$2:$B$1101),0),0)),"")</f>
        <v/>
      </c>
      <c r="D343" s="52"/>
      <c r="E343" s="52"/>
    </row>
    <row r="344" spans="1:5" ht="15.75" thickBot="1">
      <c r="A344" s="65" t="s">
        <v>860</v>
      </c>
      <c r="B344" s="74">
        <v>12730.14</v>
      </c>
      <c r="C344" s="67" t="str">
        <f>IFERROR(INDEX($B$2:$B$1101,MATCH(0,INDEX(COUNTIFS($C$1:C343,$B$2:$B$1101),0),0)),"")</f>
        <v/>
      </c>
      <c r="D344" s="52"/>
      <c r="E344" s="52"/>
    </row>
    <row r="345" spans="1:5" ht="15.75" thickBot="1">
      <c r="A345" s="65" t="s">
        <v>861</v>
      </c>
      <c r="B345" s="74">
        <v>62420</v>
      </c>
      <c r="C345" s="67" t="str">
        <f>IFERROR(INDEX($B$2:$B$1101,MATCH(0,INDEX(COUNTIFS($C$1:C344,$B$2:$B$1101),0),0)),"")</f>
        <v/>
      </c>
      <c r="D345" s="52"/>
      <c r="E345" s="52"/>
    </row>
    <row r="346" spans="1:5" ht="15.75" thickBot="1">
      <c r="A346" s="65" t="s">
        <v>861</v>
      </c>
      <c r="B346" s="74">
        <v>62420</v>
      </c>
      <c r="C346" s="67" t="str">
        <f>IFERROR(INDEX($B$2:$B$1101,MATCH(0,INDEX(COUNTIFS($C$1:C345,$B$2:$B$1101),0),0)),"")</f>
        <v/>
      </c>
      <c r="D346" s="52"/>
      <c r="E346" s="52"/>
    </row>
    <row r="347" spans="1:5" ht="15.75" thickBot="1">
      <c r="A347" s="65" t="s">
        <v>862</v>
      </c>
      <c r="B347" s="74">
        <v>7920</v>
      </c>
      <c r="C347" s="67" t="str">
        <f>IFERROR(INDEX($B$2:$B$1101,MATCH(0,INDEX(COUNTIFS($C$1:C346,$B$2:$B$1101),0),0)),"")</f>
        <v/>
      </c>
      <c r="D347" s="52"/>
      <c r="E347" s="52"/>
    </row>
    <row r="348" spans="1:5" ht="15.75" thickBot="1">
      <c r="A348" s="65" t="s">
        <v>862</v>
      </c>
      <c r="B348" s="74">
        <v>7920</v>
      </c>
      <c r="C348" s="67" t="str">
        <f>IFERROR(INDEX($B$2:$B$1101,MATCH(0,INDEX(COUNTIFS($C$1:C347,$B$2:$B$1101),0),0)),"")</f>
        <v/>
      </c>
      <c r="D348" s="52"/>
      <c r="E348" s="52"/>
    </row>
    <row r="349" spans="1:5" ht="15.75" thickBot="1">
      <c r="A349" s="65" t="s">
        <v>863</v>
      </c>
      <c r="B349" s="74">
        <v>65285.2</v>
      </c>
      <c r="C349" s="67" t="str">
        <f>IFERROR(INDEX($B$2:$B$1101,MATCH(0,INDEX(COUNTIFS($C$1:C348,$B$2:$B$1101),0),0)),"")</f>
        <v/>
      </c>
      <c r="D349" s="52"/>
      <c r="E349" s="52"/>
    </row>
    <row r="350" spans="1:5" ht="15.75" thickBot="1">
      <c r="A350" s="65" t="s">
        <v>863</v>
      </c>
      <c r="B350" s="74">
        <v>65285.2</v>
      </c>
      <c r="C350" s="67" t="str">
        <f>IFERROR(INDEX($B$2:$B$1101,MATCH(0,INDEX(COUNTIFS($C$1:C349,$B$2:$B$1101),0),0)),"")</f>
        <v/>
      </c>
      <c r="D350" s="52"/>
      <c r="E350" s="52"/>
    </row>
    <row r="351" spans="1:5" ht="15.75" thickBot="1">
      <c r="A351" s="65" t="s">
        <v>863</v>
      </c>
      <c r="B351" s="74">
        <v>65285.2</v>
      </c>
      <c r="C351" s="67" t="str">
        <f>IFERROR(INDEX($B$2:$B$1101,MATCH(0,INDEX(COUNTIFS($C$1:C350,$B$2:$B$1101),0),0)),"")</f>
        <v/>
      </c>
      <c r="D351" s="52"/>
      <c r="E351" s="52"/>
    </row>
    <row r="352" spans="1:5" ht="13.5" thickBot="1">
      <c r="A352" s="65" t="s">
        <v>864</v>
      </c>
      <c r="B352" s="73">
        <v>754338</v>
      </c>
      <c r="C352" s="67" t="str">
        <f>IFERROR(INDEX($B$2:$B$1101,MATCH(0,INDEX(COUNTIFS($C$1:C351,$B$2:$B$1101),0),0)),"")</f>
        <v/>
      </c>
      <c r="D352" s="52"/>
      <c r="E352" s="52"/>
    </row>
    <row r="353" spans="1:5" ht="13.5" thickBot="1">
      <c r="A353" s="65" t="s">
        <v>864</v>
      </c>
      <c r="B353" s="73">
        <v>754338</v>
      </c>
      <c r="C353" s="67" t="str">
        <f>IFERROR(INDEX($B$2:$B$1101,MATCH(0,INDEX(COUNTIFS($C$1:C352,$B$2:$B$1101),0),0)),"")</f>
        <v/>
      </c>
      <c r="D353" s="52"/>
      <c r="E353" s="52"/>
    </row>
    <row r="354" spans="1:5" ht="13.5" thickBot="1">
      <c r="A354" s="65" t="s">
        <v>864</v>
      </c>
      <c r="B354" s="73">
        <v>754338</v>
      </c>
      <c r="C354" s="67" t="str">
        <f>IFERROR(INDEX($B$2:$B$1101,MATCH(0,INDEX(COUNTIFS($C$1:C353,$B$2:$B$1101),0),0)),"")</f>
        <v/>
      </c>
      <c r="D354" s="52"/>
      <c r="E354" s="52"/>
    </row>
    <row r="355" spans="1:5" ht="13.5" thickBot="1">
      <c r="A355" s="65" t="s">
        <v>864</v>
      </c>
      <c r="B355" s="73">
        <v>754338</v>
      </c>
      <c r="C355" s="67" t="str">
        <f>IFERROR(INDEX($B$2:$B$1101,MATCH(0,INDEX(COUNTIFS($C$1:C354,$B$2:$B$1101),0),0)),"")</f>
        <v/>
      </c>
      <c r="D355" s="52"/>
      <c r="E355" s="52"/>
    </row>
    <row r="356" spans="1:5" ht="13.5" thickBot="1">
      <c r="A356" s="65" t="s">
        <v>864</v>
      </c>
      <c r="B356" s="73">
        <v>754338</v>
      </c>
      <c r="C356" s="67" t="str">
        <f>IFERROR(INDEX($B$2:$B$1101,MATCH(0,INDEX(COUNTIFS($C$1:C355,$B$2:$B$1101),0),0)),"")</f>
        <v/>
      </c>
      <c r="D356" s="52"/>
      <c r="E356" s="52"/>
    </row>
    <row r="357" spans="1:5" ht="13.5" thickBot="1">
      <c r="A357" s="65" t="s">
        <v>865</v>
      </c>
      <c r="B357" s="73">
        <v>300690</v>
      </c>
      <c r="C357" s="67" t="str">
        <f>IFERROR(INDEX($B$2:$B$1101,MATCH(0,INDEX(COUNTIFS($C$1:C356,$B$2:$B$1101),0),0)),"")</f>
        <v/>
      </c>
      <c r="D357" s="52"/>
      <c r="E357" s="52"/>
    </row>
    <row r="358" spans="1:5" ht="15.75" thickBot="1">
      <c r="A358" s="65" t="s">
        <v>866</v>
      </c>
      <c r="B358" s="74">
        <v>98737</v>
      </c>
      <c r="C358" s="67" t="str">
        <f>IFERROR(INDEX($B$2:$B$1101,MATCH(0,INDEX(COUNTIFS($C$1:C357,$B$2:$B$1101),0),0)),"")</f>
        <v/>
      </c>
      <c r="D358" s="52"/>
      <c r="E358" s="52"/>
    </row>
    <row r="359" spans="1:5" ht="13.5" thickBot="1">
      <c r="A359" s="65" t="s">
        <v>867</v>
      </c>
      <c r="B359" s="73">
        <v>539290</v>
      </c>
      <c r="C359" s="67" t="str">
        <f>IFERROR(INDEX($B$2:$B$1101,MATCH(0,INDEX(COUNTIFS($C$1:C358,$B$2:$B$1101),0),0)),"")</f>
        <v/>
      </c>
      <c r="D359" s="52"/>
      <c r="E359" s="52"/>
    </row>
    <row r="360" spans="1:5" ht="13.5" thickBot="1">
      <c r="A360" s="65" t="s">
        <v>867</v>
      </c>
      <c r="B360" s="73">
        <v>539290</v>
      </c>
      <c r="C360" s="67" t="str">
        <f>IFERROR(INDEX($B$2:$B$1101,MATCH(0,INDEX(COUNTIFS($C$1:C359,$B$2:$B$1101),0),0)),"")</f>
        <v/>
      </c>
      <c r="D360" s="52"/>
      <c r="E360" s="52"/>
    </row>
    <row r="361" spans="1:5" ht="13.5" thickBot="1">
      <c r="A361" s="65" t="s">
        <v>867</v>
      </c>
      <c r="B361" s="73">
        <v>539290</v>
      </c>
      <c r="C361" s="67" t="str">
        <f>IFERROR(INDEX($B$2:$B$1101,MATCH(0,INDEX(COUNTIFS($C$1:C360,$B$2:$B$1101),0),0)),"")</f>
        <v/>
      </c>
      <c r="D361" s="52"/>
      <c r="E361" s="52"/>
    </row>
    <row r="362" spans="1:5" ht="13.5" thickBot="1">
      <c r="A362" s="65" t="s">
        <v>867</v>
      </c>
      <c r="B362" s="73">
        <v>539290</v>
      </c>
      <c r="C362" s="67" t="str">
        <f>IFERROR(INDEX($B$2:$B$1101,MATCH(0,INDEX(COUNTIFS($C$1:C361,$B$2:$B$1101),0),0)),"")</f>
        <v/>
      </c>
      <c r="D362" s="52"/>
      <c r="E362" s="52"/>
    </row>
    <row r="363" spans="1:5" ht="13.5" thickBot="1">
      <c r="A363" s="65" t="s">
        <v>868</v>
      </c>
      <c r="B363" s="73">
        <v>0.12</v>
      </c>
      <c r="C363" s="67" t="str">
        <f>IFERROR(INDEX($B$2:$B$1101,MATCH(0,INDEX(COUNTIFS($C$1:C362,$B$2:$B$1101),0),0)),"")</f>
        <v/>
      </c>
      <c r="D363" s="52"/>
      <c r="E363" s="52"/>
    </row>
    <row r="364" spans="1:5" ht="13.5" thickBot="1">
      <c r="A364" s="65" t="s">
        <v>868</v>
      </c>
      <c r="B364" s="73">
        <v>0.12</v>
      </c>
      <c r="C364" s="67" t="str">
        <f>IFERROR(INDEX($B$2:$B$1101,MATCH(0,INDEX(COUNTIFS($C$1:C363,$B$2:$B$1101),0),0)),"")</f>
        <v/>
      </c>
      <c r="D364" s="52"/>
      <c r="E364" s="52"/>
    </row>
    <row r="365" spans="1:5" ht="13.5" thickBot="1">
      <c r="A365" s="65" t="s">
        <v>868</v>
      </c>
      <c r="B365" s="73">
        <v>0.12</v>
      </c>
      <c r="C365" s="67" t="str">
        <f>IFERROR(INDEX($B$2:$B$1101,MATCH(0,INDEX(COUNTIFS($C$1:C364,$B$2:$B$1101),0),0)),"")</f>
        <v/>
      </c>
      <c r="D365" s="52"/>
      <c r="E365" s="52"/>
    </row>
    <row r="366" spans="1:5" ht="15.75" thickBot="1">
      <c r="A366" s="65" t="s">
        <v>869</v>
      </c>
      <c r="B366" s="74">
        <v>90000</v>
      </c>
      <c r="C366" s="67" t="str">
        <f>IFERROR(INDEX($B$2:$B$1101,MATCH(0,INDEX(COUNTIFS($C$1:C365,$B$2:$B$1101),0),0)),"")</f>
        <v/>
      </c>
      <c r="D366" s="52"/>
      <c r="E366" s="52"/>
    </row>
    <row r="367" spans="1:5" ht="13.5" thickBot="1">
      <c r="A367" s="65" t="s">
        <v>870</v>
      </c>
      <c r="B367" s="73">
        <v>409224</v>
      </c>
      <c r="C367" s="67" t="str">
        <f>IFERROR(INDEX($B$2:$B$1101,MATCH(0,INDEX(COUNTIFS($C$1:C366,$B$2:$B$1101),0),0)),"")</f>
        <v/>
      </c>
      <c r="D367" s="52"/>
      <c r="E367" s="52"/>
    </row>
    <row r="368" spans="1:5" ht="13.5" thickBot="1">
      <c r="A368" s="65" t="s">
        <v>871</v>
      </c>
      <c r="B368" s="73">
        <v>590</v>
      </c>
      <c r="C368" s="67" t="str">
        <f>IFERROR(INDEX($B$2:$B$1101,MATCH(0,INDEX(COUNTIFS($C$1:C367,$B$2:$B$1101),0),0)),"")</f>
        <v/>
      </c>
      <c r="D368" s="52"/>
      <c r="E368" s="52"/>
    </row>
    <row r="369" spans="1:5" ht="15.75" thickBot="1">
      <c r="A369" s="65" t="s">
        <v>872</v>
      </c>
      <c r="B369" s="74">
        <v>13162.4</v>
      </c>
      <c r="C369" s="67" t="str">
        <f>IFERROR(INDEX($B$2:$B$1101,MATCH(0,INDEX(COUNTIFS($C$1:C368,$B$2:$B$1101),0),0)),"")</f>
        <v/>
      </c>
      <c r="D369" s="52"/>
      <c r="E369" s="52"/>
    </row>
    <row r="370" spans="1:5" ht="15.75" thickBot="1">
      <c r="A370" s="65" t="s">
        <v>873</v>
      </c>
      <c r="B370" s="74">
        <v>70152</v>
      </c>
      <c r="C370" s="67" t="str">
        <f>IFERROR(INDEX($B$2:$B$1101,MATCH(0,INDEX(COUNTIFS($C$1:C369,$B$2:$B$1101),0),0)),"")</f>
        <v/>
      </c>
      <c r="D370" s="52"/>
      <c r="E370" s="52"/>
    </row>
    <row r="371" spans="1:5" ht="13.5" thickBot="1">
      <c r="A371" s="65" t="s">
        <v>874</v>
      </c>
      <c r="B371" s="73">
        <v>9</v>
      </c>
      <c r="C371" s="67" t="str">
        <f>IFERROR(INDEX($B$2:$B$1101,MATCH(0,INDEX(COUNTIFS($C$1:C370,$B$2:$B$1101),0),0)),"")</f>
        <v/>
      </c>
      <c r="D371" s="52"/>
      <c r="E371" s="52"/>
    </row>
    <row r="372" spans="1:5" ht="13.5" thickBot="1">
      <c r="A372" s="65" t="s">
        <v>875</v>
      </c>
      <c r="B372" s="73">
        <v>285124</v>
      </c>
      <c r="C372" s="67" t="str">
        <f>IFERROR(INDEX($B$2:$B$1101,MATCH(0,INDEX(COUNTIFS($C$1:C371,$B$2:$B$1101),0),0)),"")</f>
        <v/>
      </c>
      <c r="D372" s="52"/>
      <c r="E372" s="52"/>
    </row>
    <row r="373" spans="1:5" ht="13.5" thickBot="1">
      <c r="A373" s="65" t="s">
        <v>875</v>
      </c>
      <c r="B373" s="73">
        <v>285124</v>
      </c>
      <c r="C373" s="67" t="str">
        <f>IFERROR(INDEX($B$2:$B$1101,MATCH(0,INDEX(COUNTIFS($C$1:C372,$B$2:$B$1101),0),0)),"")</f>
        <v/>
      </c>
      <c r="D373" s="52"/>
      <c r="E373" s="52"/>
    </row>
    <row r="374" spans="1:5" ht="13.5" thickBot="1">
      <c r="A374" s="65" t="s">
        <v>875</v>
      </c>
      <c r="B374" s="73">
        <v>285124</v>
      </c>
      <c r="C374" s="67" t="str">
        <f>IFERROR(INDEX($B$2:$B$1101,MATCH(0,INDEX(COUNTIFS($C$1:C373,$B$2:$B$1101),0),0)),"")</f>
        <v/>
      </c>
      <c r="D374" s="52"/>
      <c r="E374" s="52"/>
    </row>
    <row r="375" spans="1:5" ht="13.5" thickBot="1">
      <c r="A375" s="65" t="s">
        <v>875</v>
      </c>
      <c r="B375" s="73">
        <v>285124</v>
      </c>
      <c r="C375" s="67" t="str">
        <f>IFERROR(INDEX($B$2:$B$1101,MATCH(0,INDEX(COUNTIFS($C$1:C374,$B$2:$B$1101),0),0)),"")</f>
        <v/>
      </c>
      <c r="D375" s="52"/>
      <c r="E375" s="52"/>
    </row>
    <row r="376" spans="1:5" ht="13.5" thickBot="1">
      <c r="A376" s="65" t="s">
        <v>875</v>
      </c>
      <c r="B376" s="73">
        <v>285124</v>
      </c>
      <c r="C376" s="67" t="str">
        <f>IFERROR(INDEX($B$2:$B$1101,MATCH(0,INDEX(COUNTIFS($C$1:C375,$B$2:$B$1101),0),0)),"")</f>
        <v/>
      </c>
      <c r="D376" s="52"/>
      <c r="E376" s="52"/>
    </row>
    <row r="377" spans="1:5" ht="15.75" thickBot="1">
      <c r="A377" s="65" t="s">
        <v>876</v>
      </c>
      <c r="B377" s="74">
        <v>3220.14</v>
      </c>
      <c r="C377" s="67" t="str">
        <f>IFERROR(INDEX($B$2:$B$1101,MATCH(0,INDEX(COUNTIFS($C$1:C376,$B$2:$B$1101),0),0)),"")</f>
        <v/>
      </c>
      <c r="D377" s="52"/>
      <c r="E377" s="52"/>
    </row>
    <row r="378" spans="1:5" ht="15.75" thickBot="1">
      <c r="A378" s="65" t="s">
        <v>876</v>
      </c>
      <c r="B378" s="74">
        <v>3220.14</v>
      </c>
      <c r="C378" s="67" t="str">
        <f>IFERROR(INDEX($B$2:$B$1101,MATCH(0,INDEX(COUNTIFS($C$1:C377,$B$2:$B$1101),0),0)),"")</f>
        <v/>
      </c>
      <c r="D378" s="52"/>
      <c r="E378" s="52"/>
    </row>
    <row r="379" spans="1:5" ht="15.75" thickBot="1">
      <c r="A379" s="65" t="s">
        <v>876</v>
      </c>
      <c r="B379" s="74">
        <v>3220.14</v>
      </c>
      <c r="C379" s="67" t="str">
        <f>IFERROR(INDEX($B$2:$B$1101,MATCH(0,INDEX(COUNTIFS($C$1:C378,$B$2:$B$1101),0),0)),"")</f>
        <v/>
      </c>
      <c r="D379" s="52"/>
      <c r="E379" s="52"/>
    </row>
    <row r="380" spans="1:5" ht="13.5" thickBot="1">
      <c r="A380" s="65" t="s">
        <v>877</v>
      </c>
      <c r="B380" s="73">
        <v>975.04</v>
      </c>
      <c r="C380" s="67" t="str">
        <f>IFERROR(INDEX($B$2:$B$1101,MATCH(0,INDEX(COUNTIFS($C$1:C379,$B$2:$B$1101),0),0)),"")</f>
        <v/>
      </c>
      <c r="D380" s="52"/>
      <c r="E380" s="52"/>
    </row>
    <row r="381" spans="1:5" ht="15.75" thickBot="1">
      <c r="A381" s="65" t="s">
        <v>878</v>
      </c>
      <c r="B381" s="74">
        <v>5051</v>
      </c>
      <c r="C381" s="67" t="str">
        <f>IFERROR(INDEX($B$2:$B$1101,MATCH(0,INDEX(COUNTIFS($C$1:C380,$B$2:$B$1101),0),0)),"")</f>
        <v/>
      </c>
      <c r="D381" s="52"/>
      <c r="E381" s="52"/>
    </row>
    <row r="382" spans="1:5" ht="15.75" thickBot="1">
      <c r="A382" s="65" t="s">
        <v>879</v>
      </c>
      <c r="B382" s="74">
        <v>4620</v>
      </c>
      <c r="C382" s="67" t="str">
        <f>IFERROR(INDEX($B$2:$B$1101,MATCH(0,INDEX(COUNTIFS($C$1:C381,$B$2:$B$1101),0),0)),"")</f>
        <v/>
      </c>
      <c r="D382" s="52"/>
      <c r="E382" s="52"/>
    </row>
    <row r="383" spans="1:5" ht="13.5" thickBot="1">
      <c r="A383" s="65" t="s">
        <v>880</v>
      </c>
      <c r="B383" s="73">
        <v>538080</v>
      </c>
      <c r="C383" s="67" t="str">
        <f>IFERROR(INDEX($B$2:$B$1101,MATCH(0,INDEX(COUNTIFS($C$1:C382,$B$2:$B$1101),0),0)),"")</f>
        <v/>
      </c>
      <c r="D383" s="52"/>
      <c r="E383" s="52"/>
    </row>
    <row r="384" spans="1:5" ht="13.5" thickBot="1">
      <c r="A384" s="65" t="s">
        <v>881</v>
      </c>
      <c r="B384" s="73">
        <v>434</v>
      </c>
      <c r="C384" s="67" t="str">
        <f>IFERROR(INDEX($B$2:$B$1101,MATCH(0,INDEX(COUNTIFS($C$1:C383,$B$2:$B$1101),0),0)),"")</f>
        <v/>
      </c>
      <c r="D384" s="52"/>
      <c r="E384" s="52"/>
    </row>
    <row r="385" spans="1:5" ht="13.5" thickBot="1">
      <c r="A385" s="65" t="s">
        <v>882</v>
      </c>
      <c r="B385" s="73">
        <v>103840</v>
      </c>
      <c r="C385" s="67" t="str">
        <f>IFERROR(INDEX($B$2:$B$1101,MATCH(0,INDEX(COUNTIFS($C$1:C384,$B$2:$B$1101),0),0)),"")</f>
        <v/>
      </c>
      <c r="D385" s="52"/>
      <c r="E385" s="52"/>
    </row>
    <row r="386" spans="1:5" ht="13.5" thickBot="1">
      <c r="A386" s="65" t="s">
        <v>882</v>
      </c>
      <c r="B386" s="73">
        <v>103840</v>
      </c>
      <c r="C386" s="67" t="str">
        <f>IFERROR(INDEX($B$2:$B$1101,MATCH(0,INDEX(COUNTIFS($C$1:C385,$B$2:$B$1101),0),0)),"")</f>
        <v/>
      </c>
      <c r="D386" s="52"/>
      <c r="E386" s="52"/>
    </row>
    <row r="387" spans="1:5" ht="13.5" thickBot="1">
      <c r="A387" s="65" t="s">
        <v>883</v>
      </c>
      <c r="B387" s="73">
        <v>187400</v>
      </c>
      <c r="C387" s="67" t="str">
        <f>IFERROR(INDEX($B$2:$B$1101,MATCH(0,INDEX(COUNTIFS($C$1:C386,$B$2:$B$1101),0),0)),"")</f>
        <v/>
      </c>
      <c r="D387" s="52"/>
      <c r="E387" s="52"/>
    </row>
    <row r="388" spans="1:5" ht="13.5" thickBot="1">
      <c r="A388" s="65" t="s">
        <v>884</v>
      </c>
      <c r="B388" s="73">
        <v>200</v>
      </c>
      <c r="C388" s="67" t="str">
        <f>IFERROR(INDEX($B$2:$B$1101,MATCH(0,INDEX(COUNTIFS($C$1:C387,$B$2:$B$1101),0),0)),"")</f>
        <v/>
      </c>
      <c r="D388" s="52"/>
      <c r="E388" s="52"/>
    </row>
    <row r="389" spans="1:5" ht="13.5" thickBot="1">
      <c r="A389" s="65" t="s">
        <v>885</v>
      </c>
      <c r="B389" s="73">
        <v>269040</v>
      </c>
      <c r="C389" s="67" t="str">
        <f>IFERROR(INDEX($B$2:$B$1101,MATCH(0,INDEX(COUNTIFS($C$1:C388,$B$2:$B$1101),0),0)),"")</f>
        <v/>
      </c>
      <c r="D389" s="52"/>
      <c r="E389" s="52"/>
    </row>
    <row r="390" spans="1:5" ht="15.75" thickBot="1">
      <c r="A390" s="65" t="s">
        <v>886</v>
      </c>
      <c r="B390" s="74">
        <v>52416</v>
      </c>
      <c r="C390" s="67" t="str">
        <f>IFERROR(INDEX($B$2:$B$1101,MATCH(0,INDEX(COUNTIFS($C$1:C389,$B$2:$B$1101),0),0)),"")</f>
        <v/>
      </c>
      <c r="D390" s="52"/>
      <c r="E390" s="52"/>
    </row>
    <row r="391" spans="1:5" ht="13.5" thickBot="1">
      <c r="A391" s="65" t="s">
        <v>887</v>
      </c>
      <c r="B391" s="73">
        <v>2211697.6800000002</v>
      </c>
      <c r="C391" s="67" t="str">
        <f>IFERROR(INDEX($B$2:$B$1101,MATCH(0,INDEX(COUNTIFS($C$1:C390,$B$2:$B$1101),0),0)),"")</f>
        <v/>
      </c>
      <c r="D391" s="52"/>
      <c r="E391" s="52"/>
    </row>
    <row r="392" spans="1:5" ht="13.5" thickBot="1">
      <c r="A392" s="65" t="s">
        <v>887</v>
      </c>
      <c r="B392" s="73">
        <v>2211697.6800000002</v>
      </c>
      <c r="C392" s="67" t="str">
        <f>IFERROR(INDEX($B$2:$B$1101,MATCH(0,INDEX(COUNTIFS($C$1:C391,$B$2:$B$1101),0),0)),"")</f>
        <v/>
      </c>
      <c r="D392" s="52"/>
      <c r="E392" s="52"/>
    </row>
    <row r="393" spans="1:5" ht="13.5" thickBot="1">
      <c r="A393" s="65" t="s">
        <v>887</v>
      </c>
      <c r="B393" s="73">
        <v>2211697.6800000002</v>
      </c>
      <c r="C393" s="67" t="str">
        <f>IFERROR(INDEX($B$2:$B$1101,MATCH(0,INDEX(COUNTIFS($C$1:C392,$B$2:$B$1101),0),0)),"")</f>
        <v/>
      </c>
      <c r="D393" s="52"/>
      <c r="E393" s="52"/>
    </row>
    <row r="394" spans="1:5" ht="13.5" thickBot="1">
      <c r="A394" s="65" t="s">
        <v>887</v>
      </c>
      <c r="B394" s="73">
        <v>2211697.6800000002</v>
      </c>
      <c r="C394" s="67" t="str">
        <f>IFERROR(INDEX($B$2:$B$1101,MATCH(0,INDEX(COUNTIFS($C$1:C393,$B$2:$B$1101),0),0)),"")</f>
        <v/>
      </c>
      <c r="D394" s="52"/>
      <c r="E394" s="52"/>
    </row>
    <row r="395" spans="1:5" ht="13.5" thickBot="1">
      <c r="A395" s="65" t="s">
        <v>887</v>
      </c>
      <c r="B395" s="73">
        <v>2211697.6800000002</v>
      </c>
      <c r="C395" s="67" t="str">
        <f>IFERROR(INDEX($B$2:$B$1101,MATCH(0,INDEX(COUNTIFS($C$1:C394,$B$2:$B$1101),0),0)),"")</f>
        <v/>
      </c>
      <c r="D395" s="52"/>
      <c r="E395" s="52"/>
    </row>
    <row r="396" spans="1:5" ht="13.5" thickBot="1">
      <c r="A396" s="65" t="s">
        <v>887</v>
      </c>
      <c r="B396" s="73">
        <v>2211697.6800000002</v>
      </c>
      <c r="C396" s="67" t="str">
        <f>IFERROR(INDEX($B$2:$B$1101,MATCH(0,INDEX(COUNTIFS($C$1:C395,$B$2:$B$1101),0),0)),"")</f>
        <v/>
      </c>
      <c r="D396" s="52"/>
      <c r="E396" s="52"/>
    </row>
    <row r="397" spans="1:5" ht="13.5" thickBot="1">
      <c r="A397" s="65" t="s">
        <v>887</v>
      </c>
      <c r="B397" s="73">
        <v>2211697.6800000002</v>
      </c>
      <c r="C397" s="67" t="str">
        <f>IFERROR(INDEX($B$2:$B$1101,MATCH(0,INDEX(COUNTIFS($C$1:C396,$B$2:$B$1101),0),0)),"")</f>
        <v/>
      </c>
      <c r="D397" s="52"/>
      <c r="E397" s="52"/>
    </row>
    <row r="398" spans="1:5" ht="13.5" thickBot="1">
      <c r="A398" s="65" t="s">
        <v>887</v>
      </c>
      <c r="B398" s="73">
        <v>2211697.6800000002</v>
      </c>
      <c r="C398" s="67" t="str">
        <f>IFERROR(INDEX($B$2:$B$1101,MATCH(0,INDEX(COUNTIFS($C$1:C397,$B$2:$B$1101),0),0)),"")</f>
        <v/>
      </c>
      <c r="D398" s="52"/>
      <c r="E398" s="52"/>
    </row>
    <row r="399" spans="1:5" ht="13.5" thickBot="1">
      <c r="A399" s="65" t="s">
        <v>887</v>
      </c>
      <c r="B399" s="73">
        <v>2211697.6800000002</v>
      </c>
      <c r="C399" s="67" t="str">
        <f>IFERROR(INDEX($B$2:$B$1101,MATCH(0,INDEX(COUNTIFS($C$1:C398,$B$2:$B$1101),0),0)),"")</f>
        <v/>
      </c>
      <c r="D399" s="52"/>
      <c r="E399" s="52"/>
    </row>
    <row r="400" spans="1:5" ht="13.5" thickBot="1">
      <c r="A400" s="65" t="s">
        <v>887</v>
      </c>
      <c r="B400" s="73">
        <v>2211697.6800000002</v>
      </c>
      <c r="C400" s="67" t="str">
        <f>IFERROR(INDEX($B$2:$B$1101,MATCH(0,INDEX(COUNTIFS($C$1:C399,$B$2:$B$1101),0),0)),"")</f>
        <v/>
      </c>
      <c r="D400" s="52"/>
      <c r="E400" s="52"/>
    </row>
    <row r="401" spans="1:5" ht="13.5" thickBot="1">
      <c r="A401" s="65" t="s">
        <v>887</v>
      </c>
      <c r="B401" s="73">
        <v>2211697.6800000002</v>
      </c>
      <c r="C401" s="67" t="str">
        <f>IFERROR(INDEX($B$2:$B$1101,MATCH(0,INDEX(COUNTIFS($C$1:C400,$B$2:$B$1101),0),0)),"")</f>
        <v/>
      </c>
      <c r="D401" s="52"/>
      <c r="E401" s="52"/>
    </row>
    <row r="402" spans="1:5" ht="13.5" thickBot="1">
      <c r="A402" s="65" t="s">
        <v>887</v>
      </c>
      <c r="B402" s="73">
        <v>2211697.6800000002</v>
      </c>
      <c r="C402" s="67" t="str">
        <f>IFERROR(INDEX($B$2:$B$1101,MATCH(0,INDEX(COUNTIFS($C$1:C401,$B$2:$B$1101),0),0)),"")</f>
        <v/>
      </c>
      <c r="D402" s="52"/>
      <c r="E402" s="52"/>
    </row>
    <row r="403" spans="1:5" ht="13.5" thickBot="1">
      <c r="A403" s="65" t="s">
        <v>887</v>
      </c>
      <c r="B403" s="73">
        <v>2211697.6800000002</v>
      </c>
      <c r="C403" s="67" t="str">
        <f>IFERROR(INDEX($B$2:$B$1101,MATCH(0,INDEX(COUNTIFS($C$1:C402,$B$2:$B$1101),0),0)),"")</f>
        <v/>
      </c>
      <c r="D403" s="52"/>
      <c r="E403" s="52"/>
    </row>
    <row r="404" spans="1:5" ht="13.5" thickBot="1">
      <c r="A404" s="65" t="s">
        <v>887</v>
      </c>
      <c r="B404" s="73">
        <v>2211697.6800000002</v>
      </c>
      <c r="C404" s="67" t="str">
        <f>IFERROR(INDEX($B$2:$B$1101,MATCH(0,INDEX(COUNTIFS($C$1:C403,$B$2:$B$1101),0),0)),"")</f>
        <v/>
      </c>
      <c r="D404" s="52"/>
      <c r="E404" s="52"/>
    </row>
    <row r="405" spans="1:5" ht="13.5" thickBot="1">
      <c r="A405" s="65" t="s">
        <v>887</v>
      </c>
      <c r="B405" s="73">
        <v>2211697.6800000002</v>
      </c>
      <c r="C405" s="67" t="str">
        <f>IFERROR(INDEX($B$2:$B$1101,MATCH(0,INDEX(COUNTIFS($C$1:C404,$B$2:$B$1101),0),0)),"")</f>
        <v/>
      </c>
      <c r="D405" s="52"/>
      <c r="E405" s="52"/>
    </row>
    <row r="406" spans="1:5" ht="13.5" thickBot="1">
      <c r="A406" s="65" t="s">
        <v>887</v>
      </c>
      <c r="B406" s="73">
        <v>2211697.6800000002</v>
      </c>
      <c r="C406" s="67" t="str">
        <f>IFERROR(INDEX($B$2:$B$1101,MATCH(0,INDEX(COUNTIFS($C$1:C405,$B$2:$B$1101),0),0)),"")</f>
        <v/>
      </c>
      <c r="D406" s="52"/>
      <c r="E406" s="52"/>
    </row>
    <row r="407" spans="1:5" ht="13.5" thickBot="1">
      <c r="A407" s="65" t="s">
        <v>887</v>
      </c>
      <c r="B407" s="73">
        <v>2211697.6800000002</v>
      </c>
      <c r="C407" s="67" t="str">
        <f>IFERROR(INDEX($B$2:$B$1101,MATCH(0,INDEX(COUNTIFS($C$1:C406,$B$2:$B$1101),0),0)),"")</f>
        <v/>
      </c>
      <c r="D407" s="52"/>
      <c r="E407" s="52"/>
    </row>
    <row r="408" spans="1:5" ht="13.5" thickBot="1">
      <c r="A408" s="65" t="s">
        <v>887</v>
      </c>
      <c r="B408" s="73">
        <v>2211697.6800000002</v>
      </c>
      <c r="C408" s="67" t="str">
        <f>IFERROR(INDEX($B$2:$B$1101,MATCH(0,INDEX(COUNTIFS($C$1:C407,$B$2:$B$1101),0),0)),"")</f>
        <v/>
      </c>
      <c r="D408" s="52"/>
      <c r="E408" s="52"/>
    </row>
    <row r="409" spans="1:5" ht="13.5" thickBot="1">
      <c r="A409" s="65" t="s">
        <v>887</v>
      </c>
      <c r="B409" s="73">
        <v>2211697.6800000002</v>
      </c>
      <c r="C409" s="67" t="str">
        <f>IFERROR(INDEX($B$2:$B$1101,MATCH(0,INDEX(COUNTIFS($C$1:C408,$B$2:$B$1101),0),0)),"")</f>
        <v/>
      </c>
      <c r="D409" s="52"/>
      <c r="E409" s="52"/>
    </row>
    <row r="410" spans="1:5" ht="13.5" thickBot="1">
      <c r="A410" s="65" t="s">
        <v>887</v>
      </c>
      <c r="B410" s="73">
        <v>2211697.6800000002</v>
      </c>
      <c r="C410" s="67" t="str">
        <f>IFERROR(INDEX($B$2:$B$1101,MATCH(0,INDEX(COUNTIFS($C$1:C409,$B$2:$B$1101),0),0)),"")</f>
        <v/>
      </c>
      <c r="D410" s="52"/>
      <c r="E410" s="52"/>
    </row>
    <row r="411" spans="1:5" ht="13.5" thickBot="1">
      <c r="A411" s="65" t="s">
        <v>887</v>
      </c>
      <c r="B411" s="73">
        <v>2211697.6800000002</v>
      </c>
      <c r="C411" s="67" t="str">
        <f>IFERROR(INDEX($B$2:$B$1101,MATCH(0,INDEX(COUNTIFS($C$1:C410,$B$2:$B$1101),0),0)),"")</f>
        <v/>
      </c>
      <c r="D411" s="52"/>
      <c r="E411" s="52"/>
    </row>
    <row r="412" spans="1:5" ht="13.5" thickBot="1">
      <c r="A412" s="65" t="s">
        <v>887</v>
      </c>
      <c r="B412" s="73">
        <v>2211697.6800000002</v>
      </c>
      <c r="C412" s="67" t="str">
        <f>IFERROR(INDEX($B$2:$B$1101,MATCH(0,INDEX(COUNTIFS($C$1:C411,$B$2:$B$1101),0),0)),"")</f>
        <v/>
      </c>
      <c r="D412" s="52"/>
      <c r="E412" s="52"/>
    </row>
    <row r="413" spans="1:5" ht="15.75" thickBot="1">
      <c r="A413" s="65" t="s">
        <v>888</v>
      </c>
      <c r="B413" s="74">
        <v>13259.54</v>
      </c>
      <c r="C413" s="67" t="str">
        <f>IFERROR(INDEX($B$2:$B$1101,MATCH(0,INDEX(COUNTIFS($C$1:C412,$B$2:$B$1101),0),0)),"")</f>
        <v/>
      </c>
      <c r="D413" s="52"/>
      <c r="E413" s="52"/>
    </row>
    <row r="414" spans="1:5" ht="15.75" thickBot="1">
      <c r="A414" s="65" t="s">
        <v>888</v>
      </c>
      <c r="B414" s="74">
        <v>13259.54</v>
      </c>
      <c r="C414" s="67" t="str">
        <f>IFERROR(INDEX($B$2:$B$1101,MATCH(0,INDEX(COUNTIFS($C$1:C413,$B$2:$B$1101),0),0)),"")</f>
        <v/>
      </c>
      <c r="D414" s="52"/>
      <c r="E414" s="52"/>
    </row>
    <row r="415" spans="1:5" ht="13.5" thickBot="1">
      <c r="A415" s="65" t="s">
        <v>889</v>
      </c>
      <c r="B415" s="73">
        <v>0</v>
      </c>
      <c r="C415" s="67" t="str">
        <f>IFERROR(INDEX($B$2:$B$1101,MATCH(0,INDEX(COUNTIFS($C$1:C414,$B$2:$B$1101),0),0)),"")</f>
        <v/>
      </c>
      <c r="D415" s="52"/>
      <c r="E415" s="52"/>
    </row>
    <row r="416" spans="1:5" ht="13.5" thickBot="1">
      <c r="A416" s="65" t="s">
        <v>890</v>
      </c>
      <c r="B416" s="73">
        <v>883</v>
      </c>
      <c r="C416" s="67" t="str">
        <f>IFERROR(INDEX($B$2:$B$1101,MATCH(0,INDEX(COUNTIFS($C$1:C415,$B$2:$B$1101),0),0)),"")</f>
        <v/>
      </c>
      <c r="D416" s="52"/>
      <c r="E416" s="52"/>
    </row>
    <row r="417" spans="1:5" ht="13.5" thickBot="1">
      <c r="A417" s="65" t="s">
        <v>891</v>
      </c>
      <c r="B417" s="73">
        <v>0.4</v>
      </c>
      <c r="C417" s="67" t="str">
        <f>IFERROR(INDEX($B$2:$B$1101,MATCH(0,INDEX(COUNTIFS($C$1:C416,$B$2:$B$1101),0),0)),"")</f>
        <v/>
      </c>
      <c r="D417" s="52"/>
      <c r="E417" s="52"/>
    </row>
    <row r="418" spans="1:5" ht="13.5" thickBot="1">
      <c r="A418" s="65" t="s">
        <v>892</v>
      </c>
      <c r="B418" s="73">
        <v>267301.3</v>
      </c>
      <c r="C418" s="67" t="str">
        <f>IFERROR(INDEX($B$2:$B$1101,MATCH(0,INDEX(COUNTIFS($C$1:C417,$B$2:$B$1101),0),0)),"")</f>
        <v/>
      </c>
      <c r="D418" s="52"/>
      <c r="E418" s="52"/>
    </row>
    <row r="419" spans="1:5" ht="15.75" thickBot="1">
      <c r="A419" s="65" t="s">
        <v>893</v>
      </c>
      <c r="B419" s="74">
        <v>97763</v>
      </c>
      <c r="C419" s="67" t="str">
        <f>IFERROR(INDEX($B$2:$B$1101,MATCH(0,INDEX(COUNTIFS($C$1:C418,$B$2:$B$1101),0),0)),"")</f>
        <v/>
      </c>
      <c r="D419" s="52"/>
      <c r="E419" s="52"/>
    </row>
    <row r="420" spans="1:5" ht="15.75" thickBot="1">
      <c r="A420" s="65" t="s">
        <v>893</v>
      </c>
      <c r="B420" s="74">
        <v>97763</v>
      </c>
      <c r="C420" s="67" t="str">
        <f>IFERROR(INDEX($B$2:$B$1101,MATCH(0,INDEX(COUNTIFS($C$1:C419,$B$2:$B$1101),0),0)),"")</f>
        <v/>
      </c>
      <c r="D420" s="52"/>
      <c r="E420" s="52"/>
    </row>
    <row r="421" spans="1:5" ht="15.75" thickBot="1">
      <c r="A421" s="65" t="s">
        <v>890</v>
      </c>
      <c r="B421" s="74">
        <v>9750</v>
      </c>
      <c r="C421" s="67" t="str">
        <f>IFERROR(INDEX($B$2:$B$1101,MATCH(0,INDEX(COUNTIFS($C$1:C420,$B$2:$B$1101),0),0)),"")</f>
        <v/>
      </c>
      <c r="D421" s="52"/>
      <c r="E421" s="52"/>
    </row>
    <row r="422" spans="1:5" ht="13.5" thickBot="1">
      <c r="A422" s="65" t="s">
        <v>894</v>
      </c>
      <c r="B422" s="73">
        <v>5327146.67</v>
      </c>
      <c r="C422" s="67" t="str">
        <f>IFERROR(INDEX($B$2:$B$1101,MATCH(0,INDEX(COUNTIFS($C$1:C421,$B$2:$B$1101),0),0)),"")</f>
        <v/>
      </c>
      <c r="D422" s="52"/>
      <c r="E422" s="52"/>
    </row>
    <row r="423" spans="1:5" ht="13.5" thickBot="1">
      <c r="A423" s="65" t="s">
        <v>894</v>
      </c>
      <c r="B423" s="73">
        <v>5327146.67</v>
      </c>
      <c r="C423" s="67" t="str">
        <f>IFERROR(INDEX($B$2:$B$1101,MATCH(0,INDEX(COUNTIFS($C$1:C422,$B$2:$B$1101),0),0)),"")</f>
        <v/>
      </c>
      <c r="D423" s="52"/>
      <c r="E423" s="52"/>
    </row>
    <row r="424" spans="1:5" ht="13.5" thickBot="1">
      <c r="A424" s="65" t="s">
        <v>894</v>
      </c>
      <c r="B424" s="73">
        <v>5327146.67</v>
      </c>
      <c r="C424" s="67" t="str">
        <f>IFERROR(INDEX($B$2:$B$1101,MATCH(0,INDEX(COUNTIFS($C$1:C423,$B$2:$B$1101),0),0)),"")</f>
        <v/>
      </c>
      <c r="D424" s="52"/>
      <c r="E424" s="52"/>
    </row>
    <row r="425" spans="1:5" ht="13.5" thickBot="1">
      <c r="A425" s="65" t="s">
        <v>894</v>
      </c>
      <c r="B425" s="73">
        <v>5327146.67</v>
      </c>
      <c r="C425" s="67" t="str">
        <f>IFERROR(INDEX($B$2:$B$1101,MATCH(0,INDEX(COUNTIFS($C$1:C424,$B$2:$B$1101),0),0)),"")</f>
        <v/>
      </c>
      <c r="D425" s="52"/>
      <c r="E425" s="52"/>
    </row>
    <row r="426" spans="1:5" ht="13.5" thickBot="1">
      <c r="A426" s="65" t="s">
        <v>894</v>
      </c>
      <c r="B426" s="73">
        <v>5327146.67</v>
      </c>
      <c r="C426" s="67" t="str">
        <f>IFERROR(INDEX($B$2:$B$1101,MATCH(0,INDEX(COUNTIFS($C$1:C425,$B$2:$B$1101),0),0)),"")</f>
        <v/>
      </c>
      <c r="D426" s="52"/>
      <c r="E426" s="52"/>
    </row>
    <row r="427" spans="1:5" ht="13.5" thickBot="1">
      <c r="A427" s="65" t="s">
        <v>894</v>
      </c>
      <c r="B427" s="73">
        <v>5327146.67</v>
      </c>
      <c r="C427" s="67" t="str">
        <f>IFERROR(INDEX($B$2:$B$1101,MATCH(0,INDEX(COUNTIFS($C$1:C426,$B$2:$B$1101),0),0)),"")</f>
        <v/>
      </c>
      <c r="D427" s="52"/>
      <c r="E427" s="52"/>
    </row>
    <row r="428" spans="1:5" ht="13.5" thickBot="1">
      <c r="A428" s="65" t="s">
        <v>894</v>
      </c>
      <c r="B428" s="73">
        <v>5327146.67</v>
      </c>
      <c r="C428" s="67" t="str">
        <f>IFERROR(INDEX($B$2:$B$1101,MATCH(0,INDEX(COUNTIFS($C$1:C427,$B$2:$B$1101),0),0)),"")</f>
        <v/>
      </c>
      <c r="D428" s="52"/>
      <c r="E428" s="52"/>
    </row>
    <row r="429" spans="1:5" ht="13.5" thickBot="1">
      <c r="A429" s="65" t="s">
        <v>894</v>
      </c>
      <c r="B429" s="73">
        <v>5327146.67</v>
      </c>
      <c r="C429" s="67" t="str">
        <f>IFERROR(INDEX($B$2:$B$1101,MATCH(0,INDEX(COUNTIFS($C$1:C428,$B$2:$B$1101),0),0)),"")</f>
        <v/>
      </c>
      <c r="D429" s="52"/>
      <c r="E429" s="52"/>
    </row>
    <row r="430" spans="1:5" ht="13.5" thickBot="1">
      <c r="A430" s="65" t="s">
        <v>894</v>
      </c>
      <c r="B430" s="73">
        <v>5327146.67</v>
      </c>
      <c r="C430" s="67" t="str">
        <f>IFERROR(INDEX($B$2:$B$1101,MATCH(0,INDEX(COUNTIFS($C$1:C429,$B$2:$B$1101),0),0)),"")</f>
        <v/>
      </c>
      <c r="D430" s="52"/>
      <c r="E430" s="52"/>
    </row>
    <row r="431" spans="1:5" ht="13.5" thickBot="1">
      <c r="A431" s="65" t="s">
        <v>894</v>
      </c>
      <c r="B431" s="73">
        <v>5327146.67</v>
      </c>
      <c r="C431" s="67" t="str">
        <f>IFERROR(INDEX($B$2:$B$1101,MATCH(0,INDEX(COUNTIFS($C$1:C430,$B$2:$B$1101),0),0)),"")</f>
        <v/>
      </c>
      <c r="D431" s="52"/>
      <c r="E431" s="52"/>
    </row>
    <row r="432" spans="1:5" ht="13.5" thickBot="1">
      <c r="A432" s="65" t="s">
        <v>894</v>
      </c>
      <c r="B432" s="73">
        <v>5327146.67</v>
      </c>
      <c r="C432" s="67" t="str">
        <f>IFERROR(INDEX($B$2:$B$1101,MATCH(0,INDEX(COUNTIFS($C$1:C431,$B$2:$B$1101),0),0)),"")</f>
        <v/>
      </c>
      <c r="D432" s="52"/>
      <c r="E432" s="52"/>
    </row>
    <row r="433" spans="1:5" ht="13.5" thickBot="1">
      <c r="A433" s="65" t="s">
        <v>894</v>
      </c>
      <c r="B433" s="73">
        <v>5327146.67</v>
      </c>
      <c r="C433" s="67" t="str">
        <f>IFERROR(INDEX($B$2:$B$1101,MATCH(0,INDEX(COUNTIFS($C$1:C432,$B$2:$B$1101),0),0)),"")</f>
        <v/>
      </c>
      <c r="D433" s="52"/>
      <c r="E433" s="52"/>
    </row>
    <row r="434" spans="1:5" ht="13.5" thickBot="1">
      <c r="A434" s="65" t="s">
        <v>894</v>
      </c>
      <c r="B434" s="73">
        <v>5327146.67</v>
      </c>
      <c r="C434" s="67" t="str">
        <f>IFERROR(INDEX($B$2:$B$1101,MATCH(0,INDEX(COUNTIFS($C$1:C433,$B$2:$B$1101),0),0)),"")</f>
        <v/>
      </c>
      <c r="D434" s="52"/>
      <c r="E434" s="52"/>
    </row>
    <row r="435" spans="1:5" ht="13.5" thickBot="1">
      <c r="A435" s="65" t="s">
        <v>894</v>
      </c>
      <c r="B435" s="73">
        <v>5327146.67</v>
      </c>
      <c r="C435" s="67" t="str">
        <f>IFERROR(INDEX($B$2:$B$1101,MATCH(0,INDEX(COUNTIFS($C$1:C434,$B$2:$B$1101),0),0)),"")</f>
        <v/>
      </c>
      <c r="D435" s="52"/>
      <c r="E435" s="52"/>
    </row>
    <row r="436" spans="1:5" ht="13.5" thickBot="1">
      <c r="A436" s="65" t="s">
        <v>894</v>
      </c>
      <c r="B436" s="73">
        <v>5327146.67</v>
      </c>
      <c r="C436" s="67" t="str">
        <f>IFERROR(INDEX($B$2:$B$1101,MATCH(0,INDEX(COUNTIFS($C$1:C435,$B$2:$B$1101),0),0)),"")</f>
        <v/>
      </c>
      <c r="D436" s="52"/>
      <c r="E436" s="52"/>
    </row>
    <row r="437" spans="1:5" ht="13.5" thickBot="1">
      <c r="A437" s="65" t="s">
        <v>894</v>
      </c>
      <c r="B437" s="73">
        <v>5327146.67</v>
      </c>
      <c r="C437" s="67" t="str">
        <f>IFERROR(INDEX($B$2:$B$1101,MATCH(0,INDEX(COUNTIFS($C$1:C436,$B$2:$B$1101),0),0)),"")</f>
        <v/>
      </c>
      <c r="D437" s="52"/>
      <c r="E437" s="52"/>
    </row>
    <row r="438" spans="1:5" ht="13.5" thickBot="1">
      <c r="A438" s="65" t="s">
        <v>894</v>
      </c>
      <c r="B438" s="73">
        <v>5327146.67</v>
      </c>
      <c r="C438" s="67" t="str">
        <f>IFERROR(INDEX($B$2:$B$1101,MATCH(0,INDEX(COUNTIFS($C$1:C437,$B$2:$B$1101),0),0)),"")</f>
        <v/>
      </c>
      <c r="D438" s="52"/>
      <c r="E438" s="52"/>
    </row>
    <row r="439" spans="1:5" ht="13.5" thickBot="1">
      <c r="A439" s="65" t="s">
        <v>894</v>
      </c>
      <c r="B439" s="73">
        <v>5327146.67</v>
      </c>
      <c r="C439" s="67" t="str">
        <f>IFERROR(INDEX($B$2:$B$1101,MATCH(0,INDEX(COUNTIFS($C$1:C438,$B$2:$B$1101),0),0)),"")</f>
        <v/>
      </c>
      <c r="D439" s="52"/>
      <c r="E439" s="52"/>
    </row>
    <row r="440" spans="1:5" ht="13.5" thickBot="1">
      <c r="A440" s="65" t="s">
        <v>894</v>
      </c>
      <c r="B440" s="73">
        <v>5327146.67</v>
      </c>
      <c r="C440" s="67" t="str">
        <f>IFERROR(INDEX($B$2:$B$1101,MATCH(0,INDEX(COUNTIFS($C$1:C439,$B$2:$B$1101),0),0)),"")</f>
        <v/>
      </c>
      <c r="D440" s="52"/>
      <c r="E440" s="52"/>
    </row>
    <row r="441" spans="1:5" ht="13.5" thickBot="1">
      <c r="A441" s="65" t="s">
        <v>894</v>
      </c>
      <c r="B441" s="73">
        <v>5327146.67</v>
      </c>
      <c r="C441" s="67" t="str">
        <f>IFERROR(INDEX($B$2:$B$1101,MATCH(0,INDEX(COUNTIFS($C$1:C440,$B$2:$B$1101),0),0)),"")</f>
        <v/>
      </c>
      <c r="D441" s="52"/>
      <c r="E441" s="52"/>
    </row>
    <row r="442" spans="1:5" ht="13.5" thickBot="1">
      <c r="A442" s="65" t="s">
        <v>894</v>
      </c>
      <c r="B442" s="73">
        <v>5327146.67</v>
      </c>
      <c r="C442" s="67" t="str">
        <f>IFERROR(INDEX($B$2:$B$1101,MATCH(0,INDEX(COUNTIFS($C$1:C441,$B$2:$B$1101),0),0)),"")</f>
        <v/>
      </c>
      <c r="D442" s="52"/>
      <c r="E442" s="52"/>
    </row>
    <row r="443" spans="1:5" ht="13.5" thickBot="1">
      <c r="A443" s="65" t="s">
        <v>894</v>
      </c>
      <c r="B443" s="73">
        <v>5327146.67</v>
      </c>
      <c r="C443" s="67" t="str">
        <f>IFERROR(INDEX($B$2:$B$1101,MATCH(0,INDEX(COUNTIFS($C$1:C442,$B$2:$B$1101),0),0)),"")</f>
        <v/>
      </c>
      <c r="D443" s="52"/>
      <c r="E443" s="52"/>
    </row>
    <row r="444" spans="1:5" ht="13.5" thickBot="1">
      <c r="A444" s="65" t="s">
        <v>894</v>
      </c>
      <c r="B444" s="73">
        <v>5327146.67</v>
      </c>
      <c r="C444" s="67" t="str">
        <f>IFERROR(INDEX($B$2:$B$1101,MATCH(0,INDEX(COUNTIFS($C$1:C443,$B$2:$B$1101),0),0)),"")</f>
        <v/>
      </c>
      <c r="D444" s="52"/>
      <c r="E444" s="52"/>
    </row>
    <row r="445" spans="1:5" ht="13.5" thickBot="1">
      <c r="A445" s="65" t="s">
        <v>894</v>
      </c>
      <c r="B445" s="73">
        <v>5327146.67</v>
      </c>
      <c r="C445" s="67" t="str">
        <f>IFERROR(INDEX($B$2:$B$1101,MATCH(0,INDEX(COUNTIFS($C$1:C444,$B$2:$B$1101),0),0)),"")</f>
        <v/>
      </c>
      <c r="D445" s="52"/>
      <c r="E445" s="52"/>
    </row>
    <row r="446" spans="1:5" ht="13.5" thickBot="1">
      <c r="A446" s="65" t="s">
        <v>894</v>
      </c>
      <c r="B446" s="73">
        <v>5327146.67</v>
      </c>
      <c r="C446" s="70"/>
      <c r="D446" s="52"/>
      <c r="E446" s="52"/>
    </row>
    <row r="447" spans="1:5" ht="13.5" thickBot="1">
      <c r="A447" s="65" t="s">
        <v>894</v>
      </c>
      <c r="B447" s="73">
        <v>5327146.67</v>
      </c>
      <c r="C447" s="70"/>
      <c r="D447" s="52"/>
      <c r="E447" s="52"/>
    </row>
    <row r="448" spans="1:5" ht="13.5" thickBot="1">
      <c r="A448" s="65" t="s">
        <v>894</v>
      </c>
      <c r="B448" s="73">
        <v>5327146.67</v>
      </c>
      <c r="C448" s="70"/>
      <c r="D448" s="52"/>
      <c r="E448" s="52"/>
    </row>
    <row r="449" spans="1:5" ht="13.5" thickBot="1">
      <c r="A449" s="65" t="s">
        <v>894</v>
      </c>
      <c r="B449" s="73">
        <v>5327146.67</v>
      </c>
      <c r="C449" s="70"/>
      <c r="D449" s="52"/>
      <c r="E449" s="52"/>
    </row>
    <row r="450" spans="1:5" ht="13.5" thickBot="1">
      <c r="A450" s="65" t="s">
        <v>894</v>
      </c>
      <c r="B450" s="73">
        <v>5327146.67</v>
      </c>
      <c r="C450" s="70"/>
      <c r="D450" s="52"/>
      <c r="E450" s="52"/>
    </row>
    <row r="451" spans="1:5" ht="13.5" thickBot="1">
      <c r="A451" s="65" t="s">
        <v>894</v>
      </c>
      <c r="B451" s="73">
        <v>5327146.67</v>
      </c>
      <c r="C451" s="70"/>
      <c r="D451" s="52"/>
      <c r="E451" s="52"/>
    </row>
    <row r="452" spans="1:5" ht="13.5" thickBot="1">
      <c r="A452" s="65" t="s">
        <v>894</v>
      </c>
      <c r="B452" s="73">
        <v>5327146.67</v>
      </c>
      <c r="C452" s="70"/>
      <c r="D452" s="52"/>
      <c r="E452" s="52"/>
    </row>
    <row r="453" spans="1:5" ht="13.5" thickBot="1">
      <c r="A453" s="65" t="s">
        <v>895</v>
      </c>
      <c r="B453" s="73">
        <v>240720</v>
      </c>
      <c r="C453" s="70"/>
      <c r="D453" s="52"/>
      <c r="E453" s="52"/>
    </row>
    <row r="454" spans="1:5" ht="13.5" thickBot="1">
      <c r="A454" s="65" t="s">
        <v>895</v>
      </c>
      <c r="B454" s="73">
        <v>240720</v>
      </c>
      <c r="C454" s="70"/>
      <c r="D454" s="52"/>
      <c r="E454" s="52"/>
    </row>
    <row r="455" spans="1:5" ht="13.5" thickBot="1">
      <c r="A455" s="65" t="s">
        <v>896</v>
      </c>
      <c r="B455" s="73">
        <v>0</v>
      </c>
      <c r="C455" s="70"/>
      <c r="D455" s="52"/>
      <c r="E455" s="52"/>
    </row>
    <row r="456" spans="1:5" ht="13.5" thickBot="1">
      <c r="A456" s="65" t="s">
        <v>897</v>
      </c>
      <c r="B456" s="73">
        <v>275680</v>
      </c>
      <c r="C456" s="70"/>
      <c r="D456" s="52"/>
      <c r="E456" s="52"/>
    </row>
    <row r="457" spans="1:5" ht="13.5" thickBot="1">
      <c r="A457" s="65" t="s">
        <v>897</v>
      </c>
      <c r="B457" s="73">
        <v>275680</v>
      </c>
      <c r="C457" s="70"/>
      <c r="D457" s="52"/>
      <c r="E457" s="52"/>
    </row>
    <row r="458" spans="1:5" ht="13.5" thickBot="1">
      <c r="A458" s="65" t="s">
        <v>898</v>
      </c>
      <c r="B458" s="73">
        <v>470</v>
      </c>
      <c r="C458" s="70"/>
      <c r="D458" s="52"/>
      <c r="E458" s="52"/>
    </row>
    <row r="459" spans="1:5" ht="13.5" thickBot="1">
      <c r="A459" s="65" t="s">
        <v>898</v>
      </c>
      <c r="B459" s="73">
        <v>470</v>
      </c>
      <c r="C459" s="70"/>
      <c r="D459" s="52"/>
      <c r="E459" s="52"/>
    </row>
    <row r="460" spans="1:5" ht="13.5" thickBot="1">
      <c r="A460" s="65" t="s">
        <v>898</v>
      </c>
      <c r="B460" s="73">
        <v>470</v>
      </c>
      <c r="C460" s="70"/>
      <c r="D460" s="52"/>
      <c r="E460" s="52"/>
    </row>
    <row r="461" spans="1:5" ht="13.5" thickBot="1">
      <c r="A461" s="65" t="s">
        <v>898</v>
      </c>
      <c r="B461" s="73">
        <v>470</v>
      </c>
      <c r="C461" s="70"/>
      <c r="D461" s="52"/>
      <c r="E461" s="52"/>
    </row>
    <row r="462" spans="1:5" ht="13.5" thickBot="1">
      <c r="A462" s="65" t="s">
        <v>899</v>
      </c>
      <c r="B462" s="73">
        <v>714310</v>
      </c>
      <c r="C462" s="70"/>
      <c r="D462" s="52"/>
      <c r="E462" s="52"/>
    </row>
    <row r="463" spans="1:5" ht="13.5" thickBot="1">
      <c r="A463" s="65" t="s">
        <v>899</v>
      </c>
      <c r="B463" s="73">
        <v>714310</v>
      </c>
      <c r="C463" s="70"/>
      <c r="D463" s="52"/>
      <c r="E463" s="52"/>
    </row>
    <row r="464" spans="1:5" ht="13.5" thickBot="1">
      <c r="A464" s="65" t="s">
        <v>900</v>
      </c>
      <c r="B464" s="73">
        <v>24</v>
      </c>
      <c r="C464" s="70"/>
      <c r="D464" s="52"/>
      <c r="E464" s="52"/>
    </row>
    <row r="465" spans="1:5" ht="13.5" thickBot="1">
      <c r="A465" s="65" t="s">
        <v>900</v>
      </c>
      <c r="B465" s="73">
        <v>24</v>
      </c>
      <c r="C465" s="70"/>
      <c r="D465" s="52"/>
      <c r="E465" s="52"/>
    </row>
    <row r="466" spans="1:5" ht="13.5" thickBot="1">
      <c r="A466" s="65" t="s">
        <v>900</v>
      </c>
      <c r="B466" s="73">
        <v>24</v>
      </c>
      <c r="C466" s="70"/>
      <c r="D466" s="52"/>
      <c r="E466" s="52"/>
    </row>
    <row r="467" spans="1:5" ht="13.5" thickBot="1">
      <c r="A467" s="65" t="s">
        <v>900</v>
      </c>
      <c r="B467" s="73">
        <v>24</v>
      </c>
      <c r="C467" s="70"/>
      <c r="D467" s="52"/>
      <c r="E467" s="52"/>
    </row>
    <row r="468" spans="1:5" ht="13.5" thickBot="1">
      <c r="A468" s="65" t="s">
        <v>900</v>
      </c>
      <c r="B468" s="73">
        <v>24</v>
      </c>
      <c r="C468" s="70"/>
      <c r="D468" s="52"/>
      <c r="E468" s="52"/>
    </row>
    <row r="469" spans="1:5" ht="13.5" thickBot="1">
      <c r="A469" s="65" t="s">
        <v>900</v>
      </c>
      <c r="B469" s="73">
        <v>24</v>
      </c>
      <c r="C469" s="70"/>
      <c r="D469" s="52"/>
      <c r="E469" s="52"/>
    </row>
    <row r="470" spans="1:5" ht="13.5" thickBot="1">
      <c r="A470" s="65" t="s">
        <v>900</v>
      </c>
      <c r="B470" s="73">
        <v>24</v>
      </c>
      <c r="C470" s="70"/>
      <c r="D470" s="52"/>
      <c r="E470" s="52"/>
    </row>
    <row r="471" spans="1:5" ht="13.5" thickBot="1">
      <c r="A471" s="65" t="s">
        <v>901</v>
      </c>
      <c r="B471" s="73">
        <v>0</v>
      </c>
      <c r="C471" s="70"/>
      <c r="D471" s="52"/>
      <c r="E471" s="52"/>
    </row>
    <row r="472" spans="1:5" ht="13.5" thickBot="1">
      <c r="A472" s="65" t="s">
        <v>902</v>
      </c>
      <c r="B472" s="73">
        <v>763521</v>
      </c>
      <c r="C472" s="70"/>
      <c r="D472" s="52"/>
      <c r="E472" s="52"/>
    </row>
    <row r="473" spans="1:5" ht="13.5" thickBot="1">
      <c r="A473" s="65" t="s">
        <v>903</v>
      </c>
      <c r="B473" s="73">
        <v>249124</v>
      </c>
      <c r="C473" s="70"/>
      <c r="D473" s="52"/>
      <c r="E473" s="52"/>
    </row>
    <row r="474" spans="1:5" ht="13.5" thickBot="1">
      <c r="A474" s="65" t="s">
        <v>904</v>
      </c>
      <c r="B474" s="73">
        <v>0</v>
      </c>
      <c r="C474" s="70"/>
      <c r="D474" s="52"/>
      <c r="E474" s="52"/>
    </row>
    <row r="475" spans="1:5" ht="15.75" thickBot="1">
      <c r="A475" s="65" t="s">
        <v>905</v>
      </c>
      <c r="B475" s="74">
        <v>91981</v>
      </c>
      <c r="C475" s="71"/>
      <c r="D475" s="52"/>
      <c r="E475" s="52"/>
    </row>
    <row r="476" spans="1:5" ht="15.75" thickBot="1">
      <c r="A476" s="65" t="s">
        <v>905</v>
      </c>
      <c r="B476" s="74">
        <v>91981</v>
      </c>
      <c r="C476" s="71"/>
      <c r="D476" s="52"/>
      <c r="E476" s="52"/>
    </row>
    <row r="477" spans="1:5" ht="15.75" thickBot="1">
      <c r="A477" s="65" t="s">
        <v>905</v>
      </c>
      <c r="B477" s="74">
        <v>91981</v>
      </c>
      <c r="C477" s="71"/>
      <c r="D477" s="52"/>
      <c r="E477" s="52"/>
    </row>
    <row r="478" spans="1:5" ht="15.75" thickBot="1">
      <c r="A478" s="65" t="s">
        <v>905</v>
      </c>
      <c r="B478" s="74">
        <v>91981</v>
      </c>
      <c r="C478" s="71"/>
      <c r="D478" s="52"/>
      <c r="E478" s="52"/>
    </row>
    <row r="479" spans="1:5" ht="13.5" thickBot="1">
      <c r="A479" s="65" t="s">
        <v>906</v>
      </c>
      <c r="B479" s="73">
        <v>127297.8</v>
      </c>
      <c r="C479" s="70"/>
      <c r="D479" s="52"/>
      <c r="E479" s="52"/>
    </row>
    <row r="480" spans="1:5" ht="13.5" thickBot="1">
      <c r="A480" s="65" t="s">
        <v>907</v>
      </c>
      <c r="B480" s="73">
        <v>318600</v>
      </c>
      <c r="C480" s="70"/>
      <c r="D480" s="52"/>
      <c r="E480" s="52"/>
    </row>
    <row r="481" spans="1:5" ht="15.75" thickBot="1">
      <c r="A481" s="65" t="s">
        <v>908</v>
      </c>
      <c r="B481" s="74">
        <v>3658</v>
      </c>
      <c r="C481" s="71"/>
      <c r="D481" s="52"/>
      <c r="E481" s="52"/>
    </row>
    <row r="482" spans="1:5" ht="15.75" thickBot="1">
      <c r="A482" s="65" t="s">
        <v>908</v>
      </c>
      <c r="B482" s="74">
        <v>3658</v>
      </c>
      <c r="C482" s="71"/>
      <c r="D482" s="52"/>
      <c r="E482" s="52"/>
    </row>
    <row r="483" spans="1:5" ht="13.5" thickBot="1">
      <c r="A483" s="65" t="s">
        <v>909</v>
      </c>
      <c r="B483" s="73">
        <v>1653509.27</v>
      </c>
      <c r="C483" s="70"/>
      <c r="D483" s="52"/>
      <c r="E483" s="52"/>
    </row>
    <row r="484" spans="1:5" ht="13.5" thickBot="1">
      <c r="A484" s="65" t="s">
        <v>909</v>
      </c>
      <c r="B484" s="73">
        <v>1653509.27</v>
      </c>
      <c r="C484" s="70"/>
      <c r="D484" s="52"/>
      <c r="E484" s="52"/>
    </row>
    <row r="485" spans="1:5" ht="13.5" thickBot="1">
      <c r="A485" s="65" t="s">
        <v>909</v>
      </c>
      <c r="B485" s="73">
        <v>1653509.27</v>
      </c>
      <c r="C485" s="70"/>
      <c r="D485" s="52"/>
      <c r="E485" s="52"/>
    </row>
    <row r="486" spans="1:5" ht="13.5" thickBot="1">
      <c r="A486" s="65" t="s">
        <v>909</v>
      </c>
      <c r="B486" s="73">
        <v>1653509.27</v>
      </c>
      <c r="C486" s="70"/>
      <c r="D486" s="52"/>
      <c r="E486" s="52"/>
    </row>
    <row r="487" spans="1:5" ht="13.5" thickBot="1">
      <c r="A487" s="65" t="s">
        <v>909</v>
      </c>
      <c r="B487" s="73">
        <v>1653509.27</v>
      </c>
      <c r="C487" s="70"/>
      <c r="D487" s="52"/>
      <c r="E487" s="52"/>
    </row>
    <row r="488" spans="1:5" ht="13.5" thickBot="1">
      <c r="A488" s="65" t="s">
        <v>909</v>
      </c>
      <c r="B488" s="73">
        <v>1653509.27</v>
      </c>
      <c r="C488" s="70"/>
      <c r="D488" s="52"/>
      <c r="E488" s="52"/>
    </row>
    <row r="489" spans="1:5" ht="13.5" thickBot="1">
      <c r="A489" s="65" t="s">
        <v>909</v>
      </c>
      <c r="B489" s="73">
        <v>1653509.27</v>
      </c>
      <c r="C489" s="70"/>
      <c r="D489" s="52"/>
      <c r="E489" s="52"/>
    </row>
    <row r="490" spans="1:5" ht="13.5" thickBot="1">
      <c r="A490" s="65" t="s">
        <v>909</v>
      </c>
      <c r="B490" s="73">
        <v>1653509.27</v>
      </c>
      <c r="C490" s="70"/>
      <c r="D490" s="52"/>
      <c r="E490" s="52"/>
    </row>
    <row r="491" spans="1:5" ht="13.5" thickBot="1">
      <c r="A491" s="65" t="s">
        <v>909</v>
      </c>
      <c r="B491" s="73">
        <v>1653509.27</v>
      </c>
      <c r="C491" s="70"/>
      <c r="D491" s="52"/>
      <c r="E491" s="52"/>
    </row>
    <row r="492" spans="1:5" ht="13.5" thickBot="1">
      <c r="A492" s="65" t="s">
        <v>909</v>
      </c>
      <c r="B492" s="73">
        <v>1653509.27</v>
      </c>
      <c r="C492" s="70"/>
      <c r="D492" s="52"/>
      <c r="E492" s="52"/>
    </row>
    <row r="493" spans="1:5" ht="13.5" thickBot="1">
      <c r="A493" s="65" t="s">
        <v>909</v>
      </c>
      <c r="B493" s="73">
        <v>1653509.27</v>
      </c>
      <c r="C493" s="70"/>
      <c r="D493" s="52"/>
      <c r="E493" s="52"/>
    </row>
    <row r="494" spans="1:5" ht="13.5" thickBot="1">
      <c r="A494" s="65" t="s">
        <v>909</v>
      </c>
      <c r="B494" s="73">
        <v>1653509.27</v>
      </c>
      <c r="C494" s="70"/>
      <c r="D494" s="52"/>
      <c r="E494" s="52"/>
    </row>
    <row r="495" spans="1:5" ht="13.5" thickBot="1">
      <c r="A495" s="65" t="s">
        <v>909</v>
      </c>
      <c r="B495" s="73">
        <v>1653509.27</v>
      </c>
      <c r="C495" s="70"/>
      <c r="D495" s="52"/>
      <c r="E495" s="52"/>
    </row>
    <row r="496" spans="1:5" ht="13.5" thickBot="1">
      <c r="A496" s="65" t="s">
        <v>909</v>
      </c>
      <c r="B496" s="73">
        <v>1653509.27</v>
      </c>
      <c r="C496" s="70"/>
      <c r="D496" s="52"/>
      <c r="E496" s="52"/>
    </row>
    <row r="497" spans="1:5" ht="13.5" thickBot="1">
      <c r="A497" s="65" t="s">
        <v>909</v>
      </c>
      <c r="B497" s="73">
        <v>1653509.27</v>
      </c>
      <c r="C497" s="70"/>
      <c r="D497" s="52"/>
      <c r="E497" s="52"/>
    </row>
    <row r="498" spans="1:5" ht="13.5" thickBot="1">
      <c r="A498" s="65" t="s">
        <v>909</v>
      </c>
      <c r="B498" s="73">
        <v>1653509.27</v>
      </c>
      <c r="C498" s="70"/>
      <c r="D498" s="52"/>
      <c r="E498" s="52"/>
    </row>
    <row r="499" spans="1:5" ht="13.5" thickBot="1">
      <c r="A499" s="65" t="s">
        <v>909</v>
      </c>
      <c r="B499" s="73">
        <v>1653509.27</v>
      </c>
      <c r="C499" s="70"/>
      <c r="D499" s="52"/>
      <c r="E499" s="52"/>
    </row>
    <row r="500" spans="1:5" ht="13.5" thickBot="1">
      <c r="A500" s="65" t="s">
        <v>909</v>
      </c>
      <c r="B500" s="73">
        <v>1653509.27</v>
      </c>
      <c r="C500" s="70"/>
      <c r="D500" s="52"/>
      <c r="E500" s="52"/>
    </row>
    <row r="501" spans="1:5" ht="13.5" thickBot="1">
      <c r="A501" s="65" t="s">
        <v>909</v>
      </c>
      <c r="B501" s="73">
        <v>1653509.27</v>
      </c>
      <c r="C501" s="70"/>
      <c r="D501" s="52"/>
      <c r="E501" s="52"/>
    </row>
    <row r="502" spans="1:5" ht="13.5" thickBot="1">
      <c r="A502" s="65" t="s">
        <v>909</v>
      </c>
      <c r="B502" s="73">
        <v>1653509.27</v>
      </c>
      <c r="C502" s="70"/>
      <c r="D502" s="52"/>
      <c r="E502" s="52"/>
    </row>
    <row r="503" spans="1:5" ht="13.5" thickBot="1">
      <c r="A503" s="65" t="s">
        <v>909</v>
      </c>
      <c r="B503" s="73">
        <v>1653509.27</v>
      </c>
      <c r="C503" s="70"/>
      <c r="D503" s="52"/>
      <c r="E503" s="52"/>
    </row>
    <row r="504" spans="1:5" ht="15.75" thickBot="1">
      <c r="A504" s="65" t="s">
        <v>910</v>
      </c>
      <c r="B504" s="74">
        <v>1236</v>
      </c>
      <c r="C504" s="71"/>
      <c r="D504" s="52"/>
      <c r="E504" s="52"/>
    </row>
    <row r="505" spans="1:5" ht="15.75" thickBot="1">
      <c r="A505" s="65" t="s">
        <v>910</v>
      </c>
      <c r="B505" s="74">
        <v>1236</v>
      </c>
      <c r="C505" s="71"/>
      <c r="D505" s="52"/>
      <c r="E505" s="52"/>
    </row>
    <row r="506" spans="1:5" ht="13.5" thickBot="1">
      <c r="A506" s="65" t="s">
        <v>911</v>
      </c>
      <c r="B506" s="73">
        <v>163</v>
      </c>
      <c r="C506" s="70"/>
      <c r="D506" s="52"/>
      <c r="E506" s="52"/>
    </row>
    <row r="507" spans="1:5" ht="13.5" thickBot="1">
      <c r="A507" s="65" t="s">
        <v>912</v>
      </c>
      <c r="B507" s="73">
        <v>237301</v>
      </c>
      <c r="C507" s="70"/>
      <c r="D507" s="52"/>
      <c r="E507" s="52"/>
    </row>
    <row r="508" spans="1:5" ht="13.5" thickBot="1">
      <c r="A508" s="65" t="s">
        <v>912</v>
      </c>
      <c r="B508" s="73">
        <v>237301</v>
      </c>
      <c r="C508" s="70"/>
      <c r="D508" s="52"/>
      <c r="E508" s="52"/>
    </row>
    <row r="509" spans="1:5" ht="13.5" thickBot="1">
      <c r="A509" s="65" t="s">
        <v>912</v>
      </c>
      <c r="B509" s="73">
        <v>237301</v>
      </c>
      <c r="C509" s="70"/>
      <c r="D509" s="52"/>
      <c r="E509" s="52"/>
    </row>
    <row r="510" spans="1:5" ht="13.5" thickBot="1">
      <c r="A510" s="65" t="s">
        <v>912</v>
      </c>
      <c r="B510" s="73">
        <v>237301</v>
      </c>
      <c r="C510" s="70"/>
      <c r="D510" s="52"/>
      <c r="E510" s="52"/>
    </row>
    <row r="511" spans="1:5" ht="13.5" thickBot="1">
      <c r="A511" s="65" t="s">
        <v>912</v>
      </c>
      <c r="B511" s="73">
        <v>237301</v>
      </c>
      <c r="C511" s="70"/>
      <c r="D511" s="52"/>
      <c r="E511" s="52"/>
    </row>
    <row r="512" spans="1:5" ht="13.5" thickBot="1">
      <c r="A512" s="65" t="s">
        <v>912</v>
      </c>
      <c r="B512" s="73">
        <v>237301</v>
      </c>
      <c r="C512" s="70"/>
      <c r="D512" s="52"/>
      <c r="E512" s="52"/>
    </row>
    <row r="513" spans="1:5" ht="13.5" thickBot="1">
      <c r="A513" s="65" t="s">
        <v>912</v>
      </c>
      <c r="B513" s="73">
        <v>237301</v>
      </c>
      <c r="C513" s="70"/>
      <c r="D513" s="52"/>
      <c r="E513" s="52"/>
    </row>
    <row r="514" spans="1:5" ht="15.75" thickBot="1">
      <c r="A514" s="65" t="s">
        <v>913</v>
      </c>
      <c r="B514" s="74">
        <v>44443</v>
      </c>
      <c r="C514" s="71"/>
      <c r="D514" s="52"/>
      <c r="E514" s="52"/>
    </row>
    <row r="515" spans="1:5" ht="15.75" thickBot="1">
      <c r="A515" s="65" t="s">
        <v>913</v>
      </c>
      <c r="B515" s="74">
        <v>44443</v>
      </c>
      <c r="C515" s="71"/>
      <c r="D515" s="52"/>
      <c r="E515" s="52"/>
    </row>
    <row r="516" spans="1:5" ht="13.5" thickBot="1">
      <c r="A516" s="65" t="s">
        <v>914</v>
      </c>
      <c r="B516" s="73">
        <v>0</v>
      </c>
      <c r="C516" s="70"/>
      <c r="D516" s="52"/>
      <c r="E516" s="52"/>
    </row>
    <row r="517" spans="1:5" ht="15.75" thickBot="1">
      <c r="A517" s="65" t="s">
        <v>915</v>
      </c>
      <c r="B517" s="74">
        <v>36909</v>
      </c>
      <c r="C517" s="71"/>
      <c r="D517" s="52"/>
      <c r="E517" s="52"/>
    </row>
    <row r="518" spans="1:5" ht="15.75" thickBot="1">
      <c r="A518" s="65" t="s">
        <v>915</v>
      </c>
      <c r="B518" s="74">
        <v>36909</v>
      </c>
      <c r="C518" s="71"/>
      <c r="D518" s="52"/>
      <c r="E518" s="52"/>
    </row>
    <row r="519" spans="1:5" ht="15.75" thickBot="1">
      <c r="A519" s="65" t="s">
        <v>915</v>
      </c>
      <c r="B519" s="74">
        <v>36909</v>
      </c>
      <c r="C519" s="71"/>
      <c r="D519" s="52"/>
      <c r="E519" s="52"/>
    </row>
    <row r="520" spans="1:5" ht="15.75" thickBot="1">
      <c r="A520" s="65" t="s">
        <v>915</v>
      </c>
      <c r="B520" s="74">
        <v>36909</v>
      </c>
      <c r="C520" s="71"/>
      <c r="D520" s="52"/>
      <c r="E520" s="52"/>
    </row>
    <row r="521" spans="1:5" ht="15.75" thickBot="1">
      <c r="A521" s="65" t="s">
        <v>915</v>
      </c>
      <c r="B521" s="74">
        <v>36909</v>
      </c>
      <c r="C521" s="71"/>
      <c r="D521" s="52"/>
      <c r="E521" s="52"/>
    </row>
    <row r="522" spans="1:5" ht="15.75" thickBot="1">
      <c r="A522" s="65" t="s">
        <v>915</v>
      </c>
      <c r="B522" s="74">
        <v>36909</v>
      </c>
      <c r="C522" s="71"/>
      <c r="D522" s="52"/>
      <c r="E522" s="52"/>
    </row>
    <row r="523" spans="1:5" ht="15.75" thickBot="1">
      <c r="A523" s="65" t="s">
        <v>915</v>
      </c>
      <c r="B523" s="74">
        <v>36909</v>
      </c>
      <c r="C523" s="71"/>
      <c r="D523" s="52"/>
      <c r="E523" s="52"/>
    </row>
    <row r="524" spans="1:5" ht="15.75" thickBot="1">
      <c r="A524" s="65" t="s">
        <v>915</v>
      </c>
      <c r="B524" s="74">
        <v>36909</v>
      </c>
      <c r="C524" s="71"/>
      <c r="D524" s="52"/>
      <c r="E524" s="52"/>
    </row>
    <row r="525" spans="1:5" ht="15.75" thickBot="1">
      <c r="A525" s="65" t="s">
        <v>915</v>
      </c>
      <c r="B525" s="74">
        <v>36909</v>
      </c>
      <c r="C525" s="71"/>
      <c r="D525" s="52"/>
      <c r="E525" s="52"/>
    </row>
    <row r="526" spans="1:5" ht="15.75" thickBot="1">
      <c r="A526" s="65" t="s">
        <v>915</v>
      </c>
      <c r="B526" s="74">
        <v>36909</v>
      </c>
      <c r="C526" s="71"/>
      <c r="D526" s="52"/>
      <c r="E526" s="52"/>
    </row>
    <row r="527" spans="1:5" ht="15.75" thickBot="1">
      <c r="A527" s="65" t="s">
        <v>916</v>
      </c>
      <c r="B527" s="74">
        <v>1335.56</v>
      </c>
      <c r="C527" s="71"/>
      <c r="D527" s="52"/>
      <c r="E527" s="52"/>
    </row>
    <row r="528" spans="1:5" ht="13.5" thickBot="1">
      <c r="A528" s="65" t="s">
        <v>917</v>
      </c>
      <c r="B528" s="73">
        <v>228565</v>
      </c>
      <c r="C528" s="70"/>
      <c r="D528" s="52"/>
      <c r="E528" s="52"/>
    </row>
    <row r="529" spans="1:5" ht="13.5" thickBot="1">
      <c r="A529" s="65" t="s">
        <v>917</v>
      </c>
      <c r="B529" s="73">
        <v>228565</v>
      </c>
      <c r="C529" s="70"/>
      <c r="D529" s="52"/>
      <c r="E529" s="52"/>
    </row>
    <row r="530" spans="1:5" ht="13.5" thickBot="1">
      <c r="A530" s="65" t="s">
        <v>918</v>
      </c>
      <c r="B530" s="73">
        <v>132160</v>
      </c>
      <c r="C530" s="70"/>
      <c r="D530" s="52"/>
      <c r="E530" s="52"/>
    </row>
    <row r="531" spans="1:5" ht="15.75" thickBot="1">
      <c r="A531" s="65" t="s">
        <v>909</v>
      </c>
      <c r="B531" s="74">
        <v>18101</v>
      </c>
      <c r="C531" s="71"/>
      <c r="D531" s="52"/>
      <c r="E531" s="52"/>
    </row>
    <row r="532" spans="1:5" ht="15.75" thickBot="1">
      <c r="A532" s="65" t="s">
        <v>909</v>
      </c>
      <c r="B532" s="74">
        <v>18101</v>
      </c>
      <c r="C532" s="71"/>
      <c r="D532" s="52"/>
      <c r="E532" s="52"/>
    </row>
    <row r="533" spans="1:5" ht="13.5" thickBot="1">
      <c r="A533" s="65" t="s">
        <v>919</v>
      </c>
      <c r="B533" s="73">
        <v>732</v>
      </c>
      <c r="C533" s="70"/>
      <c r="D533" s="52"/>
      <c r="E533" s="52"/>
    </row>
    <row r="534" spans="1:5" ht="13.5" thickBot="1">
      <c r="A534" s="65" t="s">
        <v>919</v>
      </c>
      <c r="B534" s="73">
        <v>732</v>
      </c>
      <c r="C534" s="70"/>
      <c r="D534" s="52"/>
      <c r="E534" s="52"/>
    </row>
    <row r="535" spans="1:5" ht="13.5" thickBot="1">
      <c r="A535" s="65" t="s">
        <v>920</v>
      </c>
      <c r="B535" s="73">
        <v>27</v>
      </c>
      <c r="C535" s="70"/>
      <c r="D535" s="52"/>
      <c r="E535" s="52"/>
    </row>
    <row r="536" spans="1:5" ht="13.5" thickBot="1">
      <c r="A536" s="65" t="s">
        <v>921</v>
      </c>
      <c r="B536" s="73">
        <v>0</v>
      </c>
      <c r="C536" s="70"/>
      <c r="D536" s="52"/>
      <c r="E536" s="52"/>
    </row>
    <row r="537" spans="1:5" ht="13.5" thickBot="1">
      <c r="A537" s="65" t="s">
        <v>921</v>
      </c>
      <c r="B537" s="73">
        <v>0</v>
      </c>
      <c r="C537" s="70"/>
      <c r="D537" s="52"/>
      <c r="E537" s="52"/>
    </row>
    <row r="538" spans="1:5" ht="13.5" thickBot="1">
      <c r="A538" s="65" t="s">
        <v>922</v>
      </c>
      <c r="B538" s="73">
        <v>175000</v>
      </c>
      <c r="C538" s="70"/>
      <c r="D538" s="52"/>
      <c r="E538" s="52"/>
    </row>
    <row r="539" spans="1:5" ht="13.5" thickBot="1">
      <c r="A539" s="65" t="s">
        <v>923</v>
      </c>
      <c r="B539" s="73">
        <v>190402</v>
      </c>
      <c r="C539" s="70"/>
      <c r="D539" s="52"/>
      <c r="E539" s="52"/>
    </row>
    <row r="540" spans="1:5" ht="13.5" thickBot="1">
      <c r="A540" s="65" t="s">
        <v>923</v>
      </c>
      <c r="B540" s="73">
        <v>190402</v>
      </c>
      <c r="C540" s="70"/>
      <c r="D540" s="52"/>
      <c r="E540" s="52"/>
    </row>
    <row r="541" spans="1:5" ht="13.5" thickBot="1">
      <c r="A541" s="65" t="s">
        <v>923</v>
      </c>
      <c r="B541" s="73">
        <v>190402</v>
      </c>
      <c r="C541" s="70"/>
      <c r="D541" s="52"/>
      <c r="E541" s="52"/>
    </row>
    <row r="542" spans="1:5" ht="13.5" thickBot="1">
      <c r="A542" s="65" t="s">
        <v>923</v>
      </c>
      <c r="B542" s="73">
        <v>190402</v>
      </c>
      <c r="C542" s="70"/>
      <c r="D542" s="52"/>
      <c r="E542" s="52"/>
    </row>
    <row r="543" spans="1:5" ht="13.5" thickBot="1">
      <c r="A543" s="65" t="s">
        <v>923</v>
      </c>
      <c r="B543" s="73">
        <v>190402</v>
      </c>
      <c r="C543" s="70"/>
      <c r="D543" s="52"/>
      <c r="E543" s="52"/>
    </row>
    <row r="544" spans="1:5" ht="13.5" thickBot="1">
      <c r="A544" s="65" t="s">
        <v>923</v>
      </c>
      <c r="B544" s="73">
        <v>190402</v>
      </c>
      <c r="C544" s="70"/>
      <c r="D544" s="52"/>
      <c r="E544" s="52"/>
    </row>
    <row r="545" spans="1:5" ht="13.5" thickBot="1">
      <c r="A545" s="65" t="s">
        <v>924</v>
      </c>
      <c r="B545" s="73">
        <v>0</v>
      </c>
      <c r="C545" s="70"/>
      <c r="D545" s="52"/>
      <c r="E545" s="52"/>
    </row>
    <row r="546" spans="1:5" ht="15.75" thickBot="1">
      <c r="A546" s="65" t="s">
        <v>925</v>
      </c>
      <c r="B546" s="74">
        <v>58198</v>
      </c>
      <c r="C546" s="71"/>
      <c r="D546" s="52"/>
      <c r="E546" s="52"/>
    </row>
    <row r="547" spans="1:5" ht="13.5" thickBot="1">
      <c r="A547" s="65" t="s">
        <v>926</v>
      </c>
      <c r="B547" s="73">
        <v>855484</v>
      </c>
      <c r="C547" s="70"/>
      <c r="D547" s="52"/>
      <c r="E547" s="52"/>
    </row>
    <row r="548" spans="1:5" ht="13.5" thickBot="1">
      <c r="A548" s="65" t="s">
        <v>926</v>
      </c>
      <c r="B548" s="73">
        <v>855484</v>
      </c>
      <c r="C548" s="70"/>
      <c r="D548" s="52"/>
      <c r="E548" s="52"/>
    </row>
    <row r="549" spans="1:5" ht="13.5" thickBot="1">
      <c r="A549" s="65" t="s">
        <v>927</v>
      </c>
      <c r="B549" s="73">
        <v>187030</v>
      </c>
      <c r="C549" s="70"/>
      <c r="D549" s="52"/>
      <c r="E549" s="52"/>
    </row>
    <row r="550" spans="1:5" ht="13.5" thickBot="1">
      <c r="A550" s="65" t="s">
        <v>928</v>
      </c>
      <c r="B550" s="73">
        <v>168718.65</v>
      </c>
      <c r="C550" s="70"/>
      <c r="D550" s="52"/>
      <c r="E550" s="52"/>
    </row>
    <row r="551" spans="1:5" ht="13.5" thickBot="1">
      <c r="A551" s="65" t="s">
        <v>928</v>
      </c>
      <c r="B551" s="73">
        <v>168718.65</v>
      </c>
      <c r="C551" s="70"/>
      <c r="D551" s="52"/>
      <c r="E551" s="52"/>
    </row>
    <row r="552" spans="1:5" ht="13.5" thickBot="1">
      <c r="A552" s="65" t="s">
        <v>928</v>
      </c>
      <c r="B552" s="73">
        <v>168718.65</v>
      </c>
      <c r="C552" s="70"/>
      <c r="D552" s="52"/>
      <c r="E552" s="52"/>
    </row>
    <row r="553" spans="1:5" ht="13.5" thickBot="1">
      <c r="A553" s="65" t="s">
        <v>928</v>
      </c>
      <c r="B553" s="73">
        <v>168718.65</v>
      </c>
      <c r="C553" s="70"/>
      <c r="D553" s="52"/>
      <c r="E553" s="52"/>
    </row>
    <row r="554" spans="1:5" ht="13.5" thickBot="1">
      <c r="A554" s="65" t="s">
        <v>928</v>
      </c>
      <c r="B554" s="73">
        <v>168718.65</v>
      </c>
      <c r="C554" s="70"/>
      <c r="D554" s="52"/>
      <c r="E554" s="52"/>
    </row>
    <row r="555" spans="1:5" ht="13.5" thickBot="1">
      <c r="A555" s="65" t="s">
        <v>928</v>
      </c>
      <c r="B555" s="73">
        <v>168718.65</v>
      </c>
      <c r="C555" s="70"/>
      <c r="D555" s="52"/>
      <c r="E555" s="52"/>
    </row>
    <row r="556" spans="1:5" ht="13.5" thickBot="1">
      <c r="A556" s="65" t="s">
        <v>928</v>
      </c>
      <c r="B556" s="73">
        <v>168718.65</v>
      </c>
      <c r="C556" s="70"/>
      <c r="D556" s="52"/>
      <c r="E556" s="52"/>
    </row>
    <row r="557" spans="1:5" ht="15.75" thickBot="1">
      <c r="A557" s="65" t="s">
        <v>929</v>
      </c>
      <c r="B557" s="74">
        <v>38940</v>
      </c>
      <c r="C557" s="71"/>
      <c r="D557" s="52"/>
      <c r="E557" s="52"/>
    </row>
    <row r="558" spans="1:5" ht="15.75" thickBot="1">
      <c r="A558" s="65" t="s">
        <v>929</v>
      </c>
      <c r="B558" s="74">
        <v>38940</v>
      </c>
      <c r="C558" s="71"/>
      <c r="D558" s="52"/>
      <c r="E558" s="52"/>
    </row>
    <row r="559" spans="1:5" ht="15.75" thickBot="1">
      <c r="A559" s="65" t="s">
        <v>929</v>
      </c>
      <c r="B559" s="74">
        <v>38940</v>
      </c>
      <c r="C559" s="71"/>
      <c r="D559" s="52"/>
      <c r="E559" s="52"/>
    </row>
    <row r="560" spans="1:5" ht="13.5" thickBot="1">
      <c r="A560" s="65" t="s">
        <v>930</v>
      </c>
      <c r="B560" s="73">
        <v>480649.16</v>
      </c>
      <c r="C560" s="70"/>
      <c r="D560" s="52"/>
      <c r="E560" s="52"/>
    </row>
    <row r="561" spans="1:5" ht="13.5" thickBot="1">
      <c r="A561" s="65" t="s">
        <v>930</v>
      </c>
      <c r="B561" s="73">
        <v>480649.16</v>
      </c>
      <c r="C561" s="70"/>
      <c r="D561" s="52"/>
      <c r="E561" s="52"/>
    </row>
    <row r="562" spans="1:5" ht="13.5" thickBot="1">
      <c r="A562" s="65" t="s">
        <v>930</v>
      </c>
      <c r="B562" s="73">
        <v>480649.16</v>
      </c>
      <c r="C562" s="70"/>
      <c r="D562" s="52"/>
      <c r="E562" s="52"/>
    </row>
    <row r="563" spans="1:5" ht="13.5" thickBot="1">
      <c r="A563" s="65" t="s">
        <v>930</v>
      </c>
      <c r="B563" s="73">
        <v>480649.16</v>
      </c>
      <c r="C563" s="70"/>
      <c r="D563" s="52"/>
      <c r="E563" s="52"/>
    </row>
    <row r="564" spans="1:5" ht="13.5" thickBot="1">
      <c r="A564" s="65" t="s">
        <v>930</v>
      </c>
      <c r="B564" s="73">
        <v>480649.16</v>
      </c>
      <c r="C564" s="70"/>
      <c r="D564" s="52"/>
      <c r="E564" s="52"/>
    </row>
    <row r="565" spans="1:5" ht="13.5" thickBot="1">
      <c r="A565" s="65" t="s">
        <v>930</v>
      </c>
      <c r="B565" s="73">
        <v>480649.16</v>
      </c>
      <c r="C565" s="70"/>
      <c r="D565" s="52"/>
      <c r="E565" s="52"/>
    </row>
    <row r="566" spans="1:5" ht="13.5" thickBot="1">
      <c r="A566" s="65" t="s">
        <v>930</v>
      </c>
      <c r="B566" s="73">
        <v>480649.16</v>
      </c>
      <c r="C566" s="70"/>
      <c r="D566" s="52"/>
      <c r="E566" s="52"/>
    </row>
    <row r="567" spans="1:5" ht="13.5" thickBot="1">
      <c r="A567" s="65" t="s">
        <v>930</v>
      </c>
      <c r="B567" s="73">
        <v>480649.16</v>
      </c>
      <c r="C567" s="70"/>
      <c r="D567" s="52"/>
      <c r="E567" s="52"/>
    </row>
    <row r="568" spans="1:5" ht="13.5" thickBot="1">
      <c r="A568" s="65" t="s">
        <v>930</v>
      </c>
      <c r="B568" s="73">
        <v>480649.16</v>
      </c>
      <c r="C568" s="70"/>
      <c r="D568" s="52"/>
      <c r="E568" s="52"/>
    </row>
    <row r="569" spans="1:5" ht="13.5" thickBot="1">
      <c r="A569" s="65" t="s">
        <v>930</v>
      </c>
      <c r="B569" s="73">
        <v>480649.16</v>
      </c>
      <c r="C569" s="70"/>
      <c r="D569" s="52"/>
      <c r="E569" s="52"/>
    </row>
    <row r="570" spans="1:5" ht="13.5" thickBot="1">
      <c r="A570" s="65" t="s">
        <v>930</v>
      </c>
      <c r="B570" s="73">
        <v>480649.16</v>
      </c>
      <c r="C570" s="70"/>
      <c r="D570" s="52"/>
      <c r="E570" s="52"/>
    </row>
    <row r="571" spans="1:5" ht="13.5" thickBot="1">
      <c r="A571" s="65" t="s">
        <v>930</v>
      </c>
      <c r="B571" s="73">
        <v>480649.16</v>
      </c>
      <c r="C571" s="70"/>
      <c r="D571" s="52"/>
      <c r="E571" s="52"/>
    </row>
    <row r="572" spans="1:5" ht="13.5" thickBot="1">
      <c r="A572" s="65" t="s">
        <v>930</v>
      </c>
      <c r="B572" s="73">
        <v>480649.16</v>
      </c>
      <c r="C572" s="70"/>
      <c r="D572" s="52"/>
      <c r="E572" s="52"/>
    </row>
    <row r="573" spans="1:5" ht="13.5" thickBot="1">
      <c r="A573" s="65" t="s">
        <v>930</v>
      </c>
      <c r="B573" s="73">
        <v>480649.16</v>
      </c>
      <c r="C573" s="70"/>
      <c r="D573" s="52"/>
      <c r="E573" s="52"/>
    </row>
    <row r="574" spans="1:5" ht="15.75" thickBot="1">
      <c r="A574" s="65" t="s">
        <v>931</v>
      </c>
      <c r="B574" s="74">
        <v>64997</v>
      </c>
      <c r="C574" s="71"/>
      <c r="D574" s="52"/>
      <c r="E574" s="52"/>
    </row>
    <row r="575" spans="1:5" ht="13.5" thickBot="1">
      <c r="A575" s="65" t="s">
        <v>932</v>
      </c>
      <c r="B575" s="73">
        <v>1247904.5</v>
      </c>
      <c r="C575" s="70"/>
      <c r="D575" s="52"/>
      <c r="E575" s="52"/>
    </row>
    <row r="576" spans="1:5" ht="13.5" thickBot="1">
      <c r="A576" s="65" t="s">
        <v>932</v>
      </c>
      <c r="B576" s="73">
        <v>1247904.5</v>
      </c>
      <c r="C576" s="70"/>
      <c r="D576" s="52"/>
      <c r="E576" s="52"/>
    </row>
    <row r="577" spans="1:5" ht="13.5" thickBot="1">
      <c r="A577" s="65" t="s">
        <v>932</v>
      </c>
      <c r="B577" s="73">
        <v>1247904.5</v>
      </c>
      <c r="C577" s="70"/>
      <c r="D577" s="52"/>
      <c r="E577" s="52"/>
    </row>
    <row r="578" spans="1:5" ht="13.5" thickBot="1">
      <c r="A578" s="65" t="s">
        <v>932</v>
      </c>
      <c r="B578" s="73">
        <v>1247904.5</v>
      </c>
      <c r="C578" s="70"/>
      <c r="D578" s="52"/>
      <c r="E578" s="52"/>
    </row>
    <row r="579" spans="1:5" ht="13.5" thickBot="1">
      <c r="A579" s="65" t="s">
        <v>932</v>
      </c>
      <c r="B579" s="73">
        <v>1247904.5</v>
      </c>
      <c r="C579" s="70"/>
      <c r="D579" s="52"/>
      <c r="E579" s="52"/>
    </row>
    <row r="580" spans="1:5" ht="13.5" thickBot="1">
      <c r="A580" s="65" t="s">
        <v>932</v>
      </c>
      <c r="B580" s="73">
        <v>1247904.5</v>
      </c>
      <c r="C580" s="70"/>
      <c r="D580" s="52"/>
      <c r="E580" s="52"/>
    </row>
    <row r="581" spans="1:5" ht="13.5" thickBot="1">
      <c r="A581" s="65" t="s">
        <v>932</v>
      </c>
      <c r="B581" s="73">
        <v>1247904.5</v>
      </c>
      <c r="C581" s="70"/>
      <c r="D581" s="52"/>
      <c r="E581" s="52"/>
    </row>
    <row r="582" spans="1:5" ht="13.5" thickBot="1">
      <c r="A582" s="65" t="s">
        <v>932</v>
      </c>
      <c r="B582" s="73">
        <v>1247904.5</v>
      </c>
      <c r="C582" s="70"/>
      <c r="D582" s="52"/>
      <c r="E582" s="52"/>
    </row>
    <row r="583" spans="1:5" ht="13.5" thickBot="1">
      <c r="A583" s="65" t="s">
        <v>932</v>
      </c>
      <c r="B583" s="73">
        <v>1247904.5</v>
      </c>
      <c r="C583" s="70"/>
      <c r="D583" s="52"/>
      <c r="E583" s="52"/>
    </row>
    <row r="584" spans="1:5" ht="13.5" thickBot="1">
      <c r="A584" s="65" t="s">
        <v>932</v>
      </c>
      <c r="B584" s="73">
        <v>1247904.5</v>
      </c>
      <c r="C584" s="70"/>
      <c r="D584" s="52"/>
      <c r="E584" s="52"/>
    </row>
    <row r="585" spans="1:5" ht="13.5" thickBot="1">
      <c r="A585" s="65" t="s">
        <v>932</v>
      </c>
      <c r="B585" s="73">
        <v>1247904.5</v>
      </c>
      <c r="C585" s="70"/>
      <c r="D585" s="52"/>
      <c r="E585" s="52"/>
    </row>
    <row r="586" spans="1:5" ht="13.5" thickBot="1">
      <c r="A586" s="65" t="s">
        <v>932</v>
      </c>
      <c r="B586" s="73">
        <v>1247904.5</v>
      </c>
      <c r="C586" s="70"/>
      <c r="D586" s="52"/>
      <c r="E586" s="52"/>
    </row>
    <row r="587" spans="1:5" ht="13.5" thickBot="1">
      <c r="A587" s="65" t="s">
        <v>932</v>
      </c>
      <c r="B587" s="73">
        <v>1247904.5</v>
      </c>
      <c r="C587" s="70"/>
      <c r="D587" s="52"/>
      <c r="E587" s="52"/>
    </row>
    <row r="588" spans="1:5" ht="13.5" thickBot="1">
      <c r="A588" s="65" t="s">
        <v>932</v>
      </c>
      <c r="B588" s="73">
        <v>1247904.5</v>
      </c>
      <c r="C588" s="70"/>
      <c r="D588" s="52"/>
      <c r="E588" s="52"/>
    </row>
    <row r="589" spans="1:5" ht="13.5" thickBot="1">
      <c r="A589" s="65" t="s">
        <v>932</v>
      </c>
      <c r="B589" s="73">
        <v>1247904.5</v>
      </c>
      <c r="C589" s="70"/>
      <c r="D589" s="52"/>
      <c r="E589" s="52"/>
    </row>
    <row r="590" spans="1:5" ht="13.5" thickBot="1">
      <c r="A590" s="65" t="s">
        <v>932</v>
      </c>
      <c r="B590" s="73">
        <v>1247904.5</v>
      </c>
      <c r="C590" s="70"/>
      <c r="D590" s="52"/>
      <c r="E590" s="52"/>
    </row>
    <row r="591" spans="1:5" ht="13.5" thickBot="1">
      <c r="A591" s="65" t="s">
        <v>933</v>
      </c>
      <c r="B591" s="73">
        <v>132750</v>
      </c>
      <c r="C591" s="70"/>
      <c r="D591" s="52"/>
      <c r="E591" s="52"/>
    </row>
    <row r="592" spans="1:5" ht="13.5" thickBot="1">
      <c r="A592" s="65" t="s">
        <v>934</v>
      </c>
      <c r="B592" s="73">
        <v>35</v>
      </c>
      <c r="C592" s="70"/>
      <c r="D592" s="52"/>
      <c r="E592" s="52"/>
    </row>
    <row r="593" spans="1:5" ht="13.5" thickBot="1">
      <c r="A593" s="65" t="s">
        <v>935</v>
      </c>
      <c r="B593" s="73">
        <v>131867</v>
      </c>
      <c r="C593" s="70"/>
      <c r="D593" s="52"/>
      <c r="E593" s="52"/>
    </row>
    <row r="594" spans="1:5" ht="13.5" thickBot="1">
      <c r="A594" s="65" t="s">
        <v>935</v>
      </c>
      <c r="B594" s="73">
        <v>131867</v>
      </c>
      <c r="C594" s="70"/>
      <c r="D594" s="52"/>
      <c r="E594" s="52"/>
    </row>
    <row r="595" spans="1:5" ht="13.5" thickBot="1">
      <c r="A595" s="65" t="s">
        <v>935</v>
      </c>
      <c r="B595" s="73">
        <v>131867</v>
      </c>
      <c r="C595" s="70"/>
      <c r="D595" s="52"/>
      <c r="E595" s="52"/>
    </row>
    <row r="596" spans="1:5" ht="13.5" thickBot="1">
      <c r="A596" s="65" t="s">
        <v>935</v>
      </c>
      <c r="B596" s="73">
        <v>131867</v>
      </c>
      <c r="C596" s="70"/>
      <c r="D596" s="52"/>
      <c r="E596" s="52"/>
    </row>
    <row r="597" spans="1:5" ht="13.5" thickBot="1">
      <c r="A597" s="65" t="s">
        <v>936</v>
      </c>
      <c r="B597" s="73">
        <v>650</v>
      </c>
      <c r="C597" s="70"/>
      <c r="D597" s="52"/>
      <c r="E597" s="52"/>
    </row>
    <row r="598" spans="1:5" ht="13.5" thickBot="1">
      <c r="A598" s="65" t="s">
        <v>936</v>
      </c>
      <c r="B598" s="73">
        <v>650</v>
      </c>
      <c r="C598" s="70"/>
      <c r="D598" s="52"/>
      <c r="E598" s="52"/>
    </row>
    <row r="599" spans="1:5" ht="15.75" thickBot="1">
      <c r="A599" s="65" t="s">
        <v>937</v>
      </c>
      <c r="B599" s="74">
        <v>2360</v>
      </c>
      <c r="C599" s="71"/>
      <c r="D599" s="52"/>
      <c r="E599" s="52"/>
    </row>
    <row r="600" spans="1:5" ht="15.75" thickBot="1">
      <c r="A600" s="65" t="s">
        <v>938</v>
      </c>
      <c r="B600" s="74">
        <v>46020</v>
      </c>
      <c r="C600" s="71"/>
      <c r="D600" s="52"/>
      <c r="E600" s="52"/>
    </row>
    <row r="601" spans="1:5" ht="15.75" thickBot="1">
      <c r="A601" s="65" t="s">
        <v>938</v>
      </c>
      <c r="B601" s="74">
        <v>46020</v>
      </c>
      <c r="C601" s="71"/>
      <c r="D601" s="52"/>
      <c r="E601" s="52"/>
    </row>
    <row r="602" spans="1:5" ht="13.5" thickBot="1">
      <c r="A602" s="65" t="s">
        <v>939</v>
      </c>
      <c r="B602" s="73">
        <v>0</v>
      </c>
      <c r="C602" s="70"/>
      <c r="D602" s="52"/>
      <c r="E602" s="52"/>
    </row>
    <row r="603" spans="1:5" ht="13.5" thickBot="1">
      <c r="A603" s="65" t="s">
        <v>940</v>
      </c>
      <c r="B603" s="73">
        <v>0</v>
      </c>
      <c r="C603" s="70"/>
      <c r="D603" s="52"/>
      <c r="E603" s="52"/>
    </row>
    <row r="604" spans="1:5" ht="15.75" thickBot="1">
      <c r="A604" s="65" t="s">
        <v>941</v>
      </c>
      <c r="B604" s="74">
        <v>28320</v>
      </c>
      <c r="C604" s="71"/>
      <c r="D604" s="52"/>
      <c r="E604" s="52"/>
    </row>
    <row r="605" spans="1:5" ht="15.75" thickBot="1">
      <c r="A605" s="65" t="s">
        <v>942</v>
      </c>
      <c r="B605" s="74">
        <v>9437</v>
      </c>
      <c r="C605" s="71"/>
      <c r="D605" s="52"/>
      <c r="E605" s="52"/>
    </row>
    <row r="606" spans="1:5" ht="13.5" thickBot="1">
      <c r="A606" s="65" t="s">
        <v>943</v>
      </c>
      <c r="B606" s="73">
        <v>35.799999999999997</v>
      </c>
      <c r="C606" s="70"/>
      <c r="D606" s="52"/>
      <c r="E606" s="52"/>
    </row>
    <row r="607" spans="1:5" ht="13.5" thickBot="1">
      <c r="A607" s="65" t="s">
        <v>944</v>
      </c>
      <c r="B607" s="73">
        <v>171680</v>
      </c>
      <c r="C607" s="70"/>
      <c r="D607" s="52"/>
      <c r="E607" s="52"/>
    </row>
    <row r="608" spans="1:5" ht="13.5" thickBot="1">
      <c r="A608" s="65" t="s">
        <v>944</v>
      </c>
      <c r="B608" s="73">
        <v>171680</v>
      </c>
      <c r="C608" s="70"/>
      <c r="D608" s="52"/>
      <c r="E608" s="52"/>
    </row>
    <row r="609" spans="1:5" ht="13.5" thickBot="1">
      <c r="A609" s="65" t="s">
        <v>944</v>
      </c>
      <c r="B609" s="73">
        <v>171680</v>
      </c>
      <c r="C609" s="70"/>
      <c r="D609" s="52"/>
      <c r="E609" s="52"/>
    </row>
    <row r="610" spans="1:5" ht="13.5" thickBot="1">
      <c r="A610" s="65" t="s">
        <v>944</v>
      </c>
      <c r="B610" s="73">
        <v>171680</v>
      </c>
      <c r="C610" s="70"/>
      <c r="D610" s="52"/>
      <c r="E610" s="52"/>
    </row>
    <row r="611" spans="1:5" ht="13.5" thickBot="1">
      <c r="A611" s="65" t="s">
        <v>944</v>
      </c>
      <c r="B611" s="73">
        <v>171680</v>
      </c>
      <c r="C611" s="70"/>
      <c r="D611" s="52"/>
      <c r="E611" s="52"/>
    </row>
    <row r="612" spans="1:5" ht="13.5" thickBot="1">
      <c r="A612" s="65" t="s">
        <v>945</v>
      </c>
      <c r="B612" s="73">
        <v>100</v>
      </c>
      <c r="C612" s="70"/>
      <c r="D612" s="52"/>
      <c r="E612" s="52"/>
    </row>
    <row r="613" spans="1:5" ht="13.5" thickBot="1">
      <c r="A613" s="65" t="s">
        <v>946</v>
      </c>
      <c r="B613" s="73">
        <v>1028960</v>
      </c>
      <c r="C613" s="70"/>
      <c r="D613" s="52"/>
      <c r="E613" s="52"/>
    </row>
    <row r="614" spans="1:5" ht="13.5" thickBot="1">
      <c r="A614" s="65" t="s">
        <v>947</v>
      </c>
      <c r="B614" s="73">
        <v>252789</v>
      </c>
      <c r="C614" s="70"/>
      <c r="D614" s="52"/>
      <c r="E614" s="52"/>
    </row>
    <row r="615" spans="1:5" ht="13.5" thickBot="1">
      <c r="A615" s="65" t="s">
        <v>948</v>
      </c>
      <c r="B615" s="73">
        <v>0</v>
      </c>
      <c r="C615" s="70"/>
      <c r="D615" s="52"/>
      <c r="E615" s="52"/>
    </row>
    <row r="616" spans="1:5" ht="13.5" thickBot="1">
      <c r="A616" s="65" t="s">
        <v>949</v>
      </c>
      <c r="B616" s="73">
        <v>184</v>
      </c>
      <c r="C616" s="70"/>
      <c r="D616" s="52"/>
      <c r="E616" s="52"/>
    </row>
    <row r="617" spans="1:5" ht="13.5" thickBot="1">
      <c r="A617" s="65" t="s">
        <v>949</v>
      </c>
      <c r="B617" s="73">
        <v>184</v>
      </c>
      <c r="C617" s="70"/>
      <c r="D617" s="52"/>
      <c r="E617" s="52"/>
    </row>
    <row r="618" spans="1:5" ht="13.5" thickBot="1">
      <c r="A618" s="65" t="s">
        <v>950</v>
      </c>
      <c r="B618" s="73">
        <v>346</v>
      </c>
      <c r="C618" s="70"/>
      <c r="D618" s="52"/>
      <c r="E618" s="52"/>
    </row>
    <row r="619" spans="1:5" ht="13.5" thickBot="1">
      <c r="A619" s="65" t="s">
        <v>951</v>
      </c>
      <c r="B619" s="73">
        <v>741</v>
      </c>
      <c r="C619" s="70"/>
      <c r="D619" s="52"/>
      <c r="E619" s="52"/>
    </row>
    <row r="620" spans="1:5" ht="13.5" thickBot="1">
      <c r="A620" s="65" t="s">
        <v>952</v>
      </c>
      <c r="B620" s="73">
        <v>0</v>
      </c>
      <c r="C620" s="70"/>
      <c r="D620" s="52"/>
      <c r="E620" s="52"/>
    </row>
    <row r="621" spans="1:5" ht="13.5" thickBot="1">
      <c r="A621" s="65" t="s">
        <v>952</v>
      </c>
      <c r="B621" s="73">
        <v>0</v>
      </c>
      <c r="C621" s="70"/>
      <c r="D621" s="52"/>
      <c r="E621" s="52"/>
    </row>
    <row r="622" spans="1:5" ht="13.5" thickBot="1">
      <c r="A622" s="65" t="s">
        <v>953</v>
      </c>
      <c r="B622" s="73">
        <v>22970616</v>
      </c>
      <c r="C622" s="70"/>
      <c r="D622" s="52"/>
      <c r="E622" s="52"/>
    </row>
    <row r="623" spans="1:5" ht="13.5" thickBot="1">
      <c r="A623" s="65" t="s">
        <v>953</v>
      </c>
      <c r="B623" s="73">
        <v>22970616</v>
      </c>
      <c r="C623" s="70"/>
      <c r="D623" s="52"/>
      <c r="E623" s="52"/>
    </row>
    <row r="624" spans="1:5" ht="13.5" thickBot="1">
      <c r="A624" s="65" t="s">
        <v>953</v>
      </c>
      <c r="B624" s="73">
        <v>22970616</v>
      </c>
      <c r="C624" s="70"/>
      <c r="D624" s="52"/>
      <c r="E624" s="52"/>
    </row>
    <row r="625" spans="1:5" ht="13.5" thickBot="1">
      <c r="A625" s="65" t="s">
        <v>953</v>
      </c>
      <c r="B625" s="73">
        <v>22970616</v>
      </c>
      <c r="C625" s="70"/>
      <c r="D625" s="52"/>
      <c r="E625" s="52"/>
    </row>
    <row r="626" spans="1:5" ht="13.5" thickBot="1">
      <c r="A626" s="65" t="s">
        <v>953</v>
      </c>
      <c r="B626" s="73">
        <v>22970616</v>
      </c>
      <c r="C626" s="70"/>
      <c r="D626" s="52"/>
      <c r="E626" s="52"/>
    </row>
    <row r="627" spans="1:5" ht="13.5" thickBot="1">
      <c r="A627" s="65" t="s">
        <v>953</v>
      </c>
      <c r="B627" s="73">
        <v>22970616</v>
      </c>
      <c r="C627" s="70"/>
      <c r="D627" s="52"/>
      <c r="E627" s="52"/>
    </row>
    <row r="628" spans="1:5" ht="13.5" thickBot="1">
      <c r="A628" s="65" t="s">
        <v>953</v>
      </c>
      <c r="B628" s="73">
        <v>22970616</v>
      </c>
      <c r="C628" s="70"/>
      <c r="D628" s="52"/>
      <c r="E628" s="52"/>
    </row>
    <row r="629" spans="1:5" ht="13.5" thickBot="1">
      <c r="A629" s="65" t="s">
        <v>953</v>
      </c>
      <c r="B629" s="73">
        <v>22970616</v>
      </c>
      <c r="C629" s="70"/>
      <c r="D629" s="52"/>
      <c r="E629" s="52"/>
    </row>
    <row r="630" spans="1:5" ht="13.5" thickBot="1">
      <c r="A630" s="65" t="s">
        <v>953</v>
      </c>
      <c r="B630" s="73">
        <v>22970616</v>
      </c>
      <c r="C630" s="70"/>
      <c r="D630" s="52"/>
      <c r="E630" s="52"/>
    </row>
    <row r="631" spans="1:5" ht="13.5" thickBot="1">
      <c r="A631" s="65" t="s">
        <v>953</v>
      </c>
      <c r="B631" s="73">
        <v>22970616</v>
      </c>
      <c r="C631" s="70"/>
      <c r="D631" s="52"/>
      <c r="E631" s="52"/>
    </row>
    <row r="632" spans="1:5" ht="13.5" thickBot="1">
      <c r="A632" s="65" t="s">
        <v>953</v>
      </c>
      <c r="B632" s="73">
        <v>22970616</v>
      </c>
      <c r="C632" s="70"/>
      <c r="D632" s="52"/>
      <c r="E632" s="52"/>
    </row>
    <row r="633" spans="1:5" ht="13.5" thickBot="1">
      <c r="A633" s="65" t="s">
        <v>953</v>
      </c>
      <c r="B633" s="73">
        <v>22970616</v>
      </c>
      <c r="C633" s="70"/>
      <c r="D633" s="52"/>
      <c r="E633" s="52"/>
    </row>
    <row r="634" spans="1:5" ht="13.5" thickBot="1">
      <c r="A634" s="65" t="s">
        <v>953</v>
      </c>
      <c r="B634" s="73">
        <v>22970616</v>
      </c>
      <c r="C634" s="70"/>
      <c r="D634" s="52"/>
      <c r="E634" s="52"/>
    </row>
    <row r="635" spans="1:5" ht="13.5" thickBot="1">
      <c r="A635" s="65" t="s">
        <v>953</v>
      </c>
      <c r="B635" s="73">
        <v>22970616</v>
      </c>
      <c r="C635" s="70"/>
      <c r="D635" s="52"/>
      <c r="E635" s="52"/>
    </row>
    <row r="636" spans="1:5" ht="13.5" thickBot="1">
      <c r="A636" s="65" t="s">
        <v>953</v>
      </c>
      <c r="B636" s="73">
        <v>22970616</v>
      </c>
      <c r="C636" s="70"/>
      <c r="D636" s="52"/>
      <c r="E636" s="52"/>
    </row>
    <row r="637" spans="1:5" ht="13.5" thickBot="1">
      <c r="A637" s="65" t="s">
        <v>953</v>
      </c>
      <c r="B637" s="73">
        <v>22970616</v>
      </c>
      <c r="C637" s="70"/>
      <c r="D637" s="52"/>
      <c r="E637" s="52"/>
    </row>
    <row r="638" spans="1:5" ht="13.5" thickBot="1">
      <c r="A638" s="65" t="s">
        <v>953</v>
      </c>
      <c r="B638" s="73">
        <v>22970616</v>
      </c>
      <c r="C638" s="70"/>
      <c r="D638" s="52"/>
      <c r="E638" s="52"/>
    </row>
    <row r="639" spans="1:5" ht="13.5" thickBot="1">
      <c r="A639" s="65" t="s">
        <v>953</v>
      </c>
      <c r="B639" s="73">
        <v>22970616</v>
      </c>
      <c r="C639" s="70"/>
      <c r="D639" s="52"/>
      <c r="E639" s="52"/>
    </row>
    <row r="640" spans="1:5" ht="13.5" thickBot="1">
      <c r="A640" s="65" t="s">
        <v>953</v>
      </c>
      <c r="B640" s="73">
        <v>22970616</v>
      </c>
      <c r="C640" s="70"/>
      <c r="D640" s="52"/>
      <c r="E640" s="52"/>
    </row>
    <row r="641" spans="1:5" ht="13.5" thickBot="1">
      <c r="A641" s="65" t="s">
        <v>953</v>
      </c>
      <c r="B641" s="73">
        <v>22970616</v>
      </c>
      <c r="C641" s="70"/>
      <c r="D641" s="52"/>
      <c r="E641" s="52"/>
    </row>
    <row r="642" spans="1:5" ht="13.5" thickBot="1">
      <c r="A642" s="65" t="s">
        <v>953</v>
      </c>
      <c r="B642" s="73">
        <v>22970616</v>
      </c>
      <c r="C642" s="70"/>
      <c r="D642" s="52"/>
      <c r="E642" s="52"/>
    </row>
    <row r="643" spans="1:5" ht="13.5" thickBot="1">
      <c r="A643" s="65" t="s">
        <v>953</v>
      </c>
      <c r="B643" s="73">
        <v>22970616</v>
      </c>
      <c r="C643" s="70"/>
      <c r="D643" s="52"/>
      <c r="E643" s="52"/>
    </row>
    <row r="644" spans="1:5" ht="13.5" thickBot="1">
      <c r="A644" s="65" t="s">
        <v>953</v>
      </c>
      <c r="B644" s="73">
        <v>22970616</v>
      </c>
      <c r="C644" s="70"/>
      <c r="D644" s="52"/>
      <c r="E644" s="52"/>
    </row>
    <row r="645" spans="1:5" ht="13.5" thickBot="1">
      <c r="A645" s="65" t="s">
        <v>953</v>
      </c>
      <c r="B645" s="73">
        <v>22970616</v>
      </c>
      <c r="C645" s="70"/>
      <c r="D645" s="52"/>
      <c r="E645" s="52"/>
    </row>
    <row r="646" spans="1:5" ht="13.5" thickBot="1">
      <c r="A646" s="65" t="s">
        <v>953</v>
      </c>
      <c r="B646" s="73">
        <v>22970616</v>
      </c>
      <c r="C646" s="70"/>
      <c r="D646" s="52"/>
      <c r="E646" s="52"/>
    </row>
    <row r="647" spans="1:5" ht="13.5" thickBot="1">
      <c r="A647" s="65" t="s">
        <v>953</v>
      </c>
      <c r="B647" s="73">
        <v>22970616</v>
      </c>
      <c r="C647" s="70"/>
      <c r="D647" s="52"/>
      <c r="E647" s="52"/>
    </row>
    <row r="648" spans="1:5" ht="13.5" thickBot="1">
      <c r="A648" s="65" t="s">
        <v>953</v>
      </c>
      <c r="B648" s="73">
        <v>22970616</v>
      </c>
      <c r="C648" s="70"/>
      <c r="D648" s="52"/>
      <c r="E648" s="52"/>
    </row>
    <row r="649" spans="1:5" ht="13.5" thickBot="1">
      <c r="A649" s="65" t="s">
        <v>953</v>
      </c>
      <c r="B649" s="73">
        <v>22970616</v>
      </c>
      <c r="C649" s="70"/>
      <c r="D649" s="52"/>
      <c r="E649" s="52"/>
    </row>
    <row r="650" spans="1:5" ht="13.5" thickBot="1">
      <c r="A650" s="65" t="s">
        <v>953</v>
      </c>
      <c r="B650" s="73">
        <v>22970616</v>
      </c>
      <c r="C650" s="70"/>
      <c r="D650" s="52"/>
      <c r="E650" s="52"/>
    </row>
    <row r="651" spans="1:5" ht="13.5" thickBot="1">
      <c r="A651" s="65" t="s">
        <v>953</v>
      </c>
      <c r="B651" s="73">
        <v>22970616</v>
      </c>
      <c r="C651" s="70"/>
      <c r="D651" s="52"/>
      <c r="E651" s="52"/>
    </row>
    <row r="652" spans="1:5" ht="13.5" thickBot="1">
      <c r="A652" s="65" t="s">
        <v>953</v>
      </c>
      <c r="B652" s="73">
        <v>22970616</v>
      </c>
      <c r="C652" s="70"/>
      <c r="D652" s="52"/>
      <c r="E652" s="52"/>
    </row>
    <row r="653" spans="1:5" ht="13.5" thickBot="1">
      <c r="A653" s="65" t="s">
        <v>953</v>
      </c>
      <c r="B653" s="73">
        <v>22970616</v>
      </c>
      <c r="C653" s="70"/>
      <c r="D653" s="52"/>
      <c r="E653" s="52"/>
    </row>
    <row r="654" spans="1:5" ht="13.5" thickBot="1">
      <c r="A654" s="65" t="s">
        <v>953</v>
      </c>
      <c r="B654" s="73">
        <v>22970616</v>
      </c>
      <c r="C654" s="70"/>
      <c r="D654" s="52"/>
      <c r="E654" s="52"/>
    </row>
    <row r="655" spans="1:5" ht="13.5" thickBot="1">
      <c r="A655" s="65" t="s">
        <v>953</v>
      </c>
      <c r="B655" s="73">
        <v>22970616</v>
      </c>
      <c r="C655" s="70"/>
      <c r="D655" s="52"/>
      <c r="E655" s="52"/>
    </row>
    <row r="656" spans="1:5" ht="13.5" thickBot="1">
      <c r="A656" s="65" t="s">
        <v>953</v>
      </c>
      <c r="B656" s="73">
        <v>22970616</v>
      </c>
      <c r="C656" s="70"/>
      <c r="D656" s="52"/>
      <c r="E656" s="52"/>
    </row>
    <row r="657" spans="1:5" ht="13.5" thickBot="1">
      <c r="A657" s="65" t="s">
        <v>953</v>
      </c>
      <c r="B657" s="73">
        <v>22970616</v>
      </c>
      <c r="C657" s="70"/>
      <c r="D657" s="52"/>
      <c r="E657" s="52"/>
    </row>
    <row r="658" spans="1:5" ht="13.5" thickBot="1">
      <c r="A658" s="65" t="s">
        <v>954</v>
      </c>
      <c r="B658" s="73">
        <v>30002595.300000001</v>
      </c>
      <c r="C658" s="70"/>
      <c r="D658" s="52"/>
      <c r="E658" s="52"/>
    </row>
    <row r="659" spans="1:5" ht="13.5" thickBot="1">
      <c r="A659" s="65" t="s">
        <v>954</v>
      </c>
      <c r="B659" s="73">
        <v>30002595.300000001</v>
      </c>
      <c r="C659" s="70"/>
      <c r="D659" s="52"/>
      <c r="E659" s="52"/>
    </row>
    <row r="660" spans="1:5" ht="13.5" thickBot="1">
      <c r="A660" s="65" t="s">
        <v>954</v>
      </c>
      <c r="B660" s="73">
        <v>30002595.300000001</v>
      </c>
      <c r="C660" s="70"/>
      <c r="D660" s="52"/>
      <c r="E660" s="52"/>
    </row>
    <row r="661" spans="1:5" ht="13.5" thickBot="1">
      <c r="A661" s="65" t="s">
        <v>954</v>
      </c>
      <c r="B661" s="73">
        <v>30002595.300000001</v>
      </c>
      <c r="C661" s="70"/>
      <c r="D661" s="52"/>
      <c r="E661" s="52"/>
    </row>
    <row r="662" spans="1:5" ht="13.5" thickBot="1">
      <c r="A662" s="65" t="s">
        <v>954</v>
      </c>
      <c r="B662" s="73">
        <v>30002595.300000001</v>
      </c>
      <c r="C662" s="70"/>
      <c r="D662" s="52"/>
      <c r="E662" s="52"/>
    </row>
    <row r="663" spans="1:5" ht="13.5" thickBot="1">
      <c r="A663" s="65" t="s">
        <v>954</v>
      </c>
      <c r="B663" s="73">
        <v>30002595.300000001</v>
      </c>
      <c r="C663" s="70"/>
      <c r="D663" s="52"/>
      <c r="E663" s="52"/>
    </row>
    <row r="664" spans="1:5" ht="13.5" thickBot="1">
      <c r="A664" s="65" t="s">
        <v>954</v>
      </c>
      <c r="B664" s="73">
        <v>30002595.300000001</v>
      </c>
      <c r="C664" s="70"/>
      <c r="D664" s="52"/>
      <c r="E664" s="52"/>
    </row>
    <row r="665" spans="1:5" ht="13.5" thickBot="1">
      <c r="A665" s="65" t="s">
        <v>954</v>
      </c>
      <c r="B665" s="73">
        <v>30002595.300000001</v>
      </c>
      <c r="C665" s="70"/>
      <c r="D665" s="52"/>
      <c r="E665" s="52"/>
    </row>
    <row r="666" spans="1:5" ht="13.5" thickBot="1">
      <c r="A666" s="65" t="s">
        <v>954</v>
      </c>
      <c r="B666" s="73">
        <v>30002595.300000001</v>
      </c>
      <c r="C666" s="70"/>
      <c r="D666" s="52"/>
      <c r="E666" s="52"/>
    </row>
    <row r="667" spans="1:5" ht="13.5" thickBot="1">
      <c r="A667" s="65" t="s">
        <v>954</v>
      </c>
      <c r="B667" s="73">
        <v>30002595.300000001</v>
      </c>
      <c r="C667" s="70"/>
      <c r="D667" s="52"/>
      <c r="E667" s="52"/>
    </row>
    <row r="668" spans="1:5" ht="13.5" thickBot="1">
      <c r="A668" s="65" t="s">
        <v>954</v>
      </c>
      <c r="B668" s="73">
        <v>30002595.300000001</v>
      </c>
      <c r="C668" s="70"/>
      <c r="D668" s="52"/>
      <c r="E668" s="52"/>
    </row>
    <row r="669" spans="1:5" ht="13.5" thickBot="1">
      <c r="A669" s="65" t="s">
        <v>954</v>
      </c>
      <c r="B669" s="73">
        <v>30002595.300000001</v>
      </c>
      <c r="C669" s="70"/>
      <c r="D669" s="52"/>
      <c r="E669" s="52"/>
    </row>
    <row r="670" spans="1:5" ht="13.5" thickBot="1">
      <c r="A670" s="65" t="s">
        <v>954</v>
      </c>
      <c r="B670" s="73">
        <v>30002595.300000001</v>
      </c>
      <c r="C670" s="70"/>
      <c r="D670" s="52"/>
      <c r="E670" s="52"/>
    </row>
    <row r="671" spans="1:5" ht="13.5" thickBot="1">
      <c r="A671" s="65" t="s">
        <v>954</v>
      </c>
      <c r="B671" s="73">
        <v>30002595.300000001</v>
      </c>
      <c r="C671" s="70"/>
      <c r="D671" s="52"/>
      <c r="E671" s="52"/>
    </row>
    <row r="672" spans="1:5" ht="13.5" thickBot="1">
      <c r="A672" s="65" t="s">
        <v>954</v>
      </c>
      <c r="B672" s="73">
        <v>30002595.300000001</v>
      </c>
      <c r="C672" s="70"/>
      <c r="D672" s="52"/>
      <c r="E672" s="52"/>
    </row>
    <row r="673" spans="1:5" ht="13.5" thickBot="1">
      <c r="A673" s="65" t="s">
        <v>954</v>
      </c>
      <c r="B673" s="73">
        <v>30002595.300000001</v>
      </c>
      <c r="C673" s="70"/>
      <c r="D673" s="52"/>
      <c r="E673" s="52"/>
    </row>
    <row r="674" spans="1:5" ht="13.5" thickBot="1">
      <c r="A674" s="65" t="s">
        <v>954</v>
      </c>
      <c r="B674" s="73">
        <v>30002595.300000001</v>
      </c>
      <c r="C674" s="70"/>
      <c r="D674" s="52"/>
      <c r="E674" s="52"/>
    </row>
    <row r="675" spans="1:5" ht="13.5" thickBot="1">
      <c r="A675" s="65" t="s">
        <v>954</v>
      </c>
      <c r="B675" s="73">
        <v>30002595.300000001</v>
      </c>
      <c r="C675" s="70"/>
      <c r="D675" s="52"/>
      <c r="E675" s="52"/>
    </row>
    <row r="676" spans="1:5" ht="13.5" thickBot="1">
      <c r="A676" s="65" t="s">
        <v>954</v>
      </c>
      <c r="B676" s="73">
        <v>30002595.300000001</v>
      </c>
      <c r="C676" s="70"/>
      <c r="D676" s="52"/>
      <c r="E676" s="52"/>
    </row>
    <row r="677" spans="1:5" ht="13.5" thickBot="1">
      <c r="A677" s="65" t="s">
        <v>954</v>
      </c>
      <c r="B677" s="73">
        <v>30002595.300000001</v>
      </c>
      <c r="C677" s="70"/>
      <c r="D677" s="52"/>
      <c r="E677" s="52"/>
    </row>
    <row r="678" spans="1:5" ht="13.5" thickBot="1">
      <c r="A678" s="65" t="s">
        <v>954</v>
      </c>
      <c r="B678" s="73">
        <v>30002595.300000001</v>
      </c>
      <c r="C678" s="70"/>
      <c r="D678" s="52"/>
      <c r="E678" s="52"/>
    </row>
    <row r="679" spans="1:5" ht="13.5" thickBot="1">
      <c r="A679" s="65" t="s">
        <v>954</v>
      </c>
      <c r="B679" s="73">
        <v>30002595.300000001</v>
      </c>
      <c r="C679" s="70"/>
      <c r="D679" s="52"/>
      <c r="E679" s="52"/>
    </row>
    <row r="680" spans="1:5" ht="13.5" thickBot="1">
      <c r="A680" s="65" t="s">
        <v>954</v>
      </c>
      <c r="B680" s="73">
        <v>30002595.300000001</v>
      </c>
      <c r="C680" s="70"/>
      <c r="D680" s="52"/>
      <c r="E680" s="52"/>
    </row>
    <row r="681" spans="1:5" ht="13.5" thickBot="1">
      <c r="A681" s="65" t="s">
        <v>954</v>
      </c>
      <c r="B681" s="73">
        <v>30002595.300000001</v>
      </c>
      <c r="C681" s="70"/>
      <c r="D681" s="52"/>
      <c r="E681" s="52"/>
    </row>
    <row r="682" spans="1:5" ht="13.5" thickBot="1">
      <c r="A682" s="65" t="s">
        <v>954</v>
      </c>
      <c r="B682" s="73">
        <v>30002595.300000001</v>
      </c>
      <c r="C682" s="70"/>
      <c r="D682" s="52"/>
      <c r="E682" s="52"/>
    </row>
    <row r="683" spans="1:5" ht="13.5" thickBot="1">
      <c r="A683" s="65" t="s">
        <v>954</v>
      </c>
      <c r="B683" s="73">
        <v>30002595.300000001</v>
      </c>
      <c r="C683" s="70"/>
      <c r="D683" s="52"/>
      <c r="E683" s="52"/>
    </row>
    <row r="684" spans="1:5" ht="13.5" thickBot="1">
      <c r="A684" s="65" t="s">
        <v>954</v>
      </c>
      <c r="B684" s="73">
        <v>30002595.300000001</v>
      </c>
      <c r="C684" s="70"/>
      <c r="D684" s="52"/>
      <c r="E684" s="52"/>
    </row>
    <row r="685" spans="1:5" ht="13.5" thickBot="1">
      <c r="A685" s="65" t="s">
        <v>954</v>
      </c>
      <c r="B685" s="73">
        <v>30002595.300000001</v>
      </c>
      <c r="C685" s="70"/>
      <c r="D685" s="52"/>
      <c r="E685" s="52"/>
    </row>
    <row r="686" spans="1:5" ht="13.5" thickBot="1">
      <c r="A686" s="65" t="s">
        <v>954</v>
      </c>
      <c r="B686" s="73">
        <v>30002595.300000001</v>
      </c>
      <c r="C686" s="70"/>
      <c r="D686" s="52"/>
      <c r="E686" s="52"/>
    </row>
    <row r="687" spans="1:5" ht="13.5" thickBot="1">
      <c r="A687" s="65" t="s">
        <v>954</v>
      </c>
      <c r="B687" s="73">
        <v>30002595.300000001</v>
      </c>
      <c r="C687" s="70"/>
      <c r="D687" s="52"/>
      <c r="E687" s="52"/>
    </row>
    <row r="688" spans="1:5" ht="13.5" thickBot="1">
      <c r="A688" s="65" t="s">
        <v>954</v>
      </c>
      <c r="B688" s="73">
        <v>30002595.300000001</v>
      </c>
      <c r="C688" s="70"/>
      <c r="D688" s="52"/>
      <c r="E688" s="52"/>
    </row>
    <row r="689" spans="1:5" ht="13.5" thickBot="1">
      <c r="A689" s="65" t="s">
        <v>954</v>
      </c>
      <c r="B689" s="73">
        <v>30002595.300000001</v>
      </c>
      <c r="C689" s="70"/>
      <c r="D689" s="52"/>
      <c r="E689" s="52"/>
    </row>
    <row r="690" spans="1:5" ht="13.5" thickBot="1">
      <c r="A690" s="65" t="s">
        <v>954</v>
      </c>
      <c r="B690" s="73">
        <v>30002595.300000001</v>
      </c>
      <c r="C690" s="70"/>
      <c r="D690" s="52"/>
      <c r="E690" s="52"/>
    </row>
    <row r="691" spans="1:5" ht="13.5" thickBot="1">
      <c r="A691" s="65" t="s">
        <v>954</v>
      </c>
      <c r="B691" s="73">
        <v>30002595.300000001</v>
      </c>
      <c r="C691" s="70"/>
      <c r="D691" s="52"/>
      <c r="E691" s="52"/>
    </row>
    <row r="692" spans="1:5" ht="13.5" thickBot="1">
      <c r="A692" s="65" t="s">
        <v>954</v>
      </c>
      <c r="B692" s="73">
        <v>30002595.300000001</v>
      </c>
      <c r="C692" s="70"/>
      <c r="D692" s="52"/>
      <c r="E692" s="52"/>
    </row>
    <row r="693" spans="1:5" ht="13.5" thickBot="1">
      <c r="A693" s="65" t="s">
        <v>954</v>
      </c>
      <c r="B693" s="73">
        <v>30002595.300000001</v>
      </c>
      <c r="C693" s="70"/>
      <c r="D693" s="52"/>
      <c r="E693" s="52"/>
    </row>
    <row r="694" spans="1:5" ht="13.5" thickBot="1">
      <c r="A694" s="65" t="s">
        <v>954</v>
      </c>
      <c r="B694" s="73">
        <v>30002595.300000001</v>
      </c>
      <c r="C694" s="70"/>
      <c r="D694" s="52"/>
      <c r="E694" s="52"/>
    </row>
    <row r="695" spans="1:5" ht="13.5" thickBot="1">
      <c r="A695" s="65" t="s">
        <v>954</v>
      </c>
      <c r="B695" s="73">
        <v>30002595.300000001</v>
      </c>
      <c r="C695" s="70"/>
      <c r="D695" s="52"/>
      <c r="E695" s="52"/>
    </row>
    <row r="696" spans="1:5" ht="13.5" thickBot="1">
      <c r="A696" s="65" t="s">
        <v>954</v>
      </c>
      <c r="B696" s="73">
        <v>30002595.300000001</v>
      </c>
      <c r="C696" s="70"/>
      <c r="D696" s="52"/>
      <c r="E696" s="52"/>
    </row>
    <row r="697" spans="1:5" ht="13.5" thickBot="1">
      <c r="A697" s="65" t="s">
        <v>954</v>
      </c>
      <c r="B697" s="73">
        <v>30002595.300000001</v>
      </c>
      <c r="C697" s="70"/>
      <c r="D697" s="52"/>
      <c r="E697" s="52"/>
    </row>
    <row r="698" spans="1:5" ht="13.5" thickBot="1">
      <c r="A698" s="65" t="s">
        <v>954</v>
      </c>
      <c r="B698" s="73">
        <v>30002595.300000001</v>
      </c>
      <c r="C698" s="70"/>
      <c r="D698" s="52"/>
      <c r="E698" s="52"/>
    </row>
    <row r="699" spans="1:5" ht="13.5" thickBot="1">
      <c r="A699" s="65" t="s">
        <v>954</v>
      </c>
      <c r="B699" s="73">
        <v>30002595.300000001</v>
      </c>
      <c r="C699" s="70"/>
      <c r="D699" s="52"/>
      <c r="E699" s="52"/>
    </row>
    <row r="700" spans="1:5" ht="13.5" thickBot="1">
      <c r="A700" s="65" t="s">
        <v>954</v>
      </c>
      <c r="B700" s="73">
        <v>30002595.300000001</v>
      </c>
      <c r="C700" s="70"/>
      <c r="D700" s="52"/>
      <c r="E700" s="52"/>
    </row>
    <row r="701" spans="1:5" ht="13.5" thickBot="1">
      <c r="A701" s="65" t="s">
        <v>954</v>
      </c>
      <c r="B701" s="73">
        <v>30002595.300000001</v>
      </c>
      <c r="C701" s="70"/>
      <c r="D701" s="52"/>
      <c r="E701" s="52"/>
    </row>
    <row r="702" spans="1:5" ht="13.5" thickBot="1">
      <c r="A702" s="65" t="s">
        <v>954</v>
      </c>
      <c r="B702" s="73">
        <v>30002595.300000001</v>
      </c>
      <c r="C702" s="70"/>
      <c r="D702" s="52"/>
      <c r="E702" s="52"/>
    </row>
    <row r="703" spans="1:5" ht="13.5" thickBot="1">
      <c r="A703" s="65" t="s">
        <v>954</v>
      </c>
      <c r="B703" s="73">
        <v>30002595.300000001</v>
      </c>
      <c r="C703" s="70"/>
      <c r="D703" s="52"/>
      <c r="E703" s="52"/>
    </row>
    <row r="704" spans="1:5" ht="13.5" thickBot="1">
      <c r="A704" s="65" t="s">
        <v>954</v>
      </c>
      <c r="B704" s="73">
        <v>30002595.300000001</v>
      </c>
      <c r="C704" s="70"/>
      <c r="D704" s="52"/>
      <c r="E704" s="52"/>
    </row>
    <row r="705" spans="1:5" ht="13.5" thickBot="1">
      <c r="A705" s="65" t="s">
        <v>954</v>
      </c>
      <c r="B705" s="73">
        <v>30002595.300000001</v>
      </c>
      <c r="C705" s="70"/>
      <c r="D705" s="52"/>
      <c r="E705" s="52"/>
    </row>
    <row r="706" spans="1:5" ht="13.5" thickBot="1">
      <c r="A706" s="65" t="s">
        <v>954</v>
      </c>
      <c r="B706" s="73">
        <v>30002595.300000001</v>
      </c>
      <c r="C706" s="70"/>
      <c r="D706" s="52"/>
      <c r="E706" s="52"/>
    </row>
    <row r="707" spans="1:5" ht="13.5" thickBot="1">
      <c r="A707" s="65" t="s">
        <v>954</v>
      </c>
      <c r="B707" s="73">
        <v>30002595.300000001</v>
      </c>
      <c r="C707" s="70"/>
      <c r="D707" s="52"/>
      <c r="E707" s="52"/>
    </row>
    <row r="708" spans="1:5" ht="13.5" thickBot="1">
      <c r="A708" s="65" t="s">
        <v>954</v>
      </c>
      <c r="B708" s="73">
        <v>30002595.300000001</v>
      </c>
      <c r="C708" s="70"/>
      <c r="D708" s="52"/>
      <c r="E708" s="52"/>
    </row>
    <row r="709" spans="1:5" ht="13.5" thickBot="1">
      <c r="A709" s="65" t="s">
        <v>954</v>
      </c>
      <c r="B709" s="73">
        <v>30002595.300000001</v>
      </c>
      <c r="C709" s="70"/>
      <c r="D709" s="52"/>
      <c r="E709" s="52"/>
    </row>
    <row r="710" spans="1:5" ht="13.5" thickBot="1">
      <c r="A710" s="65" t="s">
        <v>954</v>
      </c>
      <c r="B710" s="73">
        <v>30002595.300000001</v>
      </c>
      <c r="C710" s="70"/>
      <c r="D710" s="52"/>
      <c r="E710" s="52"/>
    </row>
    <row r="711" spans="1:5" ht="13.5" thickBot="1">
      <c r="A711" s="65" t="s">
        <v>954</v>
      </c>
      <c r="B711" s="73">
        <v>30002595.300000001</v>
      </c>
      <c r="C711" s="70"/>
      <c r="D711" s="52"/>
      <c r="E711" s="52"/>
    </row>
    <row r="712" spans="1:5" ht="13.5" thickBot="1">
      <c r="A712" s="65" t="s">
        <v>954</v>
      </c>
      <c r="B712" s="73">
        <v>30002595.300000001</v>
      </c>
      <c r="C712" s="70"/>
      <c r="D712" s="52"/>
      <c r="E712" s="52"/>
    </row>
    <row r="713" spans="1:5" ht="13.5" thickBot="1">
      <c r="A713" s="65" t="s">
        <v>954</v>
      </c>
      <c r="B713" s="73">
        <v>30002595.300000001</v>
      </c>
      <c r="C713" s="70"/>
      <c r="D713" s="52"/>
      <c r="E713" s="52"/>
    </row>
    <row r="714" spans="1:5" ht="13.5" thickBot="1">
      <c r="A714" s="65" t="s">
        <v>954</v>
      </c>
      <c r="B714" s="73">
        <v>30002595.300000001</v>
      </c>
      <c r="C714" s="70"/>
      <c r="D714" s="52"/>
      <c r="E714" s="52"/>
    </row>
    <row r="715" spans="1:5" ht="13.5" thickBot="1">
      <c r="A715" s="65" t="s">
        <v>954</v>
      </c>
      <c r="B715" s="73">
        <v>30002595.300000001</v>
      </c>
      <c r="C715" s="70"/>
      <c r="D715" s="52"/>
      <c r="E715" s="52"/>
    </row>
    <row r="716" spans="1:5" ht="13.5" thickBot="1">
      <c r="A716" s="65" t="s">
        <v>954</v>
      </c>
      <c r="B716" s="73">
        <v>30002595.300000001</v>
      </c>
      <c r="C716" s="70"/>
      <c r="D716" s="52"/>
      <c r="E716" s="52"/>
    </row>
    <row r="717" spans="1:5" ht="13.5" thickBot="1">
      <c r="A717" s="65" t="s">
        <v>954</v>
      </c>
      <c r="B717" s="73">
        <v>30002595.300000001</v>
      </c>
      <c r="C717" s="70"/>
      <c r="D717" s="52"/>
      <c r="E717" s="52"/>
    </row>
    <row r="718" spans="1:5" ht="13.5" thickBot="1">
      <c r="A718" s="65" t="s">
        <v>954</v>
      </c>
      <c r="B718" s="73">
        <v>30002595.300000001</v>
      </c>
      <c r="C718" s="70"/>
      <c r="D718" s="52"/>
      <c r="E718" s="52"/>
    </row>
    <row r="719" spans="1:5" ht="13.5" thickBot="1">
      <c r="A719" s="65" t="s">
        <v>954</v>
      </c>
      <c r="B719" s="73">
        <v>30002595.300000001</v>
      </c>
      <c r="C719" s="70"/>
      <c r="D719" s="52"/>
      <c r="E719" s="52"/>
    </row>
    <row r="720" spans="1:5" ht="13.5" thickBot="1">
      <c r="A720" s="65" t="s">
        <v>954</v>
      </c>
      <c r="B720" s="73">
        <v>30002595.300000001</v>
      </c>
      <c r="C720" s="70"/>
      <c r="D720" s="52"/>
      <c r="E720" s="52"/>
    </row>
    <row r="721" spans="1:5" ht="13.5" thickBot="1">
      <c r="A721" s="65" t="s">
        <v>954</v>
      </c>
      <c r="B721" s="73">
        <v>30002595.300000001</v>
      </c>
      <c r="C721" s="70"/>
      <c r="D721" s="52"/>
      <c r="E721" s="52"/>
    </row>
    <row r="722" spans="1:5" ht="13.5" thickBot="1">
      <c r="A722" s="65" t="s">
        <v>954</v>
      </c>
      <c r="B722" s="73">
        <v>30002595.300000001</v>
      </c>
      <c r="C722" s="70"/>
      <c r="D722" s="52"/>
      <c r="E722" s="52"/>
    </row>
    <row r="723" spans="1:5" ht="13.5" thickBot="1">
      <c r="A723" s="65" t="s">
        <v>954</v>
      </c>
      <c r="B723" s="73">
        <v>30002595.300000001</v>
      </c>
      <c r="C723" s="70"/>
      <c r="D723" s="52"/>
      <c r="E723" s="52"/>
    </row>
    <row r="724" spans="1:5" ht="13.5" thickBot="1">
      <c r="A724" s="65" t="s">
        <v>954</v>
      </c>
      <c r="B724" s="73">
        <v>30002595.300000001</v>
      </c>
      <c r="C724" s="70"/>
      <c r="D724" s="52"/>
      <c r="E724" s="52"/>
    </row>
    <row r="725" spans="1:5" ht="13.5" thickBot="1">
      <c r="A725" s="65" t="s">
        <v>954</v>
      </c>
      <c r="B725" s="73">
        <v>30002595.300000001</v>
      </c>
      <c r="C725" s="70"/>
      <c r="D725" s="52"/>
      <c r="E725" s="52"/>
    </row>
    <row r="726" spans="1:5" ht="13.5" thickBot="1">
      <c r="A726" s="65" t="s">
        <v>954</v>
      </c>
      <c r="B726" s="73">
        <v>30002595.300000001</v>
      </c>
      <c r="C726" s="70"/>
      <c r="D726" s="52"/>
      <c r="E726" s="52"/>
    </row>
    <row r="727" spans="1:5" ht="13.5" thickBot="1">
      <c r="A727" s="65" t="s">
        <v>954</v>
      </c>
      <c r="B727" s="73">
        <v>30002595.300000001</v>
      </c>
      <c r="C727" s="70"/>
      <c r="D727" s="52"/>
      <c r="E727" s="52"/>
    </row>
    <row r="728" spans="1:5" ht="13.5" thickBot="1">
      <c r="A728" s="65" t="s">
        <v>954</v>
      </c>
      <c r="B728" s="73">
        <v>30002595.300000001</v>
      </c>
      <c r="C728" s="70"/>
      <c r="D728" s="52"/>
      <c r="E728" s="52"/>
    </row>
    <row r="729" spans="1:5" ht="13.5" thickBot="1">
      <c r="A729" s="65" t="s">
        <v>954</v>
      </c>
      <c r="B729" s="73">
        <v>30002595.300000001</v>
      </c>
      <c r="C729" s="70"/>
      <c r="D729" s="52"/>
      <c r="E729" s="52"/>
    </row>
    <row r="730" spans="1:5" ht="13.5" thickBot="1">
      <c r="A730" s="65" t="s">
        <v>954</v>
      </c>
      <c r="B730" s="73">
        <v>30002595.300000001</v>
      </c>
      <c r="C730" s="70"/>
      <c r="D730" s="52"/>
      <c r="E730" s="52"/>
    </row>
    <row r="731" spans="1:5" ht="13.5" thickBot="1">
      <c r="A731" s="65" t="s">
        <v>954</v>
      </c>
      <c r="B731" s="73">
        <v>30002595.300000001</v>
      </c>
      <c r="C731" s="70"/>
      <c r="D731" s="52"/>
      <c r="E731" s="52"/>
    </row>
    <row r="732" spans="1:5" ht="13.5" thickBot="1">
      <c r="A732" s="65" t="s">
        <v>954</v>
      </c>
      <c r="B732" s="73">
        <v>30002595.300000001</v>
      </c>
      <c r="C732" s="70"/>
      <c r="D732" s="52"/>
      <c r="E732" s="52"/>
    </row>
    <row r="733" spans="1:5" ht="13.5" thickBot="1">
      <c r="A733" s="65" t="s">
        <v>954</v>
      </c>
      <c r="B733" s="73">
        <v>30002595.300000001</v>
      </c>
      <c r="C733" s="70"/>
      <c r="D733" s="52"/>
      <c r="E733" s="52"/>
    </row>
    <row r="734" spans="1:5" ht="13.5" thickBot="1">
      <c r="A734" s="65" t="s">
        <v>954</v>
      </c>
      <c r="B734" s="73">
        <v>30002595.300000001</v>
      </c>
      <c r="C734" s="70"/>
      <c r="D734" s="52"/>
      <c r="E734" s="52"/>
    </row>
    <row r="735" spans="1:5" ht="13.5" thickBot="1">
      <c r="A735" s="65" t="s">
        <v>954</v>
      </c>
      <c r="B735" s="73">
        <v>30002595.300000001</v>
      </c>
      <c r="C735" s="70"/>
      <c r="D735" s="52"/>
      <c r="E735" s="52"/>
    </row>
    <row r="736" spans="1:5" ht="13.5" thickBot="1">
      <c r="A736" s="65" t="s">
        <v>954</v>
      </c>
      <c r="B736" s="73">
        <v>30002595.300000001</v>
      </c>
      <c r="C736" s="70"/>
      <c r="D736" s="52"/>
      <c r="E736" s="52"/>
    </row>
    <row r="737" spans="1:5" ht="13.5" thickBot="1">
      <c r="A737" s="65" t="s">
        <v>954</v>
      </c>
      <c r="B737" s="73">
        <v>30002595.300000001</v>
      </c>
      <c r="C737" s="70"/>
      <c r="D737" s="52"/>
      <c r="E737" s="52"/>
    </row>
    <row r="738" spans="1:5" ht="13.5" thickBot="1">
      <c r="A738" s="65" t="s">
        <v>954</v>
      </c>
      <c r="B738" s="73">
        <v>30002595.300000001</v>
      </c>
      <c r="C738" s="70"/>
      <c r="D738" s="52"/>
      <c r="E738" s="52"/>
    </row>
    <row r="739" spans="1:5" ht="13.5" thickBot="1">
      <c r="A739" s="65" t="s">
        <v>954</v>
      </c>
      <c r="B739" s="73">
        <v>30002595.300000001</v>
      </c>
      <c r="C739" s="70"/>
      <c r="D739" s="52"/>
      <c r="E739" s="52"/>
    </row>
    <row r="740" spans="1:5" ht="13.5" thickBot="1">
      <c r="A740" s="65" t="s">
        <v>954</v>
      </c>
      <c r="B740" s="73">
        <v>30002595.300000001</v>
      </c>
      <c r="C740" s="70"/>
      <c r="D740" s="52"/>
      <c r="E740" s="52"/>
    </row>
    <row r="741" spans="1:5" ht="13.5" thickBot="1">
      <c r="A741" s="65" t="s">
        <v>954</v>
      </c>
      <c r="B741" s="73">
        <v>30002595.300000001</v>
      </c>
      <c r="C741" s="70"/>
      <c r="D741" s="52"/>
      <c r="E741" s="52"/>
    </row>
    <row r="742" spans="1:5" ht="13.5" thickBot="1">
      <c r="A742" s="65" t="s">
        <v>954</v>
      </c>
      <c r="B742" s="73">
        <v>30002595.300000001</v>
      </c>
      <c r="C742" s="70"/>
      <c r="D742" s="52"/>
      <c r="E742" s="52"/>
    </row>
    <row r="743" spans="1:5" ht="13.5" thickBot="1">
      <c r="A743" s="65" t="s">
        <v>954</v>
      </c>
      <c r="B743" s="73">
        <v>30002595.300000001</v>
      </c>
      <c r="C743" s="70"/>
      <c r="D743" s="52"/>
      <c r="E743" s="52"/>
    </row>
    <row r="744" spans="1:5" ht="13.5" thickBot="1">
      <c r="A744" s="65" t="s">
        <v>954</v>
      </c>
      <c r="B744" s="73">
        <v>30002595.300000001</v>
      </c>
      <c r="C744" s="70"/>
      <c r="D744" s="52"/>
      <c r="E744" s="52"/>
    </row>
    <row r="745" spans="1:5" ht="13.5" thickBot="1">
      <c r="A745" s="65" t="s">
        <v>954</v>
      </c>
      <c r="B745" s="73">
        <v>30002595.300000001</v>
      </c>
      <c r="C745" s="70"/>
      <c r="D745" s="52"/>
      <c r="E745" s="52"/>
    </row>
    <row r="746" spans="1:5" ht="13.5" thickBot="1">
      <c r="A746" s="65" t="s">
        <v>954</v>
      </c>
      <c r="B746" s="73">
        <v>30002595.300000001</v>
      </c>
      <c r="C746" s="70"/>
      <c r="D746" s="52"/>
      <c r="E746" s="52"/>
    </row>
    <row r="747" spans="1:5" ht="13.5" thickBot="1">
      <c r="A747" s="65" t="s">
        <v>954</v>
      </c>
      <c r="B747" s="73">
        <v>30002595.300000001</v>
      </c>
      <c r="C747" s="70"/>
      <c r="D747" s="52"/>
      <c r="E747" s="52"/>
    </row>
    <row r="748" spans="1:5" ht="13.5" thickBot="1">
      <c r="A748" s="65" t="s">
        <v>954</v>
      </c>
      <c r="B748" s="73">
        <v>30002595.300000001</v>
      </c>
      <c r="C748" s="70"/>
      <c r="D748" s="52"/>
      <c r="E748" s="52"/>
    </row>
    <row r="749" spans="1:5" ht="13.5" thickBot="1">
      <c r="A749" s="65" t="s">
        <v>954</v>
      </c>
      <c r="B749" s="73">
        <v>30002595.300000001</v>
      </c>
      <c r="C749" s="70"/>
      <c r="D749" s="52"/>
      <c r="E749" s="52"/>
    </row>
    <row r="750" spans="1:5" ht="13.5" thickBot="1">
      <c r="A750" s="65" t="s">
        <v>954</v>
      </c>
      <c r="B750" s="73">
        <v>30002595.300000001</v>
      </c>
      <c r="C750" s="70"/>
      <c r="D750" s="52"/>
      <c r="E750" s="52"/>
    </row>
    <row r="751" spans="1:5" ht="13.5" thickBot="1">
      <c r="A751" s="65" t="s">
        <v>954</v>
      </c>
      <c r="B751" s="73">
        <v>30002595.300000001</v>
      </c>
      <c r="C751" s="70"/>
      <c r="D751" s="52"/>
      <c r="E751" s="52"/>
    </row>
    <row r="752" spans="1:5" ht="13.5" thickBot="1">
      <c r="A752" s="65" t="s">
        <v>954</v>
      </c>
      <c r="B752" s="73">
        <v>30002595.300000001</v>
      </c>
      <c r="C752" s="70"/>
      <c r="D752" s="52"/>
      <c r="E752" s="52"/>
    </row>
    <row r="753" spans="1:5" ht="13.5" thickBot="1">
      <c r="A753" s="65" t="s">
        <v>954</v>
      </c>
      <c r="B753" s="73">
        <v>30002595.300000001</v>
      </c>
      <c r="C753" s="70"/>
      <c r="D753" s="52"/>
      <c r="E753" s="52"/>
    </row>
    <row r="754" spans="1:5" ht="13.5" thickBot="1">
      <c r="A754" s="65" t="s">
        <v>954</v>
      </c>
      <c r="B754" s="73">
        <v>30002595.300000001</v>
      </c>
      <c r="C754" s="70"/>
      <c r="D754" s="52"/>
      <c r="E754" s="52"/>
    </row>
    <row r="755" spans="1:5" ht="13.5" thickBot="1">
      <c r="A755" s="65" t="s">
        <v>954</v>
      </c>
      <c r="B755" s="73">
        <v>30002595.300000001</v>
      </c>
      <c r="C755" s="70"/>
      <c r="D755" s="52"/>
      <c r="E755" s="52"/>
    </row>
    <row r="756" spans="1:5" ht="13.5" thickBot="1">
      <c r="A756" s="65" t="s">
        <v>954</v>
      </c>
      <c r="B756" s="73">
        <v>30002595.300000001</v>
      </c>
      <c r="C756" s="70"/>
      <c r="D756" s="52"/>
      <c r="E756" s="52"/>
    </row>
    <row r="757" spans="1:5" ht="13.5" thickBot="1">
      <c r="A757" s="65" t="s">
        <v>954</v>
      </c>
      <c r="B757" s="73">
        <v>30002595.300000001</v>
      </c>
      <c r="C757" s="70"/>
      <c r="D757" s="52"/>
      <c r="E757" s="52"/>
    </row>
    <row r="758" spans="1:5" ht="13.5" thickBot="1">
      <c r="A758" s="65" t="s">
        <v>954</v>
      </c>
      <c r="B758" s="73">
        <v>30002595.300000001</v>
      </c>
      <c r="C758" s="70"/>
      <c r="D758" s="52"/>
      <c r="E758" s="52"/>
    </row>
    <row r="759" spans="1:5" ht="13.5" thickBot="1">
      <c r="A759" s="65" t="s">
        <v>954</v>
      </c>
      <c r="B759" s="73">
        <v>30002595.300000001</v>
      </c>
      <c r="C759" s="70"/>
      <c r="D759" s="52"/>
      <c r="E759" s="52"/>
    </row>
    <row r="760" spans="1:5" ht="13.5" thickBot="1">
      <c r="A760" s="65" t="s">
        <v>954</v>
      </c>
      <c r="B760" s="73">
        <v>30002595.300000001</v>
      </c>
      <c r="C760" s="70"/>
      <c r="D760" s="52"/>
      <c r="E760" s="52"/>
    </row>
    <row r="761" spans="1:5" ht="13.5" thickBot="1">
      <c r="A761" s="65" t="s">
        <v>954</v>
      </c>
      <c r="B761" s="73">
        <v>30002595.300000001</v>
      </c>
      <c r="C761" s="70"/>
      <c r="D761" s="52"/>
      <c r="E761" s="52"/>
    </row>
    <row r="762" spans="1:5" ht="13.5" thickBot="1">
      <c r="A762" s="65" t="s">
        <v>954</v>
      </c>
      <c r="B762" s="73">
        <v>30002595.300000001</v>
      </c>
      <c r="C762" s="70"/>
      <c r="D762" s="52"/>
      <c r="E762" s="52"/>
    </row>
    <row r="763" spans="1:5" ht="13.5" thickBot="1">
      <c r="A763" s="65" t="s">
        <v>954</v>
      </c>
      <c r="B763" s="73">
        <v>30002595.300000001</v>
      </c>
      <c r="C763" s="70"/>
      <c r="D763" s="52"/>
      <c r="E763" s="52"/>
    </row>
    <row r="764" spans="1:5" ht="13.5" thickBot="1">
      <c r="A764" s="65" t="s">
        <v>954</v>
      </c>
      <c r="B764" s="73">
        <v>30002595.300000001</v>
      </c>
      <c r="C764" s="70"/>
      <c r="D764" s="52"/>
      <c r="E764" s="52"/>
    </row>
    <row r="765" spans="1:5" ht="13.5" thickBot="1">
      <c r="A765" s="65" t="s">
        <v>954</v>
      </c>
      <c r="B765" s="73">
        <v>30002595.300000001</v>
      </c>
      <c r="C765" s="70"/>
      <c r="D765" s="52"/>
      <c r="E765" s="52"/>
    </row>
    <row r="766" spans="1:5" ht="13.5" thickBot="1">
      <c r="A766" s="65" t="s">
        <v>954</v>
      </c>
      <c r="B766" s="73">
        <v>30002595.300000001</v>
      </c>
      <c r="C766" s="70"/>
      <c r="D766" s="52"/>
      <c r="E766" s="52"/>
    </row>
    <row r="767" spans="1:5" ht="13.5" thickBot="1">
      <c r="A767" s="65" t="s">
        <v>954</v>
      </c>
      <c r="B767" s="73">
        <v>30002595.300000001</v>
      </c>
      <c r="C767" s="70"/>
      <c r="D767" s="52"/>
      <c r="E767" s="52"/>
    </row>
    <row r="768" spans="1:5" ht="13.5" thickBot="1">
      <c r="A768" s="65" t="s">
        <v>954</v>
      </c>
      <c r="B768" s="73">
        <v>30002595.300000001</v>
      </c>
      <c r="C768" s="70"/>
      <c r="D768" s="52"/>
      <c r="E768" s="52"/>
    </row>
    <row r="769" spans="1:5" ht="13.5" thickBot="1">
      <c r="A769" s="65" t="s">
        <v>954</v>
      </c>
      <c r="B769" s="73">
        <v>30002595.300000001</v>
      </c>
      <c r="C769" s="70"/>
      <c r="D769" s="52"/>
      <c r="E769" s="52"/>
    </row>
    <row r="770" spans="1:5" ht="13.5" thickBot="1">
      <c r="A770" s="65" t="s">
        <v>954</v>
      </c>
      <c r="B770" s="73">
        <v>30002595.300000001</v>
      </c>
      <c r="C770" s="70"/>
      <c r="D770" s="52"/>
      <c r="E770" s="52"/>
    </row>
    <row r="771" spans="1:5" ht="13.5" thickBot="1">
      <c r="A771" s="65" t="s">
        <v>954</v>
      </c>
      <c r="B771" s="73">
        <v>30002595.300000001</v>
      </c>
      <c r="C771" s="70"/>
      <c r="D771" s="52"/>
      <c r="E771" s="52"/>
    </row>
    <row r="772" spans="1:5" ht="13.5" thickBot="1">
      <c r="A772" s="65" t="s">
        <v>954</v>
      </c>
      <c r="B772" s="73">
        <v>30002595.300000001</v>
      </c>
      <c r="C772" s="70"/>
      <c r="D772" s="52"/>
      <c r="E772" s="52"/>
    </row>
    <row r="773" spans="1:5" ht="13.5" thickBot="1">
      <c r="A773" s="65" t="s">
        <v>954</v>
      </c>
      <c r="B773" s="73">
        <v>30002595.300000001</v>
      </c>
      <c r="C773" s="70"/>
      <c r="D773" s="52"/>
      <c r="E773" s="52"/>
    </row>
    <row r="774" spans="1:5" ht="13.5" thickBot="1">
      <c r="A774" s="65" t="s">
        <v>954</v>
      </c>
      <c r="B774" s="73">
        <v>30002595.300000001</v>
      </c>
      <c r="C774" s="70"/>
      <c r="D774" s="52"/>
      <c r="E774" s="52"/>
    </row>
    <row r="775" spans="1:5" ht="13.5" thickBot="1">
      <c r="A775" s="65" t="s">
        <v>954</v>
      </c>
      <c r="B775" s="73">
        <v>30002595.300000001</v>
      </c>
      <c r="C775" s="70"/>
      <c r="D775" s="52"/>
      <c r="E775" s="52"/>
    </row>
    <row r="776" spans="1:5" ht="13.5" thickBot="1">
      <c r="A776" s="65" t="s">
        <v>954</v>
      </c>
      <c r="B776" s="73">
        <v>30002595.300000001</v>
      </c>
      <c r="C776" s="70"/>
      <c r="D776" s="52"/>
      <c r="E776" s="52"/>
    </row>
    <row r="777" spans="1:5" ht="13.5" thickBot="1">
      <c r="A777" s="65" t="s">
        <v>954</v>
      </c>
      <c r="B777" s="73">
        <v>30002595.300000001</v>
      </c>
      <c r="C777" s="70"/>
      <c r="D777" s="52"/>
      <c r="E777" s="52"/>
    </row>
    <row r="778" spans="1:5" ht="13.5" thickBot="1">
      <c r="A778" s="65" t="s">
        <v>954</v>
      </c>
      <c r="B778" s="73">
        <v>30002595.300000001</v>
      </c>
      <c r="C778" s="70"/>
      <c r="D778" s="52"/>
      <c r="E778" s="52"/>
    </row>
    <row r="779" spans="1:5" ht="13.5" thickBot="1">
      <c r="A779" s="65" t="s">
        <v>954</v>
      </c>
      <c r="B779" s="73">
        <v>30002595.300000001</v>
      </c>
      <c r="C779" s="70"/>
      <c r="D779" s="52"/>
      <c r="E779" s="52"/>
    </row>
    <row r="780" spans="1:5" ht="13.5" thickBot="1">
      <c r="A780" s="65" t="s">
        <v>954</v>
      </c>
      <c r="B780" s="73">
        <v>30002595.300000001</v>
      </c>
      <c r="C780" s="70"/>
      <c r="D780" s="52"/>
      <c r="E780" s="52"/>
    </row>
    <row r="781" spans="1:5" ht="13.5" thickBot="1">
      <c r="A781" s="65" t="s">
        <v>954</v>
      </c>
      <c r="B781" s="73">
        <v>30002595.300000001</v>
      </c>
      <c r="C781" s="70"/>
      <c r="D781" s="52"/>
      <c r="E781" s="52"/>
    </row>
    <row r="782" spans="1:5" ht="13.5" thickBot="1">
      <c r="A782" s="65" t="s">
        <v>954</v>
      </c>
      <c r="B782" s="73">
        <v>30002595.300000001</v>
      </c>
      <c r="C782" s="70"/>
      <c r="D782" s="52"/>
      <c r="E782" s="52"/>
    </row>
    <row r="783" spans="1:5" ht="13.5" thickBot="1">
      <c r="A783" s="65" t="s">
        <v>954</v>
      </c>
      <c r="B783" s="73">
        <v>30002595.300000001</v>
      </c>
      <c r="C783" s="70"/>
      <c r="D783" s="52"/>
      <c r="E783" s="52"/>
    </row>
    <row r="784" spans="1:5" ht="13.5" thickBot="1">
      <c r="A784" s="65" t="s">
        <v>954</v>
      </c>
      <c r="B784" s="73">
        <v>30002595.300000001</v>
      </c>
      <c r="C784" s="70"/>
      <c r="D784" s="52"/>
      <c r="E784" s="52"/>
    </row>
    <row r="785" spans="1:5" ht="13.5" thickBot="1">
      <c r="A785" s="65" t="s">
        <v>954</v>
      </c>
      <c r="B785" s="73">
        <v>30002595.300000001</v>
      </c>
      <c r="C785" s="70"/>
      <c r="D785" s="52"/>
      <c r="E785" s="52"/>
    </row>
    <row r="786" spans="1:5" ht="13.5" thickBot="1">
      <c r="A786" s="65" t="s">
        <v>955</v>
      </c>
      <c r="B786" s="73">
        <v>0</v>
      </c>
      <c r="C786" s="70"/>
      <c r="D786" s="52"/>
      <c r="E786" s="52"/>
    </row>
    <row r="787" spans="1:5" ht="13.5" thickBot="1">
      <c r="A787" s="65" t="s">
        <v>956</v>
      </c>
      <c r="B787" s="73">
        <v>180776</v>
      </c>
      <c r="C787" s="70"/>
      <c r="D787" s="52"/>
      <c r="E787" s="52"/>
    </row>
    <row r="788" spans="1:5" ht="13.5" thickBot="1">
      <c r="A788" s="65" t="s">
        <v>957</v>
      </c>
      <c r="B788" s="73">
        <v>400</v>
      </c>
      <c r="C788" s="70"/>
      <c r="D788" s="52"/>
      <c r="E788" s="52"/>
    </row>
    <row r="789" spans="1:5" ht="15.75" thickBot="1">
      <c r="A789" s="65" t="s">
        <v>958</v>
      </c>
      <c r="B789" s="74">
        <v>12508.4</v>
      </c>
      <c r="C789" s="71"/>
      <c r="D789" s="52"/>
      <c r="E789" s="52"/>
    </row>
    <row r="790" spans="1:5" ht="15.75" thickBot="1">
      <c r="A790" s="65" t="s">
        <v>958</v>
      </c>
      <c r="B790" s="74">
        <v>12508.4</v>
      </c>
      <c r="C790" s="71"/>
      <c r="D790" s="52"/>
      <c r="E790" s="52"/>
    </row>
    <row r="791" spans="1:5" ht="15.75" thickBot="1">
      <c r="A791" s="65" t="s">
        <v>958</v>
      </c>
      <c r="B791" s="74">
        <v>12508.4</v>
      </c>
      <c r="C791" s="71"/>
      <c r="D791" s="52"/>
      <c r="E791" s="52"/>
    </row>
    <row r="792" spans="1:5" ht="15.75" thickBot="1">
      <c r="A792" s="65" t="s">
        <v>770</v>
      </c>
      <c r="B792" s="74">
        <v>67159</v>
      </c>
      <c r="C792" s="71"/>
      <c r="D792" s="52"/>
      <c r="E792" s="52"/>
    </row>
    <row r="793" spans="1:5" ht="15.75" thickBot="1">
      <c r="A793" s="65" t="s">
        <v>770</v>
      </c>
      <c r="B793" s="74">
        <v>67159</v>
      </c>
      <c r="C793" s="71"/>
      <c r="D793" s="52"/>
      <c r="E793" s="52"/>
    </row>
    <row r="794" spans="1:5" ht="13.5" thickBot="1">
      <c r="A794" s="65" t="s">
        <v>772</v>
      </c>
      <c r="B794" s="73">
        <v>520724.74</v>
      </c>
      <c r="C794" s="70"/>
      <c r="D794" s="52"/>
      <c r="E794" s="52"/>
    </row>
    <row r="795" spans="1:5" ht="15.75" thickBot="1">
      <c r="A795" s="65" t="s">
        <v>773</v>
      </c>
      <c r="B795" s="74">
        <v>52189.599999999999</v>
      </c>
      <c r="C795" s="71"/>
      <c r="D795" s="52"/>
      <c r="E795" s="52"/>
    </row>
    <row r="796" spans="1:5" ht="15.75" thickBot="1">
      <c r="A796" s="65" t="s">
        <v>773</v>
      </c>
      <c r="B796" s="74">
        <v>52189.599999999999</v>
      </c>
      <c r="C796" s="71"/>
      <c r="D796" s="52"/>
      <c r="E796" s="52"/>
    </row>
    <row r="797" spans="1:5" ht="15.75" thickBot="1">
      <c r="A797" s="65" t="s">
        <v>773</v>
      </c>
      <c r="B797" s="74">
        <v>52189.599999999999</v>
      </c>
      <c r="C797" s="71"/>
      <c r="D797" s="52"/>
      <c r="E797" s="52"/>
    </row>
    <row r="798" spans="1:5" ht="13.5" thickBot="1">
      <c r="A798" s="65" t="s">
        <v>959</v>
      </c>
      <c r="B798" s="73">
        <v>909</v>
      </c>
      <c r="C798" s="70"/>
      <c r="D798" s="52"/>
      <c r="E798" s="52"/>
    </row>
    <row r="799" spans="1:5" ht="13.5" thickBot="1">
      <c r="A799" s="65" t="s">
        <v>960</v>
      </c>
      <c r="B799" s="73">
        <v>24</v>
      </c>
      <c r="C799" s="70"/>
      <c r="D799" s="52"/>
      <c r="E799" s="52"/>
    </row>
    <row r="800" spans="1:5" ht="13.5" thickBot="1">
      <c r="A800" s="65" t="s">
        <v>775</v>
      </c>
      <c r="B800" s="73">
        <v>520</v>
      </c>
      <c r="C800" s="70"/>
      <c r="D800" s="52"/>
      <c r="E800" s="52"/>
    </row>
    <row r="801" spans="1:5" ht="15.75" thickBot="1">
      <c r="A801" s="65" t="s">
        <v>961</v>
      </c>
      <c r="B801" s="74">
        <v>1026</v>
      </c>
      <c r="C801" s="71"/>
      <c r="D801" s="52"/>
      <c r="E801" s="52"/>
    </row>
    <row r="802" spans="1:5" ht="13.5" thickBot="1">
      <c r="A802" s="65" t="s">
        <v>779</v>
      </c>
      <c r="B802" s="73">
        <v>2941884.94</v>
      </c>
      <c r="C802" s="70"/>
      <c r="D802" s="52"/>
      <c r="E802" s="52"/>
    </row>
    <row r="803" spans="1:5" ht="13.5" thickBot="1">
      <c r="A803" s="65" t="s">
        <v>779</v>
      </c>
      <c r="B803" s="73">
        <v>2941884.94</v>
      </c>
      <c r="C803" s="70"/>
      <c r="D803" s="52"/>
      <c r="E803" s="52"/>
    </row>
    <row r="804" spans="1:5" ht="13.5" thickBot="1">
      <c r="A804" s="65" t="s">
        <v>779</v>
      </c>
      <c r="B804" s="73">
        <v>2941884.94</v>
      </c>
      <c r="C804" s="70"/>
      <c r="D804" s="52"/>
      <c r="E804" s="52"/>
    </row>
    <row r="805" spans="1:5" ht="13.5" thickBot="1">
      <c r="A805" s="65" t="s">
        <v>779</v>
      </c>
      <c r="B805" s="73">
        <v>2941884.94</v>
      </c>
      <c r="C805" s="70"/>
      <c r="D805" s="52"/>
      <c r="E805" s="52"/>
    </row>
    <row r="806" spans="1:5" ht="13.5" thickBot="1">
      <c r="A806" s="65" t="s">
        <v>779</v>
      </c>
      <c r="B806" s="73">
        <v>2941884.94</v>
      </c>
      <c r="C806" s="70"/>
      <c r="D806" s="52"/>
      <c r="E806" s="52"/>
    </row>
    <row r="807" spans="1:5" ht="13.5" thickBot="1">
      <c r="A807" s="65" t="s">
        <v>779</v>
      </c>
      <c r="B807" s="73">
        <v>2941884.94</v>
      </c>
      <c r="C807" s="70"/>
      <c r="D807" s="52"/>
      <c r="E807" s="52"/>
    </row>
    <row r="808" spans="1:5" ht="13.5" thickBot="1">
      <c r="A808" s="65" t="s">
        <v>779</v>
      </c>
      <c r="B808" s="73">
        <v>2941884.94</v>
      </c>
      <c r="C808" s="70"/>
      <c r="D808" s="52"/>
      <c r="E808" s="52"/>
    </row>
    <row r="809" spans="1:5" ht="13.5" thickBot="1">
      <c r="A809" s="65" t="s">
        <v>779</v>
      </c>
      <c r="B809" s="73">
        <v>2941884.94</v>
      </c>
      <c r="C809" s="70"/>
      <c r="D809" s="52"/>
      <c r="E809" s="52"/>
    </row>
    <row r="810" spans="1:5" ht="13.5" thickBot="1">
      <c r="A810" s="65" t="s">
        <v>779</v>
      </c>
      <c r="B810" s="73">
        <v>2941884.94</v>
      </c>
      <c r="C810" s="70"/>
      <c r="D810" s="52"/>
      <c r="E810" s="52"/>
    </row>
    <row r="811" spans="1:5" ht="13.5" thickBot="1">
      <c r="A811" s="65" t="s">
        <v>779</v>
      </c>
      <c r="B811" s="73">
        <v>2941884.94</v>
      </c>
      <c r="C811" s="70"/>
      <c r="D811" s="52"/>
      <c r="E811" s="52"/>
    </row>
    <row r="812" spans="1:5" ht="13.5" thickBot="1">
      <c r="A812" s="65" t="s">
        <v>780</v>
      </c>
      <c r="B812" s="73">
        <v>5588042.0099999998</v>
      </c>
      <c r="C812" s="70"/>
      <c r="D812" s="52"/>
      <c r="E812" s="52"/>
    </row>
    <row r="813" spans="1:5" ht="13.5" thickBot="1">
      <c r="A813" s="65" t="s">
        <v>780</v>
      </c>
      <c r="B813" s="73">
        <v>5588042.0099999998</v>
      </c>
      <c r="C813" s="70"/>
      <c r="D813" s="52"/>
      <c r="E813" s="52"/>
    </row>
    <row r="814" spans="1:5" ht="13.5" thickBot="1">
      <c r="A814" s="65" t="s">
        <v>780</v>
      </c>
      <c r="B814" s="73">
        <v>5588042.0099999998</v>
      </c>
      <c r="C814" s="70"/>
      <c r="D814" s="52"/>
      <c r="E814" s="52"/>
    </row>
    <row r="815" spans="1:5" ht="13.5" thickBot="1">
      <c r="A815" s="65" t="s">
        <v>780</v>
      </c>
      <c r="B815" s="73">
        <v>5588042.0099999998</v>
      </c>
      <c r="C815" s="70"/>
      <c r="D815" s="52"/>
      <c r="E815" s="52"/>
    </row>
    <row r="816" spans="1:5" ht="13.5" thickBot="1">
      <c r="A816" s="65" t="s">
        <v>780</v>
      </c>
      <c r="B816" s="73">
        <v>5588042.0099999998</v>
      </c>
      <c r="C816" s="70"/>
      <c r="D816" s="52"/>
      <c r="E816" s="52"/>
    </row>
    <row r="817" spans="1:5" ht="13.5" thickBot="1">
      <c r="A817" s="65" t="s">
        <v>780</v>
      </c>
      <c r="B817" s="73">
        <v>5588042.0099999998</v>
      </c>
      <c r="C817" s="70"/>
      <c r="D817" s="52"/>
      <c r="E817" s="52"/>
    </row>
    <row r="818" spans="1:5" ht="13.5" thickBot="1">
      <c r="A818" s="65" t="s">
        <v>780</v>
      </c>
      <c r="B818" s="73">
        <v>5588042.0099999998</v>
      </c>
      <c r="C818" s="70"/>
      <c r="D818" s="52"/>
      <c r="E818" s="52"/>
    </row>
    <row r="819" spans="1:5" ht="13.5" thickBot="1">
      <c r="A819" s="65" t="s">
        <v>962</v>
      </c>
      <c r="B819" s="73">
        <v>7031837</v>
      </c>
      <c r="C819" s="70"/>
      <c r="D819" s="52"/>
      <c r="E819" s="52"/>
    </row>
    <row r="820" spans="1:5" ht="13.5" thickBot="1">
      <c r="A820" s="65" t="s">
        <v>962</v>
      </c>
      <c r="B820" s="73">
        <v>7031837</v>
      </c>
      <c r="C820" s="70"/>
      <c r="D820" s="52"/>
      <c r="E820" s="52"/>
    </row>
    <row r="821" spans="1:5" ht="13.5" thickBot="1">
      <c r="A821" s="65" t="s">
        <v>962</v>
      </c>
      <c r="B821" s="73">
        <v>7031837</v>
      </c>
      <c r="C821" s="70"/>
      <c r="D821" s="52"/>
      <c r="E821" s="52"/>
    </row>
    <row r="822" spans="1:5" ht="13.5" thickBot="1">
      <c r="A822" s="65" t="s">
        <v>963</v>
      </c>
      <c r="B822" s="73">
        <v>703</v>
      </c>
      <c r="C822" s="70"/>
      <c r="D822" s="52"/>
      <c r="E822" s="52"/>
    </row>
    <row r="823" spans="1:5" ht="15.75" thickBot="1">
      <c r="A823" s="65" t="s">
        <v>787</v>
      </c>
      <c r="B823" s="74">
        <v>29851.62</v>
      </c>
      <c r="C823" s="71"/>
      <c r="D823" s="52"/>
      <c r="E823" s="52"/>
    </row>
    <row r="824" spans="1:5" ht="15.75" thickBot="1">
      <c r="A824" s="65" t="s">
        <v>787</v>
      </c>
      <c r="B824" s="74">
        <v>29851.62</v>
      </c>
      <c r="C824" s="71"/>
      <c r="D824" s="52"/>
      <c r="E824" s="52"/>
    </row>
    <row r="825" spans="1:5" ht="13.5" thickBot="1">
      <c r="A825" s="65" t="s">
        <v>788</v>
      </c>
      <c r="B825" s="73">
        <v>222516</v>
      </c>
      <c r="C825" s="70"/>
      <c r="D825" s="52"/>
      <c r="E825" s="52"/>
    </row>
    <row r="826" spans="1:5" ht="13.5" thickBot="1">
      <c r="A826" s="65" t="s">
        <v>788</v>
      </c>
      <c r="B826" s="73">
        <v>222516</v>
      </c>
      <c r="C826" s="70"/>
      <c r="D826" s="52"/>
      <c r="E826" s="52"/>
    </row>
    <row r="827" spans="1:5" ht="15.75" thickBot="1">
      <c r="A827" s="65" t="s">
        <v>791</v>
      </c>
      <c r="B827" s="74">
        <v>4200</v>
      </c>
      <c r="C827" s="71"/>
      <c r="D827" s="52"/>
      <c r="E827" s="52"/>
    </row>
    <row r="828" spans="1:5" ht="13.5" thickBot="1">
      <c r="A828" s="65" t="s">
        <v>792</v>
      </c>
      <c r="B828" s="73">
        <v>131980</v>
      </c>
      <c r="C828" s="70"/>
      <c r="D828" s="52"/>
      <c r="E828" s="52"/>
    </row>
    <row r="829" spans="1:5" ht="13.5" thickBot="1">
      <c r="A829" s="65" t="s">
        <v>793</v>
      </c>
      <c r="B829" s="73">
        <v>1052055.08</v>
      </c>
      <c r="C829" s="70"/>
      <c r="D829" s="52"/>
      <c r="E829" s="52"/>
    </row>
    <row r="830" spans="1:5" ht="13.5" thickBot="1">
      <c r="A830" s="65" t="s">
        <v>793</v>
      </c>
      <c r="B830" s="73">
        <v>1052055.08</v>
      </c>
      <c r="C830" s="70"/>
      <c r="D830" s="52"/>
      <c r="E830" s="52"/>
    </row>
    <row r="831" spans="1:5" ht="13.5" thickBot="1">
      <c r="A831" s="65" t="s">
        <v>793</v>
      </c>
      <c r="B831" s="73">
        <v>1052055.08</v>
      </c>
      <c r="C831" s="70"/>
      <c r="D831" s="52"/>
      <c r="E831" s="52"/>
    </row>
    <row r="832" spans="1:5" ht="13.5" thickBot="1">
      <c r="A832" s="65" t="s">
        <v>793</v>
      </c>
      <c r="B832" s="73">
        <v>1052055.08</v>
      </c>
      <c r="C832" s="70"/>
      <c r="D832" s="52"/>
      <c r="E832" s="52"/>
    </row>
    <row r="833" spans="1:5" ht="13.5" thickBot="1">
      <c r="A833" s="65" t="s">
        <v>794</v>
      </c>
      <c r="B833" s="73">
        <v>596486.64</v>
      </c>
      <c r="C833" s="70"/>
      <c r="D833" s="52"/>
      <c r="E833" s="52"/>
    </row>
    <row r="834" spans="1:5" ht="13.5" thickBot="1">
      <c r="A834" s="65" t="s">
        <v>794</v>
      </c>
      <c r="B834" s="73">
        <v>596486.64</v>
      </c>
      <c r="C834" s="70"/>
      <c r="D834" s="52"/>
      <c r="E834" s="52"/>
    </row>
    <row r="835" spans="1:5" ht="13.5" thickBot="1">
      <c r="A835" s="65" t="s">
        <v>794</v>
      </c>
      <c r="B835" s="73">
        <v>596486.64</v>
      </c>
      <c r="C835" s="70"/>
      <c r="D835" s="52"/>
      <c r="E835" s="52"/>
    </row>
    <row r="836" spans="1:5" ht="13.5" thickBot="1">
      <c r="A836" s="65" t="s">
        <v>794</v>
      </c>
      <c r="B836" s="73">
        <v>596486.64</v>
      </c>
      <c r="C836" s="70"/>
      <c r="D836" s="52"/>
      <c r="E836" s="52"/>
    </row>
    <row r="837" spans="1:5" ht="13.5" thickBot="1">
      <c r="A837" s="65" t="s">
        <v>794</v>
      </c>
      <c r="B837" s="73">
        <v>596486.64</v>
      </c>
      <c r="C837" s="70"/>
      <c r="D837" s="52"/>
      <c r="E837" s="52"/>
    </row>
    <row r="838" spans="1:5" ht="13.5" thickBot="1">
      <c r="A838" s="65" t="s">
        <v>794</v>
      </c>
      <c r="B838" s="73">
        <v>596486.64</v>
      </c>
      <c r="C838" s="70"/>
      <c r="D838" s="52"/>
      <c r="E838" s="52"/>
    </row>
    <row r="839" spans="1:5" ht="13.5" thickBot="1">
      <c r="A839" s="65" t="s">
        <v>794</v>
      </c>
      <c r="B839" s="73">
        <v>596486.64</v>
      </c>
      <c r="C839" s="70"/>
      <c r="D839" s="52"/>
      <c r="E839" s="52"/>
    </row>
    <row r="840" spans="1:5" ht="13.5" thickBot="1">
      <c r="A840" s="65" t="s">
        <v>794</v>
      </c>
      <c r="B840" s="73">
        <v>596486.64</v>
      </c>
      <c r="C840" s="70"/>
      <c r="D840" s="52"/>
      <c r="E840" s="52"/>
    </row>
    <row r="841" spans="1:5" ht="13.5" thickBot="1">
      <c r="A841" s="65" t="s">
        <v>794</v>
      </c>
      <c r="B841" s="73">
        <v>596486.64</v>
      </c>
      <c r="C841" s="70"/>
      <c r="D841" s="52"/>
      <c r="E841" s="52"/>
    </row>
    <row r="842" spans="1:5" ht="13.5" thickBot="1">
      <c r="A842" s="65" t="s">
        <v>794</v>
      </c>
      <c r="B842" s="73">
        <v>596486.64</v>
      </c>
      <c r="C842" s="70"/>
      <c r="D842" s="52"/>
      <c r="E842" s="52"/>
    </row>
    <row r="843" spans="1:5" ht="13.5" thickBot="1">
      <c r="A843" s="65" t="s">
        <v>794</v>
      </c>
      <c r="B843" s="73">
        <v>596486.64</v>
      </c>
      <c r="C843" s="70"/>
      <c r="D843" s="52"/>
      <c r="E843" s="52"/>
    </row>
    <row r="844" spans="1:5" ht="13.5" thickBot="1">
      <c r="A844" s="65" t="s">
        <v>794</v>
      </c>
      <c r="B844" s="73">
        <v>596486.64</v>
      </c>
      <c r="C844" s="70"/>
      <c r="D844" s="52"/>
      <c r="E844" s="52"/>
    </row>
    <row r="845" spans="1:5" ht="13.5" thickBot="1">
      <c r="A845" s="65" t="s">
        <v>795</v>
      </c>
      <c r="B845" s="73">
        <v>0</v>
      </c>
      <c r="C845" s="70"/>
      <c r="D845" s="52"/>
      <c r="E845" s="52"/>
    </row>
    <row r="846" spans="1:5" ht="13.5" thickBot="1">
      <c r="A846" s="65" t="s">
        <v>796</v>
      </c>
      <c r="B846" s="73">
        <v>0</v>
      </c>
      <c r="C846" s="70"/>
      <c r="D846" s="52"/>
      <c r="E846" s="52"/>
    </row>
    <row r="847" spans="1:5" ht="15.75" thickBot="1">
      <c r="A847" s="65" t="s">
        <v>964</v>
      </c>
      <c r="B847" s="74">
        <v>5000</v>
      </c>
      <c r="C847" s="71"/>
      <c r="D847" s="52"/>
      <c r="E847" s="52"/>
    </row>
    <row r="848" spans="1:5" ht="15.75" thickBot="1">
      <c r="A848" s="65" t="s">
        <v>797</v>
      </c>
      <c r="B848" s="74">
        <v>18172</v>
      </c>
      <c r="C848" s="71"/>
      <c r="D848" s="52"/>
      <c r="E848" s="52"/>
    </row>
    <row r="849" spans="1:5" ht="13.5" thickBot="1">
      <c r="A849" s="65" t="s">
        <v>965</v>
      </c>
      <c r="B849" s="73">
        <v>135880</v>
      </c>
      <c r="C849" s="70"/>
      <c r="D849" s="52"/>
      <c r="E849" s="52"/>
    </row>
    <row r="850" spans="1:5" ht="13.5" thickBot="1">
      <c r="A850" s="65" t="s">
        <v>966</v>
      </c>
      <c r="B850" s="73">
        <v>587306</v>
      </c>
      <c r="C850" s="70"/>
      <c r="D850" s="52"/>
      <c r="E850" s="52"/>
    </row>
    <row r="851" spans="1:5" ht="13.5" thickBot="1">
      <c r="A851" s="65" t="s">
        <v>966</v>
      </c>
      <c r="B851" s="73">
        <v>587306</v>
      </c>
      <c r="C851" s="70"/>
      <c r="D851" s="52"/>
      <c r="E851" s="52"/>
    </row>
    <row r="852" spans="1:5" ht="13.5" thickBot="1">
      <c r="A852" s="65" t="s">
        <v>966</v>
      </c>
      <c r="B852" s="73">
        <v>587306</v>
      </c>
      <c r="C852" s="70"/>
      <c r="D852" s="52"/>
      <c r="E852" s="52"/>
    </row>
    <row r="853" spans="1:5" ht="13.5" thickBot="1">
      <c r="A853" s="65" t="s">
        <v>966</v>
      </c>
      <c r="B853" s="73">
        <v>587306</v>
      </c>
      <c r="C853" s="70"/>
      <c r="D853" s="52"/>
      <c r="E853" s="52"/>
    </row>
    <row r="854" spans="1:5" ht="13.5" thickBot="1">
      <c r="A854" s="65" t="s">
        <v>966</v>
      </c>
      <c r="B854" s="73">
        <v>587306</v>
      </c>
      <c r="C854" s="70"/>
      <c r="D854" s="52"/>
      <c r="E854" s="52"/>
    </row>
    <row r="855" spans="1:5" ht="13.5" thickBot="1">
      <c r="A855" s="65" t="s">
        <v>798</v>
      </c>
      <c r="B855" s="73">
        <v>110446</v>
      </c>
      <c r="C855" s="70"/>
      <c r="D855" s="52"/>
      <c r="E855" s="52"/>
    </row>
    <row r="856" spans="1:5" ht="13.5" thickBot="1">
      <c r="A856" s="65" t="s">
        <v>967</v>
      </c>
      <c r="B856" s="73">
        <v>720</v>
      </c>
      <c r="C856" s="70"/>
      <c r="D856" s="52"/>
      <c r="E856" s="52"/>
    </row>
    <row r="857" spans="1:5" ht="13.5" thickBot="1">
      <c r="A857" s="65" t="s">
        <v>801</v>
      </c>
      <c r="B857" s="73">
        <v>6</v>
      </c>
      <c r="C857" s="70"/>
      <c r="D857" s="52"/>
      <c r="E857" s="52"/>
    </row>
    <row r="858" spans="1:5" ht="13.5" thickBot="1">
      <c r="A858" s="65" t="s">
        <v>801</v>
      </c>
      <c r="B858" s="73">
        <v>6</v>
      </c>
      <c r="C858" s="70"/>
      <c r="D858" s="52"/>
      <c r="E858" s="52"/>
    </row>
    <row r="859" spans="1:5" ht="13.5" thickBot="1">
      <c r="A859" s="65" t="s">
        <v>802</v>
      </c>
      <c r="B859" s="73">
        <v>0.2</v>
      </c>
      <c r="C859" s="70"/>
      <c r="D859" s="52"/>
      <c r="E859" s="52"/>
    </row>
    <row r="860" spans="1:5" ht="13.5" thickBot="1">
      <c r="A860" s="65" t="s">
        <v>805</v>
      </c>
      <c r="B860" s="73">
        <v>0.6</v>
      </c>
      <c r="C860" s="70"/>
      <c r="D860" s="52"/>
      <c r="E860" s="52"/>
    </row>
    <row r="861" spans="1:5" ht="15.75" thickBot="1">
      <c r="A861" s="65" t="s">
        <v>806</v>
      </c>
      <c r="B861" s="74">
        <v>29028</v>
      </c>
      <c r="C861" s="71"/>
      <c r="D861" s="52"/>
      <c r="E861" s="52"/>
    </row>
    <row r="862" spans="1:5" ht="15.75" thickBot="1">
      <c r="A862" s="65" t="s">
        <v>814</v>
      </c>
      <c r="B862" s="74">
        <v>63945.64</v>
      </c>
      <c r="C862" s="71"/>
      <c r="D862" s="52"/>
      <c r="E862" s="52"/>
    </row>
    <row r="863" spans="1:5" ht="15.75" thickBot="1">
      <c r="A863" s="65" t="s">
        <v>814</v>
      </c>
      <c r="B863" s="74">
        <v>63945.64</v>
      </c>
      <c r="C863" s="71"/>
      <c r="D863" s="52"/>
      <c r="E863" s="52"/>
    </row>
    <row r="864" spans="1:5" ht="15.75" thickBot="1">
      <c r="A864" s="65" t="s">
        <v>814</v>
      </c>
      <c r="B864" s="74">
        <v>63945.64</v>
      </c>
      <c r="C864" s="71"/>
      <c r="D864" s="52"/>
      <c r="E864" s="52"/>
    </row>
    <row r="865" spans="1:5" ht="15.75" thickBot="1">
      <c r="A865" s="65" t="s">
        <v>814</v>
      </c>
      <c r="B865" s="74">
        <v>63945.64</v>
      </c>
      <c r="C865" s="71"/>
      <c r="D865" s="52"/>
      <c r="E865" s="52"/>
    </row>
    <row r="866" spans="1:5" ht="15.75" thickBot="1">
      <c r="A866" s="65" t="s">
        <v>814</v>
      </c>
      <c r="B866" s="74">
        <v>63945.64</v>
      </c>
      <c r="C866" s="71"/>
      <c r="D866" s="52"/>
      <c r="E866" s="52"/>
    </row>
    <row r="867" spans="1:5" ht="15.75" thickBot="1">
      <c r="A867" s="65" t="s">
        <v>814</v>
      </c>
      <c r="B867" s="74">
        <v>63945.64</v>
      </c>
      <c r="C867" s="71"/>
      <c r="D867" s="52"/>
      <c r="E867" s="52"/>
    </row>
    <row r="868" spans="1:5" ht="15.75" thickBot="1">
      <c r="A868" s="65" t="s">
        <v>814</v>
      </c>
      <c r="B868" s="74">
        <v>63945.64</v>
      </c>
      <c r="C868" s="71"/>
      <c r="D868" s="52"/>
      <c r="E868" s="52"/>
    </row>
    <row r="869" spans="1:5" ht="15.75" thickBot="1">
      <c r="A869" s="65" t="s">
        <v>814</v>
      </c>
      <c r="B869" s="74">
        <v>63945.64</v>
      </c>
      <c r="C869" s="71"/>
      <c r="D869" s="52"/>
      <c r="E869" s="52"/>
    </row>
    <row r="870" spans="1:5" ht="15.75" thickBot="1">
      <c r="A870" s="65" t="s">
        <v>814</v>
      </c>
      <c r="B870" s="74">
        <v>63945.64</v>
      </c>
      <c r="C870" s="71"/>
      <c r="D870" s="52"/>
      <c r="E870" s="52"/>
    </row>
    <row r="871" spans="1:5" ht="15.75" thickBot="1">
      <c r="A871" s="65" t="s">
        <v>814</v>
      </c>
      <c r="B871" s="74">
        <v>63945.64</v>
      </c>
      <c r="C871" s="71"/>
      <c r="D871" s="52"/>
      <c r="E871" s="52"/>
    </row>
    <row r="872" spans="1:5" ht="15.75" thickBot="1">
      <c r="A872" s="65" t="s">
        <v>814</v>
      </c>
      <c r="B872" s="74">
        <v>63945.64</v>
      </c>
      <c r="C872" s="71"/>
      <c r="D872" s="52"/>
      <c r="E872" s="52"/>
    </row>
    <row r="873" spans="1:5" ht="15.75" thickBot="1">
      <c r="A873" s="65" t="s">
        <v>814</v>
      </c>
      <c r="B873" s="74">
        <v>63945.64</v>
      </c>
      <c r="C873" s="71"/>
      <c r="D873" s="52"/>
      <c r="E873" s="52"/>
    </row>
    <row r="874" spans="1:5" ht="15.75" thickBot="1">
      <c r="A874" s="65" t="s">
        <v>814</v>
      </c>
      <c r="B874" s="74">
        <v>63945.64</v>
      </c>
      <c r="C874" s="71"/>
      <c r="D874" s="52"/>
      <c r="E874" s="52"/>
    </row>
    <row r="875" spans="1:5" ht="13.5" thickBot="1">
      <c r="A875" s="65" t="s">
        <v>968</v>
      </c>
      <c r="B875" s="73">
        <v>594</v>
      </c>
      <c r="C875" s="70"/>
      <c r="D875" s="52"/>
      <c r="E875" s="52"/>
    </row>
    <row r="876" spans="1:5" ht="13.5" thickBot="1">
      <c r="A876" s="65" t="s">
        <v>968</v>
      </c>
      <c r="B876" s="73">
        <v>594</v>
      </c>
      <c r="C876" s="70"/>
      <c r="D876" s="52"/>
      <c r="E876" s="52"/>
    </row>
    <row r="877" spans="1:5" ht="13.5" thickBot="1">
      <c r="A877" s="65" t="s">
        <v>968</v>
      </c>
      <c r="B877" s="73">
        <v>594</v>
      </c>
      <c r="C877" s="70"/>
      <c r="D877" s="52"/>
      <c r="E877" s="52"/>
    </row>
    <row r="878" spans="1:5" ht="13.5" thickBot="1">
      <c r="A878" s="65" t="s">
        <v>815</v>
      </c>
      <c r="B878" s="73">
        <v>0</v>
      </c>
      <c r="C878" s="70"/>
      <c r="D878" s="52"/>
      <c r="E878" s="52"/>
    </row>
    <row r="879" spans="1:5" ht="13.5" thickBot="1">
      <c r="A879" s="65" t="s">
        <v>815</v>
      </c>
      <c r="B879" s="73">
        <v>0</v>
      </c>
      <c r="C879" s="70"/>
      <c r="D879" s="52"/>
      <c r="E879" s="52"/>
    </row>
    <row r="880" spans="1:5" ht="13.5" thickBot="1">
      <c r="A880" s="65" t="s">
        <v>815</v>
      </c>
      <c r="B880" s="73">
        <v>0</v>
      </c>
      <c r="C880" s="70"/>
      <c r="D880" s="52"/>
      <c r="E880" s="52"/>
    </row>
    <row r="881" spans="1:5" ht="13.5" thickBot="1">
      <c r="A881" s="65" t="s">
        <v>816</v>
      </c>
      <c r="B881" s="73">
        <v>242683</v>
      </c>
      <c r="C881" s="70"/>
      <c r="D881" s="52"/>
      <c r="E881" s="52"/>
    </row>
    <row r="882" spans="1:5" ht="15.75" thickBot="1">
      <c r="A882" s="65" t="s">
        <v>969</v>
      </c>
      <c r="B882" s="74">
        <v>2100</v>
      </c>
      <c r="C882" s="71"/>
      <c r="D882" s="52"/>
      <c r="E882" s="52"/>
    </row>
    <row r="883" spans="1:5" ht="15.75" thickBot="1">
      <c r="A883" s="65" t="s">
        <v>969</v>
      </c>
      <c r="B883" s="74">
        <v>2100</v>
      </c>
      <c r="C883" s="71"/>
      <c r="D883" s="52"/>
      <c r="E883" s="52"/>
    </row>
    <row r="884" spans="1:5" ht="15.75" thickBot="1">
      <c r="A884" s="65" t="s">
        <v>970</v>
      </c>
      <c r="B884" s="74">
        <v>26283</v>
      </c>
      <c r="C884" s="71"/>
      <c r="D884" s="52"/>
      <c r="E884" s="52"/>
    </row>
    <row r="885" spans="1:5" ht="15.75" thickBot="1">
      <c r="A885" s="65" t="s">
        <v>970</v>
      </c>
      <c r="B885" s="74">
        <v>26283</v>
      </c>
      <c r="C885" s="71"/>
      <c r="D885" s="52"/>
      <c r="E885" s="52"/>
    </row>
    <row r="886" spans="1:5" ht="15.75" thickBot="1">
      <c r="A886" s="65" t="s">
        <v>971</v>
      </c>
      <c r="B886" s="74">
        <v>36533</v>
      </c>
      <c r="C886" s="71"/>
      <c r="D886" s="52"/>
      <c r="E886" s="52"/>
    </row>
    <row r="887" spans="1:5" ht="13.5" thickBot="1">
      <c r="A887" s="65" t="s">
        <v>972</v>
      </c>
      <c r="B887" s="73">
        <v>132160</v>
      </c>
      <c r="C887" s="70"/>
      <c r="D887" s="52"/>
      <c r="E887" s="52"/>
    </row>
    <row r="888" spans="1:5" ht="13.5" thickBot="1">
      <c r="A888" s="65" t="s">
        <v>972</v>
      </c>
      <c r="B888" s="73">
        <v>132160</v>
      </c>
      <c r="C888" s="70"/>
      <c r="D888" s="52"/>
      <c r="E888" s="52"/>
    </row>
    <row r="889" spans="1:5" ht="13.5" thickBot="1">
      <c r="A889" s="65" t="s">
        <v>973</v>
      </c>
      <c r="B889" s="73">
        <v>0</v>
      </c>
      <c r="C889" s="70"/>
      <c r="D889" s="52"/>
      <c r="E889" s="52"/>
    </row>
    <row r="890" spans="1:5" ht="15.75" thickBot="1">
      <c r="A890" s="65" t="s">
        <v>821</v>
      </c>
      <c r="B890" s="74">
        <v>4000</v>
      </c>
      <c r="C890" s="71"/>
      <c r="D890" s="52"/>
      <c r="E890" s="52"/>
    </row>
    <row r="891" spans="1:5" ht="15.75" thickBot="1">
      <c r="A891" s="65" t="s">
        <v>974</v>
      </c>
      <c r="B891" s="74">
        <v>56333</v>
      </c>
      <c r="C891" s="71"/>
      <c r="D891" s="52"/>
      <c r="E891" s="52"/>
    </row>
    <row r="892" spans="1:5" ht="13.5" thickBot="1">
      <c r="A892" s="65" t="s">
        <v>975</v>
      </c>
      <c r="B892" s="73">
        <v>134782</v>
      </c>
      <c r="C892" s="70"/>
      <c r="D892" s="52"/>
      <c r="E892" s="52"/>
    </row>
    <row r="893" spans="1:5" ht="13.5" thickBot="1">
      <c r="A893" s="65" t="s">
        <v>825</v>
      </c>
      <c r="B893" s="73">
        <v>590</v>
      </c>
      <c r="C893" s="70"/>
      <c r="D893" s="52"/>
      <c r="E893" s="52"/>
    </row>
    <row r="894" spans="1:5" ht="13.5" thickBot="1">
      <c r="A894" s="65" t="s">
        <v>976</v>
      </c>
      <c r="B894" s="73">
        <v>1</v>
      </c>
      <c r="C894" s="70"/>
      <c r="D894" s="52"/>
      <c r="E894" s="52"/>
    </row>
    <row r="895" spans="1:5" ht="15.75" thickBot="1">
      <c r="A895" s="65" t="s">
        <v>977</v>
      </c>
      <c r="B895" s="74">
        <v>65911.149999999994</v>
      </c>
      <c r="C895" s="71"/>
      <c r="D895" s="52"/>
      <c r="E895" s="52"/>
    </row>
    <row r="896" spans="1:5" ht="15.75" thickBot="1">
      <c r="A896" s="65" t="s">
        <v>977</v>
      </c>
      <c r="B896" s="74">
        <v>65911.149999999994</v>
      </c>
      <c r="C896" s="71"/>
      <c r="D896" s="52"/>
      <c r="E896" s="52"/>
    </row>
    <row r="897" spans="1:5" ht="13.5" thickBot="1">
      <c r="A897" s="65" t="s">
        <v>826</v>
      </c>
      <c r="B897" s="73">
        <v>307.02</v>
      </c>
      <c r="C897" s="70"/>
      <c r="D897" s="52"/>
      <c r="E897" s="52"/>
    </row>
    <row r="898" spans="1:5" ht="13.5" thickBot="1">
      <c r="A898" s="65" t="s">
        <v>978</v>
      </c>
      <c r="B898" s="73">
        <v>0.6</v>
      </c>
      <c r="C898" s="70"/>
      <c r="D898" s="52"/>
      <c r="E898" s="52"/>
    </row>
    <row r="899" spans="1:5" ht="13.5" thickBot="1">
      <c r="A899" s="65" t="s">
        <v>831</v>
      </c>
      <c r="B899" s="73">
        <v>462.53</v>
      </c>
      <c r="C899" s="70"/>
      <c r="D899" s="52"/>
      <c r="E899" s="52"/>
    </row>
    <row r="900" spans="1:5" ht="13.5" thickBot="1">
      <c r="A900" s="65" t="s">
        <v>831</v>
      </c>
      <c r="B900" s="73">
        <v>462.53</v>
      </c>
      <c r="C900" s="70"/>
      <c r="D900" s="52"/>
      <c r="E900" s="52"/>
    </row>
    <row r="901" spans="1:5" ht="15.75" thickBot="1">
      <c r="A901" s="65" t="s">
        <v>833</v>
      </c>
      <c r="B901" s="74">
        <v>17114.64</v>
      </c>
      <c r="C901" s="71"/>
      <c r="D901" s="52"/>
      <c r="E901" s="52"/>
    </row>
    <row r="902" spans="1:5" ht="15.75" thickBot="1">
      <c r="A902" s="65" t="s">
        <v>833</v>
      </c>
      <c r="B902" s="74">
        <v>17114.64</v>
      </c>
      <c r="C902" s="71"/>
      <c r="D902" s="52"/>
      <c r="E902" s="52"/>
    </row>
    <row r="903" spans="1:5" ht="15.75" thickBot="1">
      <c r="A903" s="65" t="s">
        <v>979</v>
      </c>
      <c r="B903" s="74">
        <v>18100</v>
      </c>
      <c r="C903" s="71"/>
      <c r="D903" s="52"/>
      <c r="E903" s="52"/>
    </row>
    <row r="904" spans="1:5" ht="15.75" thickBot="1">
      <c r="A904" s="65" t="s">
        <v>979</v>
      </c>
      <c r="B904" s="74">
        <v>18100</v>
      </c>
      <c r="C904" s="71"/>
      <c r="D904" s="52"/>
      <c r="E904" s="52"/>
    </row>
    <row r="905" spans="1:5" ht="13.5" thickBot="1">
      <c r="A905" s="65" t="s">
        <v>835</v>
      </c>
      <c r="B905" s="73">
        <v>376026</v>
      </c>
      <c r="C905" s="70"/>
      <c r="D905" s="52"/>
      <c r="E905" s="52"/>
    </row>
    <row r="906" spans="1:5" ht="13.5" thickBot="1">
      <c r="A906" s="65" t="s">
        <v>835</v>
      </c>
      <c r="B906" s="73">
        <v>376026</v>
      </c>
      <c r="C906" s="70"/>
      <c r="D906" s="52"/>
      <c r="E906" s="52"/>
    </row>
    <row r="907" spans="1:5" ht="13.5" thickBot="1">
      <c r="A907" s="65" t="s">
        <v>836</v>
      </c>
      <c r="B907" s="73">
        <v>0</v>
      </c>
      <c r="C907" s="70"/>
      <c r="D907" s="52"/>
      <c r="E907" s="52"/>
    </row>
    <row r="908" spans="1:5" ht="15.75" thickBot="1">
      <c r="A908" s="65" t="s">
        <v>980</v>
      </c>
      <c r="B908" s="74">
        <v>56550</v>
      </c>
      <c r="C908" s="71"/>
      <c r="D908" s="52"/>
      <c r="E908" s="52"/>
    </row>
    <row r="909" spans="1:5" ht="15.75" thickBot="1">
      <c r="A909" s="65" t="s">
        <v>981</v>
      </c>
      <c r="B909" s="74">
        <v>41150</v>
      </c>
      <c r="C909" s="71"/>
      <c r="D909" s="52"/>
      <c r="E909" s="52"/>
    </row>
    <row r="910" spans="1:5" ht="13.5" thickBot="1">
      <c r="A910" s="65" t="s">
        <v>837</v>
      </c>
      <c r="B910" s="73">
        <v>207993.17</v>
      </c>
      <c r="C910" s="70"/>
      <c r="D910" s="52"/>
      <c r="E910" s="52"/>
    </row>
    <row r="911" spans="1:5" ht="15.75" thickBot="1">
      <c r="A911" s="65" t="s">
        <v>839</v>
      </c>
      <c r="B911" s="74">
        <v>11300</v>
      </c>
      <c r="C911" s="71"/>
      <c r="D911" s="52"/>
      <c r="E911" s="52"/>
    </row>
    <row r="912" spans="1:5" ht="13.5" thickBot="1">
      <c r="A912" s="65" t="s">
        <v>842</v>
      </c>
      <c r="B912" s="73">
        <v>6269253.0099999998</v>
      </c>
      <c r="C912" s="70"/>
      <c r="D912" s="52"/>
      <c r="E912" s="52"/>
    </row>
    <row r="913" spans="1:5" ht="13.5" thickBot="1">
      <c r="A913" s="65" t="s">
        <v>842</v>
      </c>
      <c r="B913" s="73">
        <v>6269253.0099999998</v>
      </c>
      <c r="C913" s="70"/>
      <c r="D913" s="52"/>
      <c r="E913" s="52"/>
    </row>
    <row r="914" spans="1:5" ht="13.5" thickBot="1">
      <c r="A914" s="65" t="s">
        <v>842</v>
      </c>
      <c r="B914" s="73">
        <v>6269253.0099999998</v>
      </c>
      <c r="C914" s="70"/>
      <c r="D914" s="52"/>
      <c r="E914" s="52"/>
    </row>
    <row r="915" spans="1:5" ht="13.5" thickBot="1">
      <c r="A915" s="65" t="s">
        <v>842</v>
      </c>
      <c r="B915" s="73">
        <v>6269253.0099999998</v>
      </c>
      <c r="C915" s="70"/>
      <c r="D915" s="52"/>
      <c r="E915" s="52"/>
    </row>
    <row r="916" spans="1:5" ht="13.5" thickBot="1">
      <c r="A916" s="65" t="s">
        <v>842</v>
      </c>
      <c r="B916" s="73">
        <v>6269253.0099999998</v>
      </c>
      <c r="C916" s="70"/>
      <c r="D916" s="52"/>
      <c r="E916" s="52"/>
    </row>
    <row r="917" spans="1:5" ht="13.5" thickBot="1">
      <c r="A917" s="65" t="s">
        <v>842</v>
      </c>
      <c r="B917" s="73">
        <v>6269253.0099999998</v>
      </c>
      <c r="C917" s="70"/>
      <c r="D917" s="52"/>
      <c r="E917" s="52"/>
    </row>
    <row r="918" spans="1:5" ht="13.5" thickBot="1">
      <c r="A918" s="65" t="s">
        <v>842</v>
      </c>
      <c r="B918" s="73">
        <v>6269253.0099999998</v>
      </c>
      <c r="C918" s="70"/>
      <c r="D918" s="52"/>
      <c r="E918" s="52"/>
    </row>
    <row r="919" spans="1:5" ht="13.5" thickBot="1">
      <c r="A919" s="65" t="s">
        <v>842</v>
      </c>
      <c r="B919" s="73">
        <v>6269253.0099999998</v>
      </c>
      <c r="C919" s="70"/>
      <c r="D919" s="52"/>
      <c r="E919" s="52"/>
    </row>
    <row r="920" spans="1:5" ht="13.5" thickBot="1">
      <c r="A920" s="65" t="s">
        <v>842</v>
      </c>
      <c r="B920" s="73">
        <v>6269253.0099999998</v>
      </c>
      <c r="C920" s="70"/>
      <c r="D920" s="52"/>
      <c r="E920" s="52"/>
    </row>
    <row r="921" spans="1:5" ht="13.5" thickBot="1">
      <c r="A921" s="65" t="s">
        <v>842</v>
      </c>
      <c r="B921" s="73">
        <v>6269253.0099999998</v>
      </c>
      <c r="C921" s="70"/>
      <c r="D921" s="52"/>
      <c r="E921" s="52"/>
    </row>
    <row r="922" spans="1:5" ht="13.5" thickBot="1">
      <c r="A922" s="65" t="s">
        <v>842</v>
      </c>
      <c r="B922" s="73">
        <v>6269253.0099999998</v>
      </c>
      <c r="C922" s="70"/>
      <c r="D922" s="52"/>
      <c r="E922" s="52"/>
    </row>
    <row r="923" spans="1:5" ht="15.75" thickBot="1">
      <c r="A923" s="65" t="s">
        <v>982</v>
      </c>
      <c r="B923" s="74">
        <v>4800</v>
      </c>
      <c r="C923" s="71"/>
      <c r="D923" s="52"/>
      <c r="E923" s="52"/>
    </row>
    <row r="924" spans="1:5" ht="15.75" thickBot="1">
      <c r="A924" s="65" t="s">
        <v>843</v>
      </c>
      <c r="B924" s="74">
        <v>92914.58</v>
      </c>
      <c r="C924" s="71"/>
      <c r="D924" s="52"/>
      <c r="E924" s="52"/>
    </row>
    <row r="925" spans="1:5" ht="15.75" thickBot="1">
      <c r="A925" s="65" t="s">
        <v>843</v>
      </c>
      <c r="B925" s="74">
        <v>92914.58</v>
      </c>
      <c r="C925" s="71"/>
      <c r="D925" s="52"/>
      <c r="E925" s="52"/>
    </row>
    <row r="926" spans="1:5" ht="13.5" thickBot="1">
      <c r="A926" s="65" t="s">
        <v>845</v>
      </c>
      <c r="B926" s="73">
        <v>360</v>
      </c>
      <c r="C926" s="70"/>
      <c r="D926" s="52"/>
      <c r="E926" s="52"/>
    </row>
    <row r="927" spans="1:5" ht="13.5" thickBot="1">
      <c r="A927" s="65" t="s">
        <v>983</v>
      </c>
      <c r="B927" s="73">
        <v>181602</v>
      </c>
      <c r="C927" s="70"/>
      <c r="D927" s="52"/>
      <c r="E927" s="52"/>
    </row>
    <row r="928" spans="1:5" ht="13.5" thickBot="1">
      <c r="A928" s="65" t="s">
        <v>855</v>
      </c>
      <c r="B928" s="73">
        <v>0</v>
      </c>
      <c r="C928" s="70"/>
      <c r="D928" s="52"/>
      <c r="E928" s="52"/>
    </row>
    <row r="929" spans="1:5" ht="13.5" thickBot="1">
      <c r="A929" s="65" t="s">
        <v>857</v>
      </c>
      <c r="B929" s="73">
        <v>505</v>
      </c>
      <c r="C929" s="70"/>
      <c r="D929" s="52"/>
      <c r="E929" s="52"/>
    </row>
    <row r="930" spans="1:5" ht="13.5" thickBot="1">
      <c r="A930" s="65" t="s">
        <v>858</v>
      </c>
      <c r="B930" s="73">
        <v>541500</v>
      </c>
      <c r="C930" s="70"/>
      <c r="D930" s="52"/>
      <c r="E930" s="52"/>
    </row>
    <row r="931" spans="1:5" ht="13.5" thickBot="1">
      <c r="A931" s="65" t="s">
        <v>984</v>
      </c>
      <c r="B931" s="73">
        <v>2.12</v>
      </c>
      <c r="C931" s="70"/>
      <c r="D931" s="52"/>
      <c r="E931" s="52"/>
    </row>
    <row r="932" spans="1:5" ht="15.75" thickBot="1">
      <c r="A932" s="65" t="s">
        <v>860</v>
      </c>
      <c r="B932" s="74">
        <v>12730.14</v>
      </c>
      <c r="C932" s="71"/>
      <c r="D932" s="52"/>
      <c r="E932" s="52"/>
    </row>
    <row r="933" spans="1:5" ht="15.75" thickBot="1">
      <c r="A933" s="65" t="s">
        <v>860</v>
      </c>
      <c r="B933" s="74">
        <v>12730.14</v>
      </c>
      <c r="C933" s="71"/>
      <c r="D933" s="52"/>
      <c r="E933" s="52"/>
    </row>
    <row r="934" spans="1:5" ht="15.75" thickBot="1">
      <c r="A934" s="65" t="s">
        <v>860</v>
      </c>
      <c r="B934" s="74">
        <v>12730.14</v>
      </c>
      <c r="C934" s="71"/>
      <c r="D934" s="52"/>
      <c r="E934" s="52"/>
    </row>
    <row r="935" spans="1:5" ht="15.75" thickBot="1">
      <c r="A935" s="65" t="s">
        <v>860</v>
      </c>
      <c r="B935" s="74">
        <v>12730.14</v>
      </c>
      <c r="C935" s="71"/>
      <c r="D935" s="52"/>
      <c r="E935" s="52"/>
    </row>
    <row r="936" spans="1:5" ht="15.75" thickBot="1">
      <c r="A936" s="65" t="s">
        <v>862</v>
      </c>
      <c r="B936" s="74">
        <v>7920</v>
      </c>
      <c r="C936" s="71"/>
      <c r="D936" s="52"/>
      <c r="E936" s="52"/>
    </row>
    <row r="937" spans="1:5" ht="15.75" thickBot="1">
      <c r="A937" s="65" t="s">
        <v>862</v>
      </c>
      <c r="B937" s="74">
        <v>7920</v>
      </c>
      <c r="C937" s="71"/>
      <c r="D937" s="52"/>
      <c r="E937" s="52"/>
    </row>
    <row r="938" spans="1:5" ht="15.75" thickBot="1">
      <c r="A938" s="65" t="s">
        <v>862</v>
      </c>
      <c r="B938" s="74">
        <v>7920</v>
      </c>
      <c r="C938" s="71"/>
      <c r="D938" s="52"/>
      <c r="E938" s="52"/>
    </row>
    <row r="939" spans="1:5" ht="15.75" thickBot="1">
      <c r="A939" s="65" t="s">
        <v>863</v>
      </c>
      <c r="B939" s="74">
        <v>65285.2</v>
      </c>
      <c r="C939" s="71"/>
      <c r="D939" s="52"/>
      <c r="E939" s="52"/>
    </row>
    <row r="940" spans="1:5" ht="15.75" thickBot="1">
      <c r="A940" s="65" t="s">
        <v>863</v>
      </c>
      <c r="B940" s="74">
        <v>65285.2</v>
      </c>
      <c r="C940" s="71"/>
      <c r="D940" s="52"/>
      <c r="E940" s="52"/>
    </row>
    <row r="941" spans="1:5" ht="13.5" thickBot="1">
      <c r="A941" s="65" t="s">
        <v>864</v>
      </c>
      <c r="B941" s="73">
        <v>754338</v>
      </c>
      <c r="C941" s="70"/>
      <c r="D941" s="52"/>
      <c r="E941" s="52"/>
    </row>
    <row r="942" spans="1:5" ht="13.5" thickBot="1">
      <c r="A942" s="65" t="s">
        <v>868</v>
      </c>
      <c r="B942" s="73">
        <v>0.12</v>
      </c>
      <c r="C942" s="70"/>
      <c r="D942" s="52"/>
      <c r="E942" s="52"/>
    </row>
    <row r="943" spans="1:5" ht="13.5" thickBot="1">
      <c r="A943" s="65" t="s">
        <v>868</v>
      </c>
      <c r="B943" s="73">
        <v>0.12</v>
      </c>
      <c r="C943" s="70"/>
      <c r="D943" s="52"/>
      <c r="E943" s="52"/>
    </row>
    <row r="944" spans="1:5" ht="15.75" thickBot="1">
      <c r="A944" s="65" t="s">
        <v>869</v>
      </c>
      <c r="B944" s="74">
        <v>90000</v>
      </c>
      <c r="C944" s="71"/>
      <c r="D944" s="52"/>
      <c r="E944" s="52"/>
    </row>
    <row r="945" spans="1:5" ht="15.75" thickBot="1">
      <c r="A945" s="65" t="s">
        <v>985</v>
      </c>
      <c r="B945" s="74">
        <v>4371</v>
      </c>
      <c r="C945" s="71"/>
      <c r="D945" s="52"/>
      <c r="E945" s="52"/>
    </row>
    <row r="946" spans="1:5" ht="13.5" thickBot="1">
      <c r="A946" s="65" t="s">
        <v>870</v>
      </c>
      <c r="B946" s="73">
        <v>409224</v>
      </c>
      <c r="C946" s="70"/>
      <c r="D946" s="52"/>
      <c r="E946" s="52"/>
    </row>
    <row r="947" spans="1:5" ht="15.75" thickBot="1">
      <c r="A947" s="65" t="s">
        <v>872</v>
      </c>
      <c r="B947" s="74">
        <v>13162.4</v>
      </c>
      <c r="C947" s="71"/>
      <c r="D947" s="52"/>
      <c r="E947" s="52"/>
    </row>
    <row r="948" spans="1:5" ht="15.75" thickBot="1">
      <c r="A948" s="65" t="s">
        <v>986</v>
      </c>
      <c r="B948" s="74">
        <v>9280</v>
      </c>
      <c r="C948" s="71"/>
      <c r="D948" s="52"/>
      <c r="E948" s="52"/>
    </row>
    <row r="949" spans="1:5" ht="15.75" thickBot="1">
      <c r="A949" s="65" t="s">
        <v>876</v>
      </c>
      <c r="B949" s="74">
        <v>3220.14</v>
      </c>
      <c r="C949" s="71"/>
      <c r="D949" s="52"/>
      <c r="E949" s="52"/>
    </row>
    <row r="950" spans="1:5" ht="15.75" thickBot="1">
      <c r="A950" s="65" t="s">
        <v>876</v>
      </c>
      <c r="B950" s="74">
        <v>3220.14</v>
      </c>
      <c r="C950" s="71"/>
      <c r="D950" s="52"/>
      <c r="E950" s="52"/>
    </row>
    <row r="951" spans="1:5" ht="15.75" thickBot="1">
      <c r="A951" s="65" t="s">
        <v>878</v>
      </c>
      <c r="B951" s="74">
        <v>5051</v>
      </c>
      <c r="C951" s="71"/>
      <c r="D951" s="52"/>
      <c r="E951" s="52"/>
    </row>
    <row r="952" spans="1:5" ht="15.75" thickBot="1">
      <c r="A952" s="65" t="s">
        <v>878</v>
      </c>
      <c r="B952" s="74">
        <v>5051</v>
      </c>
      <c r="C952" s="71"/>
      <c r="D952" s="52"/>
      <c r="E952" s="52"/>
    </row>
    <row r="953" spans="1:5" ht="15.75" thickBot="1">
      <c r="A953" s="65" t="s">
        <v>987</v>
      </c>
      <c r="B953" s="74">
        <v>13500</v>
      </c>
      <c r="C953" s="71"/>
      <c r="D953" s="52"/>
      <c r="E953" s="52"/>
    </row>
    <row r="954" spans="1:5" ht="13.5" thickBot="1">
      <c r="A954" s="65" t="s">
        <v>883</v>
      </c>
      <c r="B954" s="73">
        <v>187400</v>
      </c>
      <c r="C954" s="70"/>
      <c r="D954" s="52"/>
      <c r="E954" s="52"/>
    </row>
    <row r="955" spans="1:5" ht="13.5" thickBot="1">
      <c r="A955" s="65" t="s">
        <v>884</v>
      </c>
      <c r="B955" s="73">
        <v>200</v>
      </c>
      <c r="C955" s="70"/>
      <c r="D955" s="52"/>
      <c r="E955" s="52"/>
    </row>
    <row r="956" spans="1:5" ht="15.75" thickBot="1">
      <c r="A956" s="65" t="s">
        <v>886</v>
      </c>
      <c r="B956" s="74">
        <v>52416</v>
      </c>
      <c r="C956" s="71"/>
      <c r="D956" s="52"/>
      <c r="E956" s="52"/>
    </row>
    <row r="957" spans="1:5" ht="13.5" thickBot="1">
      <c r="A957" s="65" t="s">
        <v>887</v>
      </c>
      <c r="B957" s="73">
        <v>2211697.6800000002</v>
      </c>
      <c r="C957" s="70"/>
      <c r="D957" s="52"/>
      <c r="E957" s="52"/>
    </row>
    <row r="958" spans="1:5" ht="13.5" thickBot="1">
      <c r="A958" s="65" t="s">
        <v>887</v>
      </c>
      <c r="B958" s="73">
        <v>2211697.6800000002</v>
      </c>
      <c r="C958" s="70"/>
      <c r="D958" s="52"/>
      <c r="E958" s="52"/>
    </row>
    <row r="959" spans="1:5" ht="13.5" thickBot="1">
      <c r="A959" s="65" t="s">
        <v>887</v>
      </c>
      <c r="B959" s="73">
        <v>2211697.6800000002</v>
      </c>
      <c r="C959" s="70"/>
      <c r="D959" s="52"/>
      <c r="E959" s="52"/>
    </row>
    <row r="960" spans="1:5" ht="13.5" thickBot="1">
      <c r="A960" s="65" t="s">
        <v>887</v>
      </c>
      <c r="B960" s="73">
        <v>2211697.6800000002</v>
      </c>
      <c r="C960" s="70"/>
      <c r="D960" s="52"/>
      <c r="E960" s="52"/>
    </row>
    <row r="961" spans="1:5" ht="13.5" thickBot="1">
      <c r="A961" s="65" t="s">
        <v>887</v>
      </c>
      <c r="B961" s="73">
        <v>2211697.6800000002</v>
      </c>
      <c r="C961" s="70"/>
      <c r="D961" s="52"/>
      <c r="E961" s="52"/>
    </row>
    <row r="962" spans="1:5" ht="13.5" thickBot="1">
      <c r="A962" s="65" t="s">
        <v>887</v>
      </c>
      <c r="B962" s="73">
        <v>2211697.6800000002</v>
      </c>
      <c r="C962" s="70"/>
      <c r="D962" s="52"/>
      <c r="E962" s="52"/>
    </row>
    <row r="963" spans="1:5" ht="13.5" thickBot="1">
      <c r="A963" s="65" t="s">
        <v>887</v>
      </c>
      <c r="B963" s="73">
        <v>2211697.6800000002</v>
      </c>
      <c r="C963" s="70"/>
      <c r="D963" s="52"/>
      <c r="E963" s="52"/>
    </row>
    <row r="964" spans="1:5" ht="13.5" thickBot="1">
      <c r="A964" s="65" t="s">
        <v>887</v>
      </c>
      <c r="B964" s="73">
        <v>2211697.6800000002</v>
      </c>
      <c r="C964" s="70"/>
      <c r="D964" s="52"/>
      <c r="E964" s="52"/>
    </row>
    <row r="965" spans="1:5" ht="13.5" thickBot="1">
      <c r="A965" s="65" t="s">
        <v>887</v>
      </c>
      <c r="B965" s="73">
        <v>2211697.6800000002</v>
      </c>
      <c r="C965" s="70"/>
      <c r="D965" s="52"/>
      <c r="E965" s="52"/>
    </row>
    <row r="966" spans="1:5" ht="13.5" thickBot="1">
      <c r="A966" s="65" t="s">
        <v>887</v>
      </c>
      <c r="B966" s="73">
        <v>2211697.6800000002</v>
      </c>
      <c r="C966" s="70"/>
      <c r="D966" s="52"/>
      <c r="E966" s="52"/>
    </row>
    <row r="967" spans="1:5" ht="13.5" thickBot="1">
      <c r="A967" s="65" t="s">
        <v>887</v>
      </c>
      <c r="B967" s="73">
        <v>2211697.6800000002</v>
      </c>
      <c r="C967" s="70"/>
      <c r="D967" s="52"/>
      <c r="E967" s="52"/>
    </row>
    <row r="968" spans="1:5" ht="13.5" thickBot="1">
      <c r="A968" s="65" t="s">
        <v>887</v>
      </c>
      <c r="B968" s="73">
        <v>2211697.6800000002</v>
      </c>
      <c r="C968" s="70"/>
      <c r="D968" s="52"/>
      <c r="E968" s="52"/>
    </row>
    <row r="969" spans="1:5" ht="13.5" thickBot="1">
      <c r="A969" s="65" t="s">
        <v>887</v>
      </c>
      <c r="B969" s="73">
        <v>2211697.6800000002</v>
      </c>
      <c r="C969" s="70"/>
      <c r="D969" s="52"/>
      <c r="E969" s="52"/>
    </row>
    <row r="970" spans="1:5" ht="13.5" thickBot="1">
      <c r="A970" s="65" t="s">
        <v>887</v>
      </c>
      <c r="B970" s="73">
        <v>2211697.6800000002</v>
      </c>
      <c r="C970" s="70"/>
      <c r="D970" s="52"/>
      <c r="E970" s="52"/>
    </row>
    <row r="971" spans="1:5" ht="13.5" thickBot="1">
      <c r="A971" s="65" t="s">
        <v>887</v>
      </c>
      <c r="B971" s="73">
        <v>2211697.6800000002</v>
      </c>
      <c r="C971" s="70"/>
      <c r="D971" s="52"/>
      <c r="E971" s="52"/>
    </row>
    <row r="972" spans="1:5" ht="13.5" thickBot="1">
      <c r="A972" s="65" t="s">
        <v>887</v>
      </c>
      <c r="B972" s="73">
        <v>2211697.6800000002</v>
      </c>
      <c r="C972" s="70"/>
      <c r="D972" s="52"/>
      <c r="E972" s="52"/>
    </row>
    <row r="973" spans="1:5" ht="13.5" thickBot="1">
      <c r="A973" s="65" t="s">
        <v>887</v>
      </c>
      <c r="B973" s="73">
        <v>2211697.6800000002</v>
      </c>
      <c r="C973" s="70"/>
      <c r="D973" s="52"/>
      <c r="E973" s="52"/>
    </row>
    <row r="974" spans="1:5" ht="13.5" thickBot="1">
      <c r="A974" s="65" t="s">
        <v>887</v>
      </c>
      <c r="B974" s="73">
        <v>2211697.6800000002</v>
      </c>
      <c r="C974" s="70"/>
      <c r="D974" s="52"/>
      <c r="E974" s="52"/>
    </row>
    <row r="975" spans="1:5" ht="13.5" thickBot="1">
      <c r="A975" s="65" t="s">
        <v>887</v>
      </c>
      <c r="B975" s="73">
        <v>2211697.6800000002</v>
      </c>
      <c r="C975" s="70"/>
      <c r="D975" s="52"/>
      <c r="E975" s="52"/>
    </row>
    <row r="976" spans="1:5" ht="13.5" thickBot="1">
      <c r="A976" s="65" t="s">
        <v>887</v>
      </c>
      <c r="B976" s="73">
        <v>2211697.6800000002</v>
      </c>
      <c r="C976" s="70"/>
      <c r="D976" s="52"/>
      <c r="E976" s="52"/>
    </row>
    <row r="977" spans="1:5" ht="13.5" thickBot="1">
      <c r="A977" s="65" t="s">
        <v>887</v>
      </c>
      <c r="B977" s="73">
        <v>2211697.6800000002</v>
      </c>
      <c r="C977" s="70"/>
      <c r="D977" s="52"/>
      <c r="E977" s="52"/>
    </row>
    <row r="978" spans="1:5" ht="13.5" thickBot="1">
      <c r="A978" s="65" t="s">
        <v>889</v>
      </c>
      <c r="B978" s="73">
        <v>0</v>
      </c>
      <c r="C978" s="70"/>
      <c r="D978" s="52"/>
      <c r="E978" s="52"/>
    </row>
    <row r="979" spans="1:5" ht="13.5" thickBot="1">
      <c r="A979" s="65" t="s">
        <v>894</v>
      </c>
      <c r="B979" s="73">
        <v>5327146.67</v>
      </c>
      <c r="C979" s="70"/>
      <c r="D979" s="52"/>
      <c r="E979" s="52"/>
    </row>
    <row r="980" spans="1:5" ht="13.5" thickBot="1">
      <c r="A980" s="65" t="s">
        <v>894</v>
      </c>
      <c r="B980" s="73">
        <v>5327146.67</v>
      </c>
      <c r="C980" s="70"/>
      <c r="D980" s="52"/>
      <c r="E980" s="52"/>
    </row>
    <row r="981" spans="1:5" ht="13.5" thickBot="1">
      <c r="A981" s="65" t="s">
        <v>894</v>
      </c>
      <c r="B981" s="73">
        <v>5327146.67</v>
      </c>
      <c r="C981" s="70"/>
      <c r="D981" s="52"/>
      <c r="E981" s="52"/>
    </row>
    <row r="982" spans="1:5" ht="13.5" thickBot="1">
      <c r="A982" s="65" t="s">
        <v>894</v>
      </c>
      <c r="B982" s="73">
        <v>5327146.67</v>
      </c>
      <c r="C982" s="70"/>
      <c r="D982" s="52"/>
      <c r="E982" s="52"/>
    </row>
    <row r="983" spans="1:5" ht="13.5" thickBot="1">
      <c r="A983" s="65" t="s">
        <v>894</v>
      </c>
      <c r="B983" s="73">
        <v>5327146.67</v>
      </c>
      <c r="C983" s="70"/>
      <c r="D983" s="52"/>
      <c r="E983" s="52"/>
    </row>
    <row r="984" spans="1:5" ht="13.5" thickBot="1">
      <c r="A984" s="65" t="s">
        <v>894</v>
      </c>
      <c r="B984" s="73">
        <v>5327146.67</v>
      </c>
      <c r="C984" s="70"/>
      <c r="D984" s="52"/>
      <c r="E984" s="52"/>
    </row>
    <row r="985" spans="1:5" ht="15.75" thickBot="1">
      <c r="A985" s="65" t="s">
        <v>988</v>
      </c>
      <c r="B985" s="74">
        <v>9800</v>
      </c>
      <c r="C985" s="71"/>
      <c r="D985" s="52"/>
      <c r="E985" s="52"/>
    </row>
    <row r="986" spans="1:5" ht="13.5" thickBot="1">
      <c r="A986" s="65" t="s">
        <v>896</v>
      </c>
      <c r="B986" s="73">
        <v>0</v>
      </c>
      <c r="C986" s="70"/>
      <c r="D986" s="52"/>
      <c r="E986" s="52"/>
    </row>
    <row r="987" spans="1:5" ht="13.5" thickBot="1">
      <c r="A987" s="65" t="s">
        <v>897</v>
      </c>
      <c r="B987" s="73">
        <v>275680</v>
      </c>
      <c r="C987" s="70"/>
      <c r="D987" s="52"/>
      <c r="E987" s="52"/>
    </row>
    <row r="988" spans="1:5" ht="13.5" thickBot="1">
      <c r="A988" s="65" t="s">
        <v>989</v>
      </c>
      <c r="B988" s="73">
        <v>0</v>
      </c>
      <c r="C988" s="70"/>
      <c r="D988" s="52"/>
      <c r="E988" s="52"/>
    </row>
    <row r="989" spans="1:5" ht="15.75" thickBot="1">
      <c r="A989" s="65" t="s">
        <v>990</v>
      </c>
      <c r="B989" s="74">
        <v>1180</v>
      </c>
      <c r="C989" s="71"/>
      <c r="D989" s="52"/>
      <c r="E989" s="52"/>
    </row>
    <row r="990" spans="1:5" ht="13.5" thickBot="1">
      <c r="A990" s="65" t="s">
        <v>898</v>
      </c>
      <c r="B990" s="73">
        <v>470</v>
      </c>
      <c r="C990" s="70"/>
      <c r="D990" s="52"/>
      <c r="E990" s="52"/>
    </row>
    <row r="991" spans="1:5" ht="13.5" thickBot="1">
      <c r="A991" s="65" t="s">
        <v>898</v>
      </c>
      <c r="B991" s="73">
        <v>470</v>
      </c>
      <c r="C991" s="70"/>
      <c r="D991" s="52"/>
      <c r="E991" s="52"/>
    </row>
    <row r="992" spans="1:5" ht="13.5" thickBot="1">
      <c r="A992" s="65" t="s">
        <v>898</v>
      </c>
      <c r="B992" s="73">
        <v>470</v>
      </c>
      <c r="C992" s="70"/>
      <c r="D992" s="52"/>
      <c r="E992" s="52"/>
    </row>
    <row r="993" spans="1:5" ht="13.5" thickBot="1">
      <c r="A993" s="65" t="s">
        <v>898</v>
      </c>
      <c r="B993" s="73">
        <v>470</v>
      </c>
      <c r="C993" s="70"/>
      <c r="D993" s="52"/>
      <c r="E993" s="52"/>
    </row>
    <row r="994" spans="1:5" ht="13.5" thickBot="1">
      <c r="A994" s="65" t="s">
        <v>898</v>
      </c>
      <c r="B994" s="73">
        <v>470</v>
      </c>
      <c r="C994" s="70"/>
      <c r="D994" s="52"/>
      <c r="E994" s="52"/>
    </row>
    <row r="995" spans="1:5" ht="15.75" thickBot="1">
      <c r="A995" s="65" t="s">
        <v>991</v>
      </c>
      <c r="B995" s="74">
        <v>1770</v>
      </c>
      <c r="C995" s="71"/>
      <c r="D995" s="52"/>
      <c r="E995" s="52"/>
    </row>
    <row r="996" spans="1:5" ht="13.5" thickBot="1">
      <c r="A996" s="65" t="s">
        <v>899</v>
      </c>
      <c r="B996" s="73">
        <v>714310</v>
      </c>
      <c r="C996" s="70"/>
      <c r="D996" s="52"/>
      <c r="E996" s="52"/>
    </row>
    <row r="997" spans="1:5" ht="13.5" thickBot="1">
      <c r="A997" s="65" t="s">
        <v>899</v>
      </c>
      <c r="B997" s="73">
        <v>714310</v>
      </c>
      <c r="C997" s="70"/>
      <c r="D997" s="52"/>
      <c r="E997" s="52"/>
    </row>
    <row r="998" spans="1:5" ht="13.5" thickBot="1">
      <c r="A998" s="65" t="s">
        <v>899</v>
      </c>
      <c r="B998" s="73">
        <v>714310</v>
      </c>
      <c r="C998" s="70"/>
      <c r="D998" s="52"/>
      <c r="E998" s="52"/>
    </row>
    <row r="999" spans="1:5" ht="13.5" thickBot="1">
      <c r="A999" s="65" t="s">
        <v>899</v>
      </c>
      <c r="B999" s="73">
        <v>714310</v>
      </c>
      <c r="C999" s="70"/>
      <c r="D999" s="52"/>
      <c r="E999" s="52"/>
    </row>
    <row r="1000" spans="1:5" ht="13.5" thickBot="1">
      <c r="A1000" s="65" t="s">
        <v>900</v>
      </c>
      <c r="B1000" s="73">
        <v>24</v>
      </c>
      <c r="C1000" s="70"/>
      <c r="D1000" s="52"/>
      <c r="E1000" s="52"/>
    </row>
    <row r="1001" spans="1:5" ht="13.5" thickBot="1">
      <c r="A1001" s="65" t="s">
        <v>900</v>
      </c>
      <c r="B1001" s="73">
        <v>24</v>
      </c>
      <c r="C1001" s="70"/>
      <c r="D1001" s="52"/>
      <c r="E1001" s="52"/>
    </row>
    <row r="1002" spans="1:5" ht="13.5" thickBot="1">
      <c r="A1002" s="65" t="s">
        <v>900</v>
      </c>
      <c r="B1002" s="73">
        <v>24</v>
      </c>
      <c r="C1002" s="70"/>
      <c r="D1002" s="52"/>
      <c r="E1002" s="52"/>
    </row>
    <row r="1003" spans="1:5" ht="13.5" thickBot="1">
      <c r="A1003" s="65" t="s">
        <v>900</v>
      </c>
      <c r="B1003" s="73">
        <v>24</v>
      </c>
      <c r="C1003" s="70"/>
      <c r="D1003" s="52"/>
      <c r="E1003" s="52"/>
    </row>
    <row r="1004" spans="1:5" ht="13.5" thickBot="1">
      <c r="A1004" s="65" t="s">
        <v>900</v>
      </c>
      <c r="B1004" s="73">
        <v>24</v>
      </c>
      <c r="C1004" s="70"/>
      <c r="D1004" s="52"/>
      <c r="E1004" s="52"/>
    </row>
    <row r="1005" spans="1:5" ht="13.5" thickBot="1">
      <c r="A1005" s="65" t="s">
        <v>992</v>
      </c>
      <c r="B1005" s="73">
        <v>291000</v>
      </c>
      <c r="C1005" s="70"/>
      <c r="D1005" s="52"/>
      <c r="E1005" s="52"/>
    </row>
    <row r="1006" spans="1:5" ht="13.5" thickBot="1">
      <c r="A1006" s="65" t="s">
        <v>901</v>
      </c>
      <c r="B1006" s="73">
        <v>0</v>
      </c>
      <c r="C1006" s="70"/>
      <c r="D1006" s="52"/>
      <c r="E1006" s="52"/>
    </row>
    <row r="1007" spans="1:5" ht="13.5" thickBot="1">
      <c r="A1007" s="65" t="s">
        <v>902</v>
      </c>
      <c r="B1007" s="73">
        <v>763521</v>
      </c>
      <c r="C1007" s="70"/>
      <c r="D1007" s="52"/>
      <c r="E1007" s="52"/>
    </row>
    <row r="1008" spans="1:5" ht="13.5" thickBot="1">
      <c r="A1008" s="65" t="s">
        <v>902</v>
      </c>
      <c r="B1008" s="73">
        <v>763521</v>
      </c>
      <c r="C1008" s="70"/>
      <c r="D1008" s="52"/>
      <c r="E1008" s="52"/>
    </row>
    <row r="1009" spans="1:5" ht="13.5" thickBot="1">
      <c r="A1009" s="65" t="s">
        <v>902</v>
      </c>
      <c r="B1009" s="73">
        <v>763521</v>
      </c>
      <c r="C1009" s="70"/>
      <c r="D1009" s="52"/>
      <c r="E1009" s="52"/>
    </row>
    <row r="1010" spans="1:5" ht="13.5" thickBot="1">
      <c r="A1010" s="65" t="s">
        <v>902</v>
      </c>
      <c r="B1010" s="73">
        <v>763521</v>
      </c>
      <c r="C1010" s="70"/>
      <c r="D1010" s="52"/>
      <c r="E1010" s="52"/>
    </row>
    <row r="1011" spans="1:5" ht="13.5" thickBot="1">
      <c r="A1011" s="65" t="s">
        <v>902</v>
      </c>
      <c r="B1011" s="73">
        <v>763521</v>
      </c>
      <c r="C1011" s="70"/>
      <c r="D1011" s="52"/>
      <c r="E1011" s="52"/>
    </row>
    <row r="1012" spans="1:5" ht="13.5" thickBot="1">
      <c r="A1012" s="65" t="s">
        <v>902</v>
      </c>
      <c r="B1012" s="73">
        <v>763521</v>
      </c>
      <c r="C1012" s="70"/>
      <c r="D1012" s="52"/>
      <c r="E1012" s="52"/>
    </row>
    <row r="1013" spans="1:5" ht="13.5" thickBot="1">
      <c r="A1013" s="65" t="s">
        <v>902</v>
      </c>
      <c r="B1013" s="73">
        <v>763521</v>
      </c>
      <c r="C1013" s="70"/>
      <c r="D1013" s="52"/>
      <c r="E1013" s="52"/>
    </row>
    <row r="1014" spans="1:5" ht="13.5" thickBot="1">
      <c r="A1014" s="65" t="s">
        <v>902</v>
      </c>
      <c r="B1014" s="73">
        <v>763521</v>
      </c>
      <c r="C1014" s="70"/>
      <c r="D1014" s="52"/>
      <c r="E1014" s="52"/>
    </row>
    <row r="1015" spans="1:5" ht="13.5" thickBot="1">
      <c r="A1015" s="65" t="s">
        <v>902</v>
      </c>
      <c r="B1015" s="73">
        <v>763521</v>
      </c>
      <c r="C1015" s="70"/>
      <c r="D1015" s="52"/>
      <c r="E1015" s="52"/>
    </row>
    <row r="1016" spans="1:5" ht="13.5" thickBot="1">
      <c r="A1016" s="65" t="s">
        <v>902</v>
      </c>
      <c r="B1016" s="73">
        <v>763521</v>
      </c>
      <c r="C1016" s="70"/>
      <c r="D1016" s="52"/>
      <c r="E1016" s="52"/>
    </row>
    <row r="1017" spans="1:5" ht="13.5" thickBot="1">
      <c r="A1017" s="65" t="s">
        <v>902</v>
      </c>
      <c r="B1017" s="73">
        <v>763521</v>
      </c>
      <c r="C1017" s="70"/>
      <c r="D1017" s="52"/>
      <c r="E1017" s="52"/>
    </row>
    <row r="1018" spans="1:5" ht="13.5" thickBot="1">
      <c r="A1018" s="65" t="s">
        <v>993</v>
      </c>
      <c r="B1018" s="73">
        <v>765</v>
      </c>
      <c r="C1018" s="70"/>
      <c r="D1018" s="52"/>
      <c r="E1018" s="52"/>
    </row>
    <row r="1019" spans="1:5" ht="13.5" thickBot="1">
      <c r="A1019" s="65" t="s">
        <v>904</v>
      </c>
      <c r="B1019" s="73">
        <v>0</v>
      </c>
      <c r="C1019" s="70"/>
      <c r="D1019" s="52"/>
      <c r="E1019" s="52"/>
    </row>
    <row r="1020" spans="1:5" ht="15.75" thickBot="1">
      <c r="A1020" s="65" t="s">
        <v>905</v>
      </c>
      <c r="B1020" s="74">
        <v>91981</v>
      </c>
      <c r="C1020" s="71"/>
      <c r="D1020" s="52"/>
      <c r="E1020" s="52"/>
    </row>
    <row r="1021" spans="1:5" ht="13.5" thickBot="1">
      <c r="A1021" s="65" t="s">
        <v>906</v>
      </c>
      <c r="B1021" s="73">
        <v>127297.8</v>
      </c>
      <c r="C1021" s="70"/>
      <c r="D1021" s="52"/>
      <c r="E1021" s="52"/>
    </row>
    <row r="1022" spans="1:5" ht="13.5" thickBot="1">
      <c r="A1022" s="65" t="s">
        <v>906</v>
      </c>
      <c r="B1022" s="73">
        <v>127297.8</v>
      </c>
      <c r="C1022" s="70"/>
      <c r="D1022" s="52"/>
      <c r="E1022" s="52"/>
    </row>
    <row r="1023" spans="1:5" ht="13.5" thickBot="1">
      <c r="A1023" s="65" t="s">
        <v>906</v>
      </c>
      <c r="B1023" s="73">
        <v>127297.8</v>
      </c>
      <c r="C1023" s="70"/>
      <c r="D1023" s="52"/>
      <c r="E1023" s="52"/>
    </row>
    <row r="1024" spans="1:5" ht="13.5" thickBot="1">
      <c r="A1024" s="65" t="s">
        <v>906</v>
      </c>
      <c r="B1024" s="73">
        <v>127297.8</v>
      </c>
      <c r="C1024" s="70"/>
      <c r="D1024" s="52"/>
      <c r="E1024" s="52"/>
    </row>
    <row r="1025" spans="1:5" ht="13.5" thickBot="1">
      <c r="A1025" s="65" t="s">
        <v>906</v>
      </c>
      <c r="B1025" s="73">
        <v>127297.8</v>
      </c>
      <c r="C1025" s="70"/>
      <c r="D1025" s="52"/>
      <c r="E1025" s="52"/>
    </row>
    <row r="1026" spans="1:5" ht="15.75" thickBot="1">
      <c r="A1026" s="65" t="s">
        <v>994</v>
      </c>
      <c r="B1026" s="74">
        <v>14400</v>
      </c>
      <c r="C1026" s="71"/>
      <c r="D1026" s="52"/>
      <c r="E1026" s="52"/>
    </row>
    <row r="1027" spans="1:5" ht="15.75" thickBot="1">
      <c r="A1027" s="65" t="s">
        <v>908</v>
      </c>
      <c r="B1027" s="74">
        <v>3658</v>
      </c>
      <c r="C1027" s="71"/>
      <c r="D1027" s="52"/>
      <c r="E1027" s="52"/>
    </row>
    <row r="1028" spans="1:5" ht="15.75" thickBot="1">
      <c r="A1028" s="65" t="s">
        <v>908</v>
      </c>
      <c r="B1028" s="74">
        <v>3658</v>
      </c>
      <c r="C1028" s="71"/>
      <c r="D1028" s="52"/>
      <c r="E1028" s="52"/>
    </row>
    <row r="1029" spans="1:5" ht="15.75" thickBot="1">
      <c r="A1029" s="65" t="s">
        <v>995</v>
      </c>
      <c r="B1029" s="74">
        <v>6550</v>
      </c>
      <c r="C1029" s="71"/>
      <c r="D1029" s="52"/>
      <c r="E1029" s="52"/>
    </row>
    <row r="1030" spans="1:5" ht="13.5" thickBot="1">
      <c r="A1030" s="65" t="s">
        <v>909</v>
      </c>
      <c r="B1030" s="73">
        <v>1653509.27</v>
      </c>
      <c r="C1030" s="70"/>
      <c r="D1030" s="52"/>
      <c r="E1030" s="52"/>
    </row>
    <row r="1031" spans="1:5" ht="13.5" thickBot="1">
      <c r="A1031" s="65" t="s">
        <v>909</v>
      </c>
      <c r="B1031" s="73">
        <v>1653509.27</v>
      </c>
      <c r="C1031" s="70"/>
      <c r="D1031" s="52"/>
      <c r="E1031" s="52"/>
    </row>
    <row r="1032" spans="1:5" ht="13.5" thickBot="1">
      <c r="A1032" s="65" t="s">
        <v>909</v>
      </c>
      <c r="B1032" s="73">
        <v>1653509.27</v>
      </c>
      <c r="C1032" s="70"/>
      <c r="D1032" s="52"/>
      <c r="E1032" s="52"/>
    </row>
    <row r="1033" spans="1:5" ht="15.75" thickBot="1">
      <c r="A1033" s="65" t="s">
        <v>910</v>
      </c>
      <c r="B1033" s="74">
        <v>1236</v>
      </c>
      <c r="C1033" s="71"/>
      <c r="D1033" s="52"/>
      <c r="E1033" s="52"/>
    </row>
    <row r="1034" spans="1:5" ht="13.5" thickBot="1">
      <c r="A1034" s="65" t="s">
        <v>996</v>
      </c>
      <c r="B1034" s="73">
        <v>500</v>
      </c>
      <c r="C1034" s="70"/>
      <c r="D1034" s="52"/>
      <c r="E1034" s="52"/>
    </row>
    <row r="1035" spans="1:5" ht="15.75" thickBot="1">
      <c r="A1035" s="65" t="s">
        <v>997</v>
      </c>
      <c r="B1035" s="74">
        <v>16879.990000000002</v>
      </c>
      <c r="C1035" s="71"/>
      <c r="D1035" s="52"/>
      <c r="E1035" s="52"/>
    </row>
    <row r="1036" spans="1:5" ht="15.75" thickBot="1">
      <c r="A1036" s="65" t="s">
        <v>997</v>
      </c>
      <c r="B1036" s="74">
        <v>16879.990000000002</v>
      </c>
      <c r="C1036" s="71"/>
      <c r="D1036" s="52"/>
      <c r="E1036" s="52"/>
    </row>
    <row r="1037" spans="1:5" ht="15.75" thickBot="1">
      <c r="A1037" s="65" t="s">
        <v>997</v>
      </c>
      <c r="B1037" s="74">
        <v>16879.990000000002</v>
      </c>
      <c r="C1037" s="71"/>
      <c r="D1037" s="52"/>
      <c r="E1037" s="52"/>
    </row>
    <row r="1038" spans="1:5" ht="13.5" thickBot="1">
      <c r="A1038" s="65" t="s">
        <v>914</v>
      </c>
      <c r="B1038" s="73">
        <v>0</v>
      </c>
      <c r="C1038" s="70"/>
      <c r="D1038" s="52"/>
      <c r="E1038" s="52"/>
    </row>
    <row r="1039" spans="1:5" ht="13.5" thickBot="1">
      <c r="A1039" s="65" t="s">
        <v>914</v>
      </c>
      <c r="B1039" s="73">
        <v>0</v>
      </c>
      <c r="C1039" s="70"/>
      <c r="D1039" s="52"/>
      <c r="E1039" s="52"/>
    </row>
    <row r="1040" spans="1:5" ht="13.5" thickBot="1">
      <c r="A1040" s="65" t="s">
        <v>998</v>
      </c>
      <c r="B1040" s="73">
        <v>0</v>
      </c>
      <c r="C1040" s="70"/>
      <c r="D1040" s="52"/>
      <c r="E1040" s="52"/>
    </row>
    <row r="1041" spans="1:5" ht="15.75" thickBot="1">
      <c r="A1041" s="65" t="s">
        <v>915</v>
      </c>
      <c r="B1041" s="74">
        <v>36909</v>
      </c>
      <c r="C1041" s="71"/>
      <c r="D1041" s="52"/>
      <c r="E1041" s="52"/>
    </row>
    <row r="1042" spans="1:5" ht="15.75" thickBot="1">
      <c r="A1042" s="65" t="s">
        <v>915</v>
      </c>
      <c r="B1042" s="74">
        <v>36909</v>
      </c>
      <c r="C1042" s="71"/>
      <c r="D1042" s="52"/>
      <c r="E1042" s="52"/>
    </row>
    <row r="1043" spans="1:5" ht="15.75" thickBot="1">
      <c r="A1043" s="65" t="s">
        <v>915</v>
      </c>
      <c r="B1043" s="74">
        <v>36909</v>
      </c>
      <c r="C1043" s="71"/>
      <c r="D1043" s="52"/>
      <c r="E1043" s="52"/>
    </row>
    <row r="1044" spans="1:5" ht="15.75" thickBot="1">
      <c r="A1044" s="65" t="s">
        <v>915</v>
      </c>
      <c r="B1044" s="74">
        <v>36909</v>
      </c>
      <c r="C1044" s="71"/>
      <c r="D1044" s="52"/>
      <c r="E1044" s="52"/>
    </row>
    <row r="1045" spans="1:5" ht="15.75" thickBot="1">
      <c r="A1045" s="65" t="s">
        <v>915</v>
      </c>
      <c r="B1045" s="74">
        <v>36909</v>
      </c>
      <c r="C1045" s="71"/>
      <c r="D1045" s="52"/>
      <c r="E1045" s="52"/>
    </row>
    <row r="1046" spans="1:5" ht="15.75" thickBot="1">
      <c r="A1046" s="65" t="s">
        <v>915</v>
      </c>
      <c r="B1046" s="74">
        <v>36909</v>
      </c>
      <c r="C1046" s="71"/>
      <c r="D1046" s="52"/>
      <c r="E1046" s="52"/>
    </row>
    <row r="1047" spans="1:5" ht="15.75" thickBot="1">
      <c r="A1047" s="65" t="s">
        <v>915</v>
      </c>
      <c r="B1047" s="74">
        <v>36909</v>
      </c>
      <c r="C1047" s="71"/>
      <c r="D1047" s="52"/>
      <c r="E1047" s="52"/>
    </row>
    <row r="1048" spans="1:5" ht="15.75" thickBot="1">
      <c r="A1048" s="65" t="s">
        <v>915</v>
      </c>
      <c r="B1048" s="74">
        <v>36909</v>
      </c>
      <c r="C1048" s="71"/>
      <c r="D1048" s="52"/>
      <c r="E1048" s="52"/>
    </row>
    <row r="1049" spans="1:5" ht="15.75" thickBot="1">
      <c r="A1049" s="65" t="s">
        <v>915</v>
      </c>
      <c r="B1049" s="74">
        <v>36909</v>
      </c>
      <c r="C1049" s="71"/>
      <c r="D1049" s="52"/>
      <c r="E1049" s="52"/>
    </row>
    <row r="1050" spans="1:5" ht="15.75" thickBot="1">
      <c r="A1050" s="65" t="s">
        <v>915</v>
      </c>
      <c r="B1050" s="74">
        <v>36909</v>
      </c>
      <c r="C1050" s="71"/>
      <c r="D1050" s="52"/>
      <c r="E1050" s="52"/>
    </row>
    <row r="1051" spans="1:5" ht="15.75" thickBot="1">
      <c r="A1051" s="65" t="s">
        <v>915</v>
      </c>
      <c r="B1051" s="74">
        <v>36909</v>
      </c>
      <c r="C1051" s="71"/>
      <c r="D1051" s="52"/>
      <c r="E1051" s="52"/>
    </row>
    <row r="1052" spans="1:5" ht="13.5" thickBot="1">
      <c r="A1052" s="65" t="s">
        <v>917</v>
      </c>
      <c r="B1052" s="73">
        <v>228565</v>
      </c>
      <c r="C1052" s="70"/>
      <c r="D1052" s="52"/>
      <c r="E1052" s="52"/>
    </row>
    <row r="1053" spans="1:5" ht="15.75" thickBot="1">
      <c r="A1053" s="65" t="s">
        <v>999</v>
      </c>
      <c r="B1053" s="74">
        <v>9440</v>
      </c>
      <c r="C1053" s="71"/>
      <c r="D1053" s="52"/>
      <c r="E1053" s="52"/>
    </row>
    <row r="1054" spans="1:5" ht="13.5" thickBot="1">
      <c r="A1054" s="65" t="s">
        <v>1000</v>
      </c>
      <c r="B1054" s="73">
        <v>466</v>
      </c>
      <c r="C1054" s="70"/>
      <c r="D1054" s="52"/>
      <c r="E1054" s="52"/>
    </row>
    <row r="1055" spans="1:5" ht="15.75" thickBot="1">
      <c r="A1055" s="65" t="s">
        <v>909</v>
      </c>
      <c r="B1055" s="74">
        <v>18101</v>
      </c>
      <c r="C1055" s="71"/>
      <c r="D1055" s="52"/>
      <c r="E1055" s="52"/>
    </row>
    <row r="1056" spans="1:5" ht="13.5" thickBot="1">
      <c r="A1056" s="65" t="s">
        <v>919</v>
      </c>
      <c r="B1056" s="73">
        <v>732</v>
      </c>
      <c r="C1056" s="70"/>
      <c r="D1056" s="52"/>
      <c r="E1056" s="52"/>
    </row>
    <row r="1057" spans="1:5" ht="13.5" thickBot="1">
      <c r="A1057" s="65" t="s">
        <v>919</v>
      </c>
      <c r="B1057" s="73">
        <v>732</v>
      </c>
      <c r="C1057" s="70"/>
      <c r="D1057" s="52"/>
      <c r="E1057" s="52"/>
    </row>
    <row r="1058" spans="1:5" ht="13.5" thickBot="1">
      <c r="A1058" s="65" t="s">
        <v>921</v>
      </c>
      <c r="B1058" s="73">
        <v>0</v>
      </c>
      <c r="C1058" s="70"/>
      <c r="D1058" s="52"/>
      <c r="E1058" s="52"/>
    </row>
    <row r="1059" spans="1:5" ht="13.5" thickBot="1">
      <c r="A1059" s="65" t="s">
        <v>921</v>
      </c>
      <c r="B1059" s="73">
        <v>0</v>
      </c>
      <c r="C1059" s="70"/>
      <c r="D1059" s="52"/>
      <c r="E1059" s="52"/>
    </row>
    <row r="1060" spans="1:5" ht="13.5" thickBot="1">
      <c r="A1060" s="65" t="s">
        <v>921</v>
      </c>
      <c r="B1060" s="73">
        <v>0</v>
      </c>
      <c r="C1060" s="70"/>
      <c r="D1060" s="52"/>
      <c r="E1060" s="52"/>
    </row>
    <row r="1061" spans="1:5" ht="13.5" thickBot="1">
      <c r="A1061" s="65" t="s">
        <v>922</v>
      </c>
      <c r="B1061" s="73">
        <v>175000</v>
      </c>
      <c r="C1061" s="70"/>
      <c r="D1061" s="52"/>
      <c r="E1061" s="52"/>
    </row>
    <row r="1062" spans="1:5" ht="15.75" thickBot="1">
      <c r="A1062" s="65" t="s">
        <v>1001</v>
      </c>
      <c r="B1062" s="74">
        <v>11900</v>
      </c>
      <c r="C1062" s="71"/>
      <c r="D1062" s="52"/>
      <c r="E1062" s="52"/>
    </row>
    <row r="1063" spans="1:5" ht="13.5" thickBot="1">
      <c r="A1063" s="65" t="s">
        <v>923</v>
      </c>
      <c r="B1063" s="73">
        <v>190402</v>
      </c>
      <c r="C1063" s="70"/>
      <c r="D1063" s="52"/>
      <c r="E1063" s="52"/>
    </row>
    <row r="1064" spans="1:5" ht="13.5" thickBot="1">
      <c r="A1064" s="65" t="s">
        <v>923</v>
      </c>
      <c r="B1064" s="73">
        <v>190402</v>
      </c>
      <c r="C1064" s="70"/>
      <c r="D1064" s="52"/>
      <c r="E1064" s="52"/>
    </row>
    <row r="1065" spans="1:5" ht="13.5" thickBot="1">
      <c r="A1065" s="65" t="s">
        <v>923</v>
      </c>
      <c r="B1065" s="73">
        <v>190402</v>
      </c>
      <c r="C1065" s="70"/>
      <c r="D1065" s="52"/>
      <c r="E1065" s="52"/>
    </row>
    <row r="1066" spans="1:5" ht="13.5" thickBot="1">
      <c r="A1066" s="65" t="s">
        <v>923</v>
      </c>
      <c r="B1066" s="73">
        <v>190402</v>
      </c>
      <c r="C1066" s="70"/>
      <c r="D1066" s="52"/>
      <c r="E1066" s="52"/>
    </row>
    <row r="1067" spans="1:5" ht="13.5" thickBot="1">
      <c r="A1067" s="65" t="s">
        <v>923</v>
      </c>
      <c r="B1067" s="73">
        <v>190402</v>
      </c>
      <c r="C1067" s="70"/>
      <c r="D1067" s="52"/>
      <c r="E1067" s="52"/>
    </row>
    <row r="1068" spans="1:5" ht="13.5" thickBot="1">
      <c r="A1068" s="65" t="s">
        <v>923</v>
      </c>
      <c r="B1068" s="73">
        <v>190402</v>
      </c>
      <c r="C1068" s="70"/>
      <c r="D1068" s="52"/>
      <c r="E1068" s="52"/>
    </row>
    <row r="1069" spans="1:5" ht="13.5" thickBot="1">
      <c r="A1069" s="65" t="s">
        <v>923</v>
      </c>
      <c r="B1069" s="73">
        <v>190402</v>
      </c>
      <c r="C1069" s="70"/>
      <c r="D1069" s="52"/>
      <c r="E1069" s="52"/>
    </row>
    <row r="1070" spans="1:5" ht="13.5" thickBot="1">
      <c r="A1070" s="65" t="s">
        <v>923</v>
      </c>
      <c r="B1070" s="73">
        <v>190402</v>
      </c>
      <c r="C1070" s="70"/>
      <c r="D1070" s="52"/>
      <c r="E1070" s="52"/>
    </row>
    <row r="1071" spans="1:5" ht="13.5" thickBot="1">
      <c r="A1071" s="65" t="s">
        <v>923</v>
      </c>
      <c r="B1071" s="73">
        <v>190402</v>
      </c>
      <c r="C1071" s="70"/>
      <c r="D1071" s="52"/>
      <c r="E1071" s="52"/>
    </row>
    <row r="1072" spans="1:5" ht="13.5" thickBot="1">
      <c r="A1072" s="65" t="s">
        <v>923</v>
      </c>
      <c r="B1072" s="73">
        <v>190402</v>
      </c>
      <c r="C1072" s="70"/>
      <c r="D1072" s="52"/>
      <c r="E1072" s="52"/>
    </row>
    <row r="1073" spans="1:5" ht="13.5" thickBot="1">
      <c r="A1073" s="65" t="s">
        <v>923</v>
      </c>
      <c r="B1073" s="73">
        <v>190402</v>
      </c>
      <c r="C1073" s="70"/>
      <c r="D1073" s="52"/>
      <c r="E1073" s="52"/>
    </row>
    <row r="1074" spans="1:5" ht="13.5" thickBot="1">
      <c r="A1074" s="65" t="s">
        <v>924</v>
      </c>
      <c r="B1074" s="73">
        <v>0</v>
      </c>
      <c r="C1074" s="70"/>
      <c r="D1074" s="52"/>
      <c r="E1074" s="52"/>
    </row>
    <row r="1075" spans="1:5" ht="13.5" thickBot="1">
      <c r="A1075" s="65" t="s">
        <v>928</v>
      </c>
      <c r="B1075" s="73">
        <v>168718.65</v>
      </c>
      <c r="C1075" s="70"/>
      <c r="D1075" s="52"/>
      <c r="E1075" s="52"/>
    </row>
    <row r="1076" spans="1:5" ht="13.5" thickBot="1">
      <c r="A1076" s="65" t="s">
        <v>928</v>
      </c>
      <c r="B1076" s="73">
        <v>168718.65</v>
      </c>
      <c r="C1076" s="70"/>
      <c r="D1076" s="52"/>
      <c r="E1076" s="52"/>
    </row>
    <row r="1077" spans="1:5" ht="13.5" thickBot="1">
      <c r="A1077" s="65" t="s">
        <v>930</v>
      </c>
      <c r="B1077" s="73">
        <v>480649.16</v>
      </c>
      <c r="C1077" s="70"/>
      <c r="D1077" s="52"/>
      <c r="E1077" s="52"/>
    </row>
    <row r="1078" spans="1:5" ht="13.5" thickBot="1">
      <c r="A1078" s="65" t="s">
        <v>930</v>
      </c>
      <c r="B1078" s="73">
        <v>480649.16</v>
      </c>
      <c r="C1078" s="70"/>
      <c r="D1078" s="52"/>
      <c r="E1078" s="52"/>
    </row>
    <row r="1079" spans="1:5" ht="13.5" thickBot="1">
      <c r="A1079" s="65" t="s">
        <v>932</v>
      </c>
      <c r="B1079" s="73">
        <v>1247904.5</v>
      </c>
      <c r="C1079" s="70"/>
      <c r="D1079" s="52"/>
      <c r="E1079" s="52"/>
    </row>
    <row r="1080" spans="1:5" ht="13.5" thickBot="1">
      <c r="A1080" s="65" t="s">
        <v>936</v>
      </c>
      <c r="B1080" s="73">
        <v>650</v>
      </c>
      <c r="C1080" s="70"/>
      <c r="D1080" s="52"/>
      <c r="E1080" s="52"/>
    </row>
    <row r="1081" spans="1:5" ht="13.5" thickBot="1">
      <c r="A1081" s="65" t="s">
        <v>936</v>
      </c>
      <c r="B1081" s="73">
        <v>650</v>
      </c>
      <c r="C1081" s="70"/>
      <c r="D1081" s="52"/>
      <c r="E1081" s="52"/>
    </row>
    <row r="1082" spans="1:5" ht="15.75" thickBot="1">
      <c r="A1082" s="65" t="s">
        <v>937</v>
      </c>
      <c r="B1082" s="74">
        <v>2360</v>
      </c>
      <c r="C1082" s="71"/>
      <c r="D1082" s="52"/>
      <c r="E1082" s="52"/>
    </row>
    <row r="1083" spans="1:5" ht="15.75" thickBot="1">
      <c r="A1083" s="65" t="s">
        <v>938</v>
      </c>
      <c r="B1083" s="74">
        <v>46020</v>
      </c>
      <c r="C1083" s="71"/>
      <c r="D1083" s="52"/>
      <c r="E1083" s="52"/>
    </row>
    <row r="1084" spans="1:5" ht="15.75" thickBot="1">
      <c r="A1084" s="65" t="s">
        <v>938</v>
      </c>
      <c r="B1084" s="74">
        <v>46020</v>
      </c>
      <c r="C1084" s="71"/>
      <c r="D1084" s="52"/>
      <c r="E1084" s="52"/>
    </row>
    <row r="1085" spans="1:5" ht="15.75" thickBot="1">
      <c r="A1085" s="65" t="s">
        <v>1002</v>
      </c>
      <c r="B1085" s="74">
        <v>10012</v>
      </c>
      <c r="C1085" s="71"/>
      <c r="D1085" s="52"/>
      <c r="E1085" s="52"/>
    </row>
    <row r="1086" spans="1:5" ht="13.5" thickBot="1">
      <c r="A1086" s="65" t="s">
        <v>940</v>
      </c>
      <c r="B1086" s="73">
        <v>0</v>
      </c>
      <c r="C1086" s="70"/>
      <c r="D1086" s="52"/>
      <c r="E1086" s="52"/>
    </row>
    <row r="1087" spans="1:5" ht="13.5" thickBot="1">
      <c r="A1087" s="65" t="s">
        <v>940</v>
      </c>
      <c r="B1087" s="73">
        <v>0</v>
      </c>
      <c r="C1087" s="70"/>
      <c r="D1087" s="52"/>
      <c r="E1087" s="52"/>
    </row>
    <row r="1088" spans="1:5" ht="13.5" thickBot="1">
      <c r="A1088" s="65" t="s">
        <v>940</v>
      </c>
      <c r="B1088" s="73">
        <v>0</v>
      </c>
      <c r="C1088" s="70"/>
      <c r="D1088" s="52"/>
      <c r="E1088" s="52"/>
    </row>
    <row r="1089" spans="1:5" ht="15.75" thickBot="1">
      <c r="A1089" s="65" t="s">
        <v>942</v>
      </c>
      <c r="B1089" s="74">
        <v>9437</v>
      </c>
      <c r="C1089" s="71"/>
      <c r="D1089" s="52"/>
      <c r="E1089" s="52"/>
    </row>
    <row r="1090" spans="1:5" ht="13.5" thickBot="1">
      <c r="A1090" s="65" t="s">
        <v>943</v>
      </c>
      <c r="B1090" s="73">
        <v>35.799999999999997</v>
      </c>
      <c r="C1090" s="70"/>
      <c r="D1090" s="52"/>
      <c r="E1090" s="52"/>
    </row>
    <row r="1091" spans="1:5" ht="13.5" thickBot="1">
      <c r="A1091" s="65" t="s">
        <v>943</v>
      </c>
      <c r="B1091" s="73">
        <v>35.799999999999997</v>
      </c>
      <c r="C1091" s="70"/>
      <c r="D1091" s="52"/>
      <c r="E1091" s="52"/>
    </row>
    <row r="1092" spans="1:5" ht="13.5" thickBot="1">
      <c r="A1092" s="65" t="s">
        <v>944</v>
      </c>
      <c r="B1092" s="73">
        <v>171680</v>
      </c>
      <c r="C1092" s="70"/>
      <c r="D1092" s="52"/>
      <c r="E1092" s="52"/>
    </row>
    <row r="1093" spans="1:5" ht="13.5" thickBot="1">
      <c r="A1093" s="65" t="s">
        <v>948</v>
      </c>
      <c r="B1093" s="73">
        <v>0</v>
      </c>
      <c r="C1093" s="70"/>
      <c r="D1093" s="52"/>
      <c r="E1093" s="52"/>
    </row>
    <row r="1094" spans="1:5" ht="13.5" thickBot="1">
      <c r="A1094" s="65" t="s">
        <v>949</v>
      </c>
      <c r="B1094" s="73">
        <v>184</v>
      </c>
      <c r="C1094" s="70"/>
      <c r="D1094" s="52"/>
      <c r="E1094" s="52"/>
    </row>
    <row r="1095" spans="1:5" ht="13.5" thickBot="1">
      <c r="A1095" s="65" t="s">
        <v>952</v>
      </c>
      <c r="B1095" s="73">
        <v>0</v>
      </c>
      <c r="C1095" s="70"/>
      <c r="D1095" s="52"/>
      <c r="E1095" s="52"/>
    </row>
    <row r="1096" spans="1:5" ht="13.5" thickBot="1">
      <c r="A1096" s="65" t="s">
        <v>955</v>
      </c>
      <c r="B1096" s="73">
        <v>0</v>
      </c>
      <c r="C1096" s="70"/>
      <c r="D1096" s="52"/>
      <c r="E1096" s="52"/>
    </row>
    <row r="1097" spans="1:5" ht="15.75" thickBot="1">
      <c r="A1097" s="65" t="s">
        <v>1003</v>
      </c>
      <c r="B1097" s="74">
        <v>11997</v>
      </c>
      <c r="C1097" s="71"/>
      <c r="D1097" s="52"/>
      <c r="E1097" s="52"/>
    </row>
    <row r="1098" spans="1:5" ht="13.5" thickBot="1">
      <c r="A1098" s="65" t="s">
        <v>957</v>
      </c>
      <c r="B1098" s="73">
        <v>400</v>
      </c>
      <c r="C1098" s="70"/>
      <c r="D1098" s="52"/>
      <c r="E1098" s="52"/>
    </row>
    <row r="1099" spans="1:5" ht="15.75" thickBot="1">
      <c r="A1099" s="65" t="s">
        <v>958</v>
      </c>
      <c r="B1099" s="74">
        <v>12508.4</v>
      </c>
      <c r="C1099" s="71"/>
      <c r="D1099" s="52"/>
      <c r="E1099" s="52"/>
    </row>
    <row r="1100" spans="1:5" ht="15.75" thickBot="1">
      <c r="A1100" s="65" t="s">
        <v>958</v>
      </c>
      <c r="B1100" s="74">
        <v>12508.4</v>
      </c>
      <c r="C1100" s="71"/>
      <c r="D1100" s="52"/>
      <c r="E1100" s="52"/>
    </row>
    <row r="1101" spans="1:5" ht="15.75" thickBot="1">
      <c r="A1101" s="65" t="s">
        <v>958</v>
      </c>
      <c r="B1101" s="74">
        <v>12508.4</v>
      </c>
      <c r="C1101" s="71"/>
      <c r="D1101" s="52"/>
      <c r="E1101" s="52"/>
    </row>
  </sheetData>
  <autoFilter ref="A1:D110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5"/>
  <sheetViews>
    <sheetView showGridLines="0" workbookViewId="0">
      <selection activeCell="K20" sqref="K20"/>
    </sheetView>
  </sheetViews>
  <sheetFormatPr defaultColWidth="12.5703125" defaultRowHeight="15.75" customHeight="1"/>
  <cols>
    <col min="1" max="1" width="4" style="30" customWidth="1"/>
    <col min="2" max="2" width="3.42578125" style="30" customWidth="1"/>
    <col min="3" max="3" width="2.28515625" customWidth="1"/>
    <col min="4" max="4" width="18.7109375" customWidth="1"/>
    <col min="5" max="5" width="30.5703125" customWidth="1"/>
    <col min="6" max="6" width="42.85546875" bestFit="1" customWidth="1"/>
    <col min="7" max="7" width="3.140625" customWidth="1"/>
    <col min="8" max="8" width="17.42578125" hidden="1" customWidth="1"/>
    <col min="10" max="10" width="18.7109375" customWidth="1"/>
    <col min="11" max="11" width="21.7109375" customWidth="1"/>
  </cols>
  <sheetData>
    <row r="1" spans="1:12" ht="24.75" customHeight="1">
      <c r="A1" s="18"/>
      <c r="B1" s="18"/>
      <c r="C1" s="18">
        <v>1</v>
      </c>
      <c r="D1" s="54" t="s">
        <v>754</v>
      </c>
      <c r="E1" s="55"/>
      <c r="F1" s="55"/>
      <c r="G1" s="18"/>
      <c r="H1" s="19">
        <v>10</v>
      </c>
      <c r="K1" s="35"/>
    </row>
    <row r="2" spans="1:12" ht="12.75">
      <c r="A2" s="28"/>
      <c r="B2" s="28"/>
      <c r="C2" s="20"/>
      <c r="D2" s="21"/>
      <c r="E2" s="20"/>
      <c r="F2" s="20"/>
      <c r="G2" s="20"/>
      <c r="H2" s="22"/>
      <c r="K2" s="35"/>
    </row>
    <row r="3" spans="1:12" ht="12.75">
      <c r="A3" s="28"/>
      <c r="B3" s="28"/>
      <c r="C3" s="20"/>
      <c r="D3" s="23" t="s">
        <v>755</v>
      </c>
      <c r="E3" s="23" t="s">
        <v>0</v>
      </c>
      <c r="F3" s="23" t="s">
        <v>756</v>
      </c>
      <c r="G3" s="20"/>
      <c r="H3" s="22"/>
      <c r="K3" s="35"/>
    </row>
    <row r="4" spans="1:12" ht="12.75">
      <c r="A4" s="28">
        <v>290</v>
      </c>
      <c r="B4" s="28"/>
      <c r="C4" s="20"/>
      <c r="D4" s="24">
        <v>44531</v>
      </c>
      <c r="E4" s="25" t="s">
        <v>9</v>
      </c>
      <c r="F4" s="27"/>
      <c r="G4" s="20"/>
      <c r="H4" s="22" t="str">
        <f>IFERROR(IF(F4=A4,($H$1/COUNTA($E$4:$E$8)),""),)</f>
        <v/>
      </c>
      <c r="J4" s="35" t="s">
        <v>8</v>
      </c>
      <c r="K4" s="35"/>
    </row>
    <row r="5" spans="1:12" ht="12.75">
      <c r="A5" s="28">
        <v>4</v>
      </c>
      <c r="B5" s="28"/>
      <c r="C5" s="20"/>
      <c r="D5" s="24">
        <v>44532</v>
      </c>
      <c r="E5" s="26" t="s">
        <v>473</v>
      </c>
      <c r="F5" s="27" t="e">
        <f>INDEX(Dump!$D$2:$D$1500,MATCH(0,COUNTIF(Test!$F$3,Dump!$D$2:$D$1500),0))</f>
        <v>#N/A</v>
      </c>
      <c r="G5" s="20"/>
      <c r="H5" s="22">
        <f>IFERROR(IF(F5=A5,($H$1/COUNTA($E$4:$E$8)),""),)</f>
        <v>0</v>
      </c>
      <c r="J5" s="35" t="s">
        <v>11</v>
      </c>
      <c r="K5" s="35"/>
    </row>
    <row r="6" spans="1:12" ht="12.75">
      <c r="A6" s="28">
        <v>9</v>
      </c>
      <c r="B6" s="28"/>
      <c r="C6" s="20"/>
      <c r="D6" s="24">
        <v>44533</v>
      </c>
      <c r="E6" s="26" t="s">
        <v>474</v>
      </c>
      <c r="F6" s="27" t="str">
        <f t="array" ref="F6">INDEX(Dump!$D$2:$D$1500,MATCH(0,COUNTIF(Test!$F$3,Dump!$D$2:$D$1500),0))</f>
        <v>f7e34e47-4f0c-4422-8ba1-4dd75ee6c0fd</v>
      </c>
      <c r="G6" s="20"/>
      <c r="H6" s="22" t="str">
        <f>IFERROR(IF(F6=A6,($H$1/COUNTA($E$4:$E$8)),""),)</f>
        <v/>
      </c>
      <c r="J6" s="35" t="s">
        <v>15</v>
      </c>
      <c r="K6" s="35"/>
      <c r="L6" s="38" t="s">
        <v>762</v>
      </c>
    </row>
    <row r="7" spans="1:12" ht="12.75">
      <c r="A7" s="28">
        <v>94</v>
      </c>
      <c r="B7" s="28"/>
      <c r="C7" s="20"/>
      <c r="D7" s="24">
        <v>44534</v>
      </c>
      <c r="E7" s="26" t="s">
        <v>479</v>
      </c>
      <c r="F7" s="27" t="str">
        <f t="array" ref="F7">INDEX(Dump!$D$2:$D$1500,MATCH(0,COUNTIF(Test!$F$3,Dump!$D$2:$D$1500),0))</f>
        <v>f7e34e47-4f0c-4422-8ba1-4dd75ee6c0fd</v>
      </c>
      <c r="G7" s="20"/>
      <c r="H7" s="22" t="str">
        <f>IFERROR(IF(F7=A7,($H$1/COUNTA($E$4:$E$8)),""),)</f>
        <v/>
      </c>
      <c r="J7" s="35" t="s">
        <v>30</v>
      </c>
      <c r="K7" s="35"/>
    </row>
    <row r="8" spans="1:12" ht="12.75">
      <c r="A8" s="28">
        <v>3</v>
      </c>
      <c r="B8" s="28"/>
      <c r="C8" s="20"/>
      <c r="D8" s="24">
        <v>44535</v>
      </c>
      <c r="E8" s="26" t="s">
        <v>483</v>
      </c>
      <c r="F8" s="27" t="str">
        <f t="array" ref="F8">INDEX(Dump!$D$2:$D$1500,MATCH(0,COUNTIF(Test!$F$3,Dump!$D$2:$D$1500),0))</f>
        <v>f7e34e47-4f0c-4422-8ba1-4dd75ee6c0fd</v>
      </c>
      <c r="G8" s="20"/>
      <c r="H8" s="22" t="str">
        <f>IFERROR(IF(F8=A8,($H$1/COUNTA($E$4:$E$8)),""),)</f>
        <v/>
      </c>
      <c r="J8" s="35" t="s">
        <v>34</v>
      </c>
      <c r="K8" s="35"/>
    </row>
    <row r="9" spans="1:12" ht="12.75">
      <c r="A9" s="28"/>
      <c r="B9" s="28"/>
      <c r="C9" s="20"/>
      <c r="D9" s="21"/>
      <c r="E9" s="20"/>
      <c r="F9" s="20"/>
      <c r="G9" s="20"/>
      <c r="H9" s="22"/>
      <c r="J9" s="35" t="s">
        <v>39</v>
      </c>
      <c r="K9" s="35"/>
    </row>
    <row r="10" spans="1:12" s="34" customFormat="1" ht="12.75">
      <c r="A10" s="31"/>
      <c r="B10" s="31"/>
      <c r="C10" s="31"/>
      <c r="D10" s="32"/>
      <c r="E10" s="31"/>
      <c r="F10" s="31"/>
      <c r="G10" s="31"/>
      <c r="H10" s="33"/>
      <c r="J10" s="35" t="s">
        <v>41</v>
      </c>
      <c r="K10" s="35"/>
    </row>
    <row r="11" spans="1:12" ht="15">
      <c r="A11" s="18"/>
      <c r="B11" s="18"/>
      <c r="C11" s="18">
        <v>2</v>
      </c>
      <c r="D11" s="54" t="s">
        <v>757</v>
      </c>
      <c r="E11" s="55"/>
      <c r="F11" s="55"/>
      <c r="G11" s="18"/>
      <c r="H11" s="19">
        <v>10</v>
      </c>
      <c r="J11" s="35" t="s">
        <v>59</v>
      </c>
      <c r="K11" s="35"/>
    </row>
    <row r="12" spans="1:12" ht="12.75">
      <c r="A12" s="28"/>
      <c r="B12" s="28"/>
      <c r="C12" s="20"/>
      <c r="D12" s="21"/>
      <c r="E12" s="20"/>
      <c r="F12" s="28"/>
      <c r="G12" s="20"/>
      <c r="H12" s="22"/>
      <c r="J12" s="35" t="s">
        <v>65</v>
      </c>
      <c r="K12" s="35"/>
    </row>
    <row r="13" spans="1:12" ht="12.75">
      <c r="A13" s="28"/>
      <c r="B13" s="28"/>
      <c r="C13" s="20"/>
      <c r="D13" s="59" t="s">
        <v>687</v>
      </c>
      <c r="E13" s="60"/>
      <c r="F13" s="29" t="s">
        <v>11</v>
      </c>
      <c r="G13" s="20"/>
      <c r="H13" s="22"/>
      <c r="J13" s="35" t="s">
        <v>67</v>
      </c>
      <c r="K13" s="35"/>
    </row>
    <row r="14" spans="1:12" ht="12.75">
      <c r="A14" s="28"/>
      <c r="B14" s="28"/>
      <c r="C14" s="20"/>
      <c r="D14" s="21"/>
      <c r="E14" s="20"/>
      <c r="F14" s="28"/>
      <c r="G14" s="20"/>
      <c r="H14" s="22"/>
      <c r="J14" s="35" t="s">
        <v>74</v>
      </c>
      <c r="K14" s="35"/>
    </row>
    <row r="15" spans="1:12" ht="12.75">
      <c r="A15" s="28"/>
      <c r="B15" s="28"/>
      <c r="C15" s="20"/>
      <c r="D15" s="61" t="s">
        <v>758</v>
      </c>
      <c r="E15" s="62"/>
      <c r="F15" s="63"/>
      <c r="G15" s="20"/>
      <c r="H15" s="22"/>
      <c r="J15" s="35" t="s">
        <v>80</v>
      </c>
      <c r="K15" s="35"/>
    </row>
    <row r="16" spans="1:12" ht="12.75">
      <c r="A16" s="28" t="s">
        <v>40</v>
      </c>
      <c r="B16" s="28"/>
      <c r="C16" s="20"/>
      <c r="D16" s="56" t="s">
        <v>40</v>
      </c>
      <c r="E16" s="57"/>
      <c r="F16" s="58"/>
      <c r="G16" s="20"/>
      <c r="H16" s="22">
        <f>IFERROR(IF(D16=A16,(#REF!/COUNTA($D$16:$D$19)),""),)</f>
        <v>0</v>
      </c>
      <c r="J16" s="35" t="s">
        <v>132</v>
      </c>
    </row>
    <row r="17" spans="1:10" ht="12.75">
      <c r="A17" s="28" t="s">
        <v>159</v>
      </c>
      <c r="B17" s="28"/>
      <c r="C17" s="20"/>
      <c r="D17" s="56" t="s">
        <v>159</v>
      </c>
      <c r="E17" s="57"/>
      <c r="F17" s="58"/>
      <c r="G17" s="20"/>
      <c r="H17" s="22">
        <f>IFERROR(IF(D17=A17,(#REF!/COUNTA($D$16:$D$19)),""),)</f>
        <v>0</v>
      </c>
      <c r="J17" s="35" t="s">
        <v>365</v>
      </c>
    </row>
    <row r="18" spans="1:10" ht="12.75">
      <c r="A18" s="28" t="s">
        <v>210</v>
      </c>
      <c r="B18" s="28"/>
      <c r="C18" s="20"/>
      <c r="D18" s="56" t="s">
        <v>210</v>
      </c>
      <c r="E18" s="57"/>
      <c r="F18" s="58"/>
      <c r="G18" s="20"/>
      <c r="H18" s="22">
        <f>IFERROR(IF(D18=A18,(#REF!/COUNTA($D$16:$D$19)),""),)</f>
        <v>0</v>
      </c>
      <c r="J18" s="35" t="s">
        <v>517</v>
      </c>
    </row>
    <row r="19" spans="1:10" ht="12.75">
      <c r="A19" s="28" t="s">
        <v>411</v>
      </c>
      <c r="B19" s="28"/>
      <c r="C19" s="20"/>
      <c r="D19" s="56" t="s">
        <v>411</v>
      </c>
      <c r="E19" s="57"/>
      <c r="F19" s="58"/>
      <c r="G19" s="20"/>
      <c r="H19" s="22">
        <f>IFERROR(IF(D19=A19,(#REF!/COUNTA($D$16:$D$19)),""),)</f>
        <v>0</v>
      </c>
    </row>
    <row r="20" spans="1:10" ht="12.75">
      <c r="A20" s="28"/>
      <c r="B20" s="28"/>
      <c r="C20" s="20"/>
      <c r="D20" s="21"/>
      <c r="E20" s="20"/>
      <c r="F20" s="20"/>
      <c r="G20" s="20"/>
      <c r="H20" s="22"/>
    </row>
    <row r="21" spans="1:10" ht="12.75">
      <c r="H21" s="22"/>
    </row>
    <row r="22" spans="1:10" ht="15.75" customHeight="1">
      <c r="E22" s="36" t="str">
        <f>IF(AND(Dump!$B:$B=Test!$D$13,Dump!$E:$E=Test!$F$13),VLOOKUP($D$13&amp;$F$13,Dump!$B$2:$G$1501,3,0),"not found")</f>
        <v>not found</v>
      </c>
    </row>
    <row r="23" spans="1:10" ht="15.75" customHeight="1">
      <c r="E23" s="36" t="str">
        <f>IF(AND(Dump!$B:$B=Test!$D$13,Dump!$E:$E=Test!$F$13),VLOOKUP($D$13&amp;$F$13,Dump!$B$2:$G$1501,3,0),"not found")</f>
        <v>not found</v>
      </c>
    </row>
    <row r="24" spans="1:10" ht="15.75" customHeight="1">
      <c r="D24" s="23" t="s">
        <v>760</v>
      </c>
      <c r="E24" s="39" t="s">
        <v>687</v>
      </c>
      <c r="F24" s="40" t="s">
        <v>11</v>
      </c>
    </row>
    <row r="25" spans="1:10" ht="15.75" customHeight="1">
      <c r="D25" s="42">
        <v>44531</v>
      </c>
      <c r="E25" s="41"/>
      <c r="F25" s="41"/>
    </row>
    <row r="26" spans="1:10" ht="15.75" customHeight="1">
      <c r="D26" s="41"/>
      <c r="E26" s="41"/>
      <c r="F26" s="41"/>
    </row>
    <row r="27" spans="1:10" ht="15.75" customHeight="1">
      <c r="D27" s="41"/>
      <c r="E27" s="41"/>
      <c r="F27" s="41"/>
    </row>
    <row r="28" spans="1:10" ht="15.75" customHeight="1">
      <c r="D28" s="41"/>
      <c r="E28" s="41"/>
      <c r="F28" s="41"/>
    </row>
    <row r="29" spans="1:10" ht="15.75" customHeight="1">
      <c r="D29" s="41"/>
      <c r="E29" s="41"/>
      <c r="F29" s="41"/>
    </row>
    <row r="30" spans="1:10" ht="15.75" customHeight="1">
      <c r="D30" s="41"/>
      <c r="E30" s="41"/>
      <c r="F30" s="41"/>
    </row>
    <row r="31" spans="1:10" ht="15.75" customHeight="1">
      <c r="D31" s="41"/>
      <c r="E31" s="41"/>
      <c r="F31" s="41"/>
    </row>
    <row r="32" spans="1:10" ht="15.75" customHeight="1">
      <c r="D32" s="41"/>
      <c r="E32" s="41"/>
      <c r="F32" s="41"/>
    </row>
    <row r="33" spans="4:6" ht="15.75" customHeight="1">
      <c r="D33" s="41"/>
      <c r="E33" s="41"/>
      <c r="F33" s="41"/>
    </row>
    <row r="34" spans="4:6" ht="15.75" customHeight="1">
      <c r="D34" s="41"/>
      <c r="E34" s="41"/>
      <c r="F34" s="41"/>
    </row>
    <row r="35" spans="4:6" ht="15.75" customHeight="1">
      <c r="D35" s="41"/>
      <c r="E35" s="41"/>
      <c r="F35" s="41"/>
    </row>
  </sheetData>
  <mergeCells count="8">
    <mergeCell ref="D1:F1"/>
    <mergeCell ref="D18:F18"/>
    <mergeCell ref="D19:F19"/>
    <mergeCell ref="D11:F11"/>
    <mergeCell ref="D13:E13"/>
    <mergeCell ref="D15:F15"/>
    <mergeCell ref="D16:F16"/>
    <mergeCell ref="D17:F17"/>
  </mergeCells>
  <conditionalFormatting sqref="F4:F8">
    <cfRule type="expression" dxfId="3" priority="1">
      <formula>F4:F8=A4:A8</formula>
    </cfRule>
  </conditionalFormatting>
  <conditionalFormatting sqref="F4:F8">
    <cfRule type="expression" dxfId="2" priority="2">
      <formula>F4:F8&lt;&gt;A4:A8</formula>
    </cfRule>
  </conditionalFormatting>
  <conditionalFormatting sqref="D16:F19">
    <cfRule type="expression" dxfId="1" priority="3">
      <formula>D16=A16</formula>
    </cfRule>
  </conditionalFormatting>
  <conditionalFormatting sqref="D16:F19">
    <cfRule type="expression" dxfId="0" priority="4">
      <formula>D16&lt;&gt;A16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3" sqref="J13"/>
    </sheetView>
  </sheetViews>
  <sheetFormatPr defaultRowHeight="12.75"/>
  <sheetData>
    <row r="1" spans="1:1">
      <c r="A1" s="53" t="s">
        <v>2</v>
      </c>
    </row>
    <row r="2" spans="1:1">
      <c r="A2" s="53" t="s">
        <v>40</v>
      </c>
    </row>
    <row r="3" spans="1:1">
      <c r="A3" s="53" t="s">
        <v>159</v>
      </c>
    </row>
    <row r="4" spans="1:1">
      <c r="A4" s="53" t="s">
        <v>210</v>
      </c>
    </row>
    <row r="5" spans="1:1">
      <c r="A5" s="53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1"/>
  <sheetViews>
    <sheetView workbookViewId="0">
      <selection activeCell="E2" sqref="E2"/>
    </sheetView>
  </sheetViews>
  <sheetFormatPr defaultRowHeight="12.75"/>
  <cols>
    <col min="1" max="1" width="8.7109375" style="38" customWidth="1"/>
    <col min="2" max="2" width="6.85546875" style="38" customWidth="1"/>
    <col min="5" max="5" width="14.42578125" customWidth="1"/>
  </cols>
  <sheetData>
    <row r="1" spans="1:11">
      <c r="A1" s="4" t="s">
        <v>4</v>
      </c>
      <c r="B1" s="5" t="s">
        <v>5</v>
      </c>
      <c r="C1" t="s">
        <v>761</v>
      </c>
    </row>
    <row r="2" spans="1:11">
      <c r="A2" s="9">
        <v>18</v>
      </c>
      <c r="B2" s="10">
        <v>10</v>
      </c>
      <c r="C2">
        <f>A2*B2</f>
        <v>180</v>
      </c>
      <c r="D2">
        <f>C2*1.25%+C2</f>
        <v>182.25</v>
      </c>
      <c r="E2" s="44">
        <f>FV(2%,1,10000,0,0)</f>
        <v>-10000.000000000009</v>
      </c>
      <c r="F2" s="38">
        <f>E2*1.25%+E2</f>
        <v>-10125.000000000009</v>
      </c>
      <c r="G2" s="38">
        <f t="shared" ref="G2:K2" si="0">F2*1.25%+F2</f>
        <v>-10251.562500000009</v>
      </c>
      <c r="H2" s="38">
        <f t="shared" si="0"/>
        <v>-10379.707031250009</v>
      </c>
      <c r="I2" s="38">
        <f t="shared" si="0"/>
        <v>-10509.453369140634</v>
      </c>
      <c r="J2" s="38">
        <f t="shared" si="0"/>
        <v>-10640.821536254893</v>
      </c>
      <c r="K2" s="38">
        <f t="shared" si="0"/>
        <v>-10773.83180545808</v>
      </c>
    </row>
    <row r="3" spans="1:11">
      <c r="A3" s="9">
        <v>0</v>
      </c>
      <c r="B3" s="10">
        <v>12</v>
      </c>
      <c r="C3" s="38">
        <f t="shared" ref="C3:C66" si="1">A3*B3</f>
        <v>0</v>
      </c>
      <c r="D3" s="38">
        <f t="shared" ref="D3:D66" si="2">C3*2.25%</f>
        <v>0</v>
      </c>
    </row>
    <row r="4" spans="1:11">
      <c r="A4" s="9">
        <v>10</v>
      </c>
      <c r="B4" s="10">
        <v>59</v>
      </c>
      <c r="C4" s="38">
        <f t="shared" si="1"/>
        <v>590</v>
      </c>
      <c r="D4" s="38">
        <f t="shared" si="2"/>
        <v>13.275</v>
      </c>
    </row>
    <row r="5" spans="1:11">
      <c r="A5" s="9">
        <v>0</v>
      </c>
      <c r="B5" s="10">
        <v>249</v>
      </c>
      <c r="C5" s="38">
        <f t="shared" si="1"/>
        <v>0</v>
      </c>
      <c r="D5" s="38">
        <f t="shared" si="2"/>
        <v>0</v>
      </c>
    </row>
    <row r="6" spans="1:11">
      <c r="A6" s="9">
        <v>68</v>
      </c>
      <c r="B6" s="10">
        <v>380</v>
      </c>
      <c r="C6" s="38">
        <f t="shared" si="1"/>
        <v>25840</v>
      </c>
      <c r="D6" s="38">
        <f t="shared" si="2"/>
        <v>581.4</v>
      </c>
    </row>
    <row r="7" spans="1:11">
      <c r="A7" s="9">
        <v>0</v>
      </c>
      <c r="B7" s="10">
        <v>74</v>
      </c>
      <c r="C7" s="38">
        <f t="shared" si="1"/>
        <v>0</v>
      </c>
      <c r="D7" s="38">
        <f t="shared" si="2"/>
        <v>0</v>
      </c>
    </row>
    <row r="8" spans="1:11">
      <c r="A8" s="9">
        <v>66</v>
      </c>
      <c r="B8" s="10">
        <v>35</v>
      </c>
      <c r="C8" s="38">
        <f t="shared" si="1"/>
        <v>2310</v>
      </c>
      <c r="D8" s="38">
        <f t="shared" si="2"/>
        <v>51.975000000000001</v>
      </c>
    </row>
    <row r="9" spans="1:11">
      <c r="A9" s="9">
        <v>18</v>
      </c>
      <c r="B9" s="10">
        <v>70</v>
      </c>
      <c r="C9" s="38">
        <f t="shared" si="1"/>
        <v>1260</v>
      </c>
      <c r="D9" s="38">
        <f t="shared" si="2"/>
        <v>28.349999999999998</v>
      </c>
    </row>
    <row r="10" spans="1:11">
      <c r="A10" s="9">
        <v>49</v>
      </c>
      <c r="B10" s="10">
        <v>53</v>
      </c>
      <c r="C10" s="38">
        <f t="shared" si="1"/>
        <v>2597</v>
      </c>
      <c r="D10" s="38">
        <f t="shared" si="2"/>
        <v>58.432499999999997</v>
      </c>
    </row>
    <row r="11" spans="1:11">
      <c r="A11" s="9">
        <v>0</v>
      </c>
      <c r="B11" s="10">
        <v>17</v>
      </c>
      <c r="C11" s="38">
        <f t="shared" si="1"/>
        <v>0</v>
      </c>
      <c r="D11" s="38">
        <f t="shared" si="2"/>
        <v>0</v>
      </c>
    </row>
    <row r="12" spans="1:11">
      <c r="A12" s="9">
        <v>0</v>
      </c>
      <c r="B12" s="10">
        <v>27</v>
      </c>
      <c r="C12" s="38">
        <f t="shared" si="1"/>
        <v>0</v>
      </c>
      <c r="D12" s="38">
        <f t="shared" si="2"/>
        <v>0</v>
      </c>
    </row>
    <row r="13" spans="1:11">
      <c r="A13" s="9">
        <v>0</v>
      </c>
      <c r="B13" s="10">
        <v>25</v>
      </c>
      <c r="C13" s="38">
        <f t="shared" si="1"/>
        <v>0</v>
      </c>
      <c r="D13" s="38">
        <f t="shared" si="2"/>
        <v>0</v>
      </c>
    </row>
    <row r="14" spans="1:11">
      <c r="A14" s="9">
        <v>9</v>
      </c>
      <c r="B14" s="10">
        <v>14</v>
      </c>
      <c r="C14" s="38">
        <f t="shared" si="1"/>
        <v>126</v>
      </c>
      <c r="D14" s="38">
        <f t="shared" si="2"/>
        <v>2.835</v>
      </c>
    </row>
    <row r="15" spans="1:11">
      <c r="A15" s="9">
        <v>3</v>
      </c>
      <c r="B15" s="10">
        <v>9</v>
      </c>
      <c r="C15" s="38">
        <f t="shared" si="1"/>
        <v>27</v>
      </c>
      <c r="D15" s="38">
        <f t="shared" si="2"/>
        <v>0.60749999999999993</v>
      </c>
    </row>
    <row r="16" spans="1:11">
      <c r="A16" s="9">
        <v>10</v>
      </c>
      <c r="B16" s="10">
        <v>45</v>
      </c>
      <c r="C16" s="38">
        <f t="shared" si="1"/>
        <v>450</v>
      </c>
      <c r="D16" s="38">
        <f t="shared" si="2"/>
        <v>10.125</v>
      </c>
    </row>
    <row r="17" spans="1:4">
      <c r="A17" s="9">
        <v>4</v>
      </c>
      <c r="B17" s="10">
        <v>19</v>
      </c>
      <c r="C17" s="38">
        <f t="shared" si="1"/>
        <v>76</v>
      </c>
      <c r="D17" s="38">
        <f t="shared" si="2"/>
        <v>1.71</v>
      </c>
    </row>
    <row r="18" spans="1:4">
      <c r="A18" s="9">
        <v>0</v>
      </c>
      <c r="B18" s="10">
        <v>43</v>
      </c>
      <c r="C18" s="38">
        <f t="shared" si="1"/>
        <v>0</v>
      </c>
      <c r="D18" s="38">
        <f t="shared" si="2"/>
        <v>0</v>
      </c>
    </row>
    <row r="19" spans="1:4">
      <c r="A19" s="9">
        <v>43</v>
      </c>
      <c r="B19" s="10">
        <v>39</v>
      </c>
      <c r="C19" s="38">
        <f t="shared" si="1"/>
        <v>1677</v>
      </c>
      <c r="D19" s="38">
        <f t="shared" si="2"/>
        <v>37.732500000000002</v>
      </c>
    </row>
    <row r="20" spans="1:4">
      <c r="A20" s="9">
        <v>15</v>
      </c>
      <c r="B20" s="10">
        <v>18</v>
      </c>
      <c r="C20" s="38">
        <f t="shared" si="1"/>
        <v>270</v>
      </c>
      <c r="D20" s="38">
        <f t="shared" si="2"/>
        <v>6.0750000000000002</v>
      </c>
    </row>
    <row r="21" spans="1:4">
      <c r="A21" s="9">
        <v>12</v>
      </c>
      <c r="B21" s="10">
        <v>44</v>
      </c>
      <c r="C21" s="38">
        <f t="shared" si="1"/>
        <v>528</v>
      </c>
      <c r="D21" s="38">
        <f t="shared" si="2"/>
        <v>11.879999999999999</v>
      </c>
    </row>
    <row r="22" spans="1:4">
      <c r="A22" s="9">
        <v>20</v>
      </c>
      <c r="B22" s="10">
        <v>224</v>
      </c>
      <c r="C22" s="38">
        <f t="shared" si="1"/>
        <v>4480</v>
      </c>
      <c r="D22" s="38">
        <f t="shared" si="2"/>
        <v>100.8</v>
      </c>
    </row>
    <row r="23" spans="1:4">
      <c r="A23" s="9">
        <v>13</v>
      </c>
      <c r="B23" s="10">
        <v>7</v>
      </c>
      <c r="C23" s="38">
        <f t="shared" si="1"/>
        <v>91</v>
      </c>
      <c r="D23" s="38">
        <f t="shared" si="2"/>
        <v>2.0474999999999999</v>
      </c>
    </row>
    <row r="24" spans="1:4">
      <c r="A24" s="9">
        <v>0</v>
      </c>
      <c r="B24" s="10">
        <v>17</v>
      </c>
      <c r="C24" s="38">
        <f t="shared" si="1"/>
        <v>0</v>
      </c>
      <c r="D24" s="38">
        <f t="shared" si="2"/>
        <v>0</v>
      </c>
    </row>
    <row r="25" spans="1:4">
      <c r="A25" s="9">
        <v>13</v>
      </c>
      <c r="B25" s="10">
        <v>8</v>
      </c>
      <c r="C25" s="38">
        <f t="shared" si="1"/>
        <v>104</v>
      </c>
      <c r="D25" s="38">
        <f t="shared" si="2"/>
        <v>2.34</v>
      </c>
    </row>
    <row r="26" spans="1:4">
      <c r="A26" s="9">
        <v>31</v>
      </c>
      <c r="B26" s="10">
        <v>8</v>
      </c>
      <c r="C26" s="38">
        <f t="shared" si="1"/>
        <v>248</v>
      </c>
      <c r="D26" s="38">
        <f t="shared" si="2"/>
        <v>5.58</v>
      </c>
    </row>
    <row r="27" spans="1:4">
      <c r="A27" s="9">
        <v>179</v>
      </c>
      <c r="B27" s="10">
        <v>92</v>
      </c>
      <c r="C27" s="38">
        <f t="shared" si="1"/>
        <v>16468</v>
      </c>
      <c r="D27" s="38">
        <f t="shared" si="2"/>
        <v>370.53</v>
      </c>
    </row>
    <row r="28" spans="1:4">
      <c r="A28" s="9">
        <v>34</v>
      </c>
      <c r="B28" s="10">
        <v>76</v>
      </c>
      <c r="C28" s="38">
        <f t="shared" si="1"/>
        <v>2584</v>
      </c>
      <c r="D28" s="38">
        <f t="shared" si="2"/>
        <v>58.14</v>
      </c>
    </row>
    <row r="29" spans="1:4">
      <c r="A29" s="9">
        <v>0</v>
      </c>
      <c r="B29" s="10">
        <v>17</v>
      </c>
      <c r="C29" s="38">
        <f t="shared" si="1"/>
        <v>0</v>
      </c>
      <c r="D29" s="38">
        <f t="shared" si="2"/>
        <v>0</v>
      </c>
    </row>
    <row r="30" spans="1:4">
      <c r="A30" s="9">
        <v>8</v>
      </c>
      <c r="B30" s="10">
        <v>27</v>
      </c>
      <c r="C30" s="38">
        <f t="shared" si="1"/>
        <v>216</v>
      </c>
      <c r="D30" s="38">
        <f t="shared" si="2"/>
        <v>4.8599999999999994</v>
      </c>
    </row>
    <row r="31" spans="1:4">
      <c r="A31" s="9">
        <v>96</v>
      </c>
      <c r="B31" s="10">
        <v>74</v>
      </c>
      <c r="C31" s="38">
        <f t="shared" si="1"/>
        <v>7104</v>
      </c>
      <c r="D31" s="38">
        <f t="shared" si="2"/>
        <v>159.84</v>
      </c>
    </row>
    <row r="32" spans="1:4">
      <c r="A32" s="9">
        <v>7</v>
      </c>
      <c r="B32" s="10">
        <v>150</v>
      </c>
      <c r="C32" s="38">
        <f t="shared" si="1"/>
        <v>1050</v>
      </c>
      <c r="D32" s="38">
        <f t="shared" si="2"/>
        <v>23.625</v>
      </c>
    </row>
    <row r="33" spans="1:4">
      <c r="A33" s="9">
        <v>0</v>
      </c>
      <c r="B33" s="10">
        <v>47</v>
      </c>
      <c r="C33" s="38">
        <f t="shared" si="1"/>
        <v>0</v>
      </c>
      <c r="D33" s="38">
        <f t="shared" si="2"/>
        <v>0</v>
      </c>
    </row>
    <row r="34" spans="1:4">
      <c r="A34" s="9">
        <v>24</v>
      </c>
      <c r="B34" s="10">
        <v>14</v>
      </c>
      <c r="C34" s="38">
        <f t="shared" si="1"/>
        <v>336</v>
      </c>
      <c r="D34" s="38">
        <f t="shared" si="2"/>
        <v>7.56</v>
      </c>
    </row>
    <row r="35" spans="1:4">
      <c r="A35" s="9">
        <v>0</v>
      </c>
      <c r="B35" s="10">
        <v>60</v>
      </c>
      <c r="C35" s="38">
        <f t="shared" si="1"/>
        <v>0</v>
      </c>
      <c r="D35" s="38">
        <f t="shared" si="2"/>
        <v>0</v>
      </c>
    </row>
    <row r="36" spans="1:4">
      <c r="A36" s="9">
        <v>7</v>
      </c>
      <c r="B36" s="10">
        <v>56</v>
      </c>
      <c r="C36" s="38">
        <f t="shared" si="1"/>
        <v>392</v>
      </c>
      <c r="D36" s="38">
        <f t="shared" si="2"/>
        <v>8.82</v>
      </c>
    </row>
    <row r="37" spans="1:4">
      <c r="A37" s="9">
        <v>0</v>
      </c>
      <c r="B37" s="10">
        <v>35</v>
      </c>
      <c r="C37" s="38">
        <f t="shared" si="1"/>
        <v>0</v>
      </c>
      <c r="D37" s="38">
        <f t="shared" si="2"/>
        <v>0</v>
      </c>
    </row>
    <row r="38" spans="1:4">
      <c r="A38" s="9">
        <v>2</v>
      </c>
      <c r="B38" s="10">
        <v>31</v>
      </c>
      <c r="C38" s="38">
        <f t="shared" si="1"/>
        <v>62</v>
      </c>
      <c r="D38" s="38">
        <f t="shared" si="2"/>
        <v>1.395</v>
      </c>
    </row>
    <row r="39" spans="1:4">
      <c r="A39" s="9">
        <v>0</v>
      </c>
      <c r="B39" s="10">
        <v>20</v>
      </c>
      <c r="C39" s="38">
        <f t="shared" si="1"/>
        <v>0</v>
      </c>
      <c r="D39" s="38">
        <f t="shared" si="2"/>
        <v>0</v>
      </c>
    </row>
    <row r="40" spans="1:4">
      <c r="A40" s="9">
        <v>21</v>
      </c>
      <c r="B40" s="10">
        <v>76</v>
      </c>
      <c r="C40" s="38">
        <f t="shared" si="1"/>
        <v>1596</v>
      </c>
      <c r="D40" s="38">
        <f t="shared" si="2"/>
        <v>35.909999999999997</v>
      </c>
    </row>
    <row r="41" spans="1:4">
      <c r="A41" s="9">
        <v>0</v>
      </c>
      <c r="B41" s="10">
        <v>134</v>
      </c>
      <c r="C41" s="38">
        <f t="shared" si="1"/>
        <v>0</v>
      </c>
      <c r="D41" s="38">
        <f t="shared" si="2"/>
        <v>0</v>
      </c>
    </row>
    <row r="42" spans="1:4">
      <c r="A42" s="9">
        <v>24</v>
      </c>
      <c r="B42" s="10">
        <v>44</v>
      </c>
      <c r="C42" s="38">
        <f t="shared" si="1"/>
        <v>1056</v>
      </c>
      <c r="D42" s="38">
        <f t="shared" si="2"/>
        <v>23.759999999999998</v>
      </c>
    </row>
    <row r="43" spans="1:4">
      <c r="A43" s="9">
        <v>4</v>
      </c>
      <c r="B43" s="10">
        <v>60</v>
      </c>
      <c r="C43" s="38">
        <f t="shared" si="1"/>
        <v>240</v>
      </c>
      <c r="D43" s="38">
        <f t="shared" si="2"/>
        <v>5.3999999999999995</v>
      </c>
    </row>
    <row r="44" spans="1:4">
      <c r="A44" s="9">
        <v>24</v>
      </c>
      <c r="B44" s="10">
        <v>110</v>
      </c>
      <c r="C44" s="38">
        <f t="shared" si="1"/>
        <v>2640</v>
      </c>
      <c r="D44" s="38">
        <f t="shared" si="2"/>
        <v>59.4</v>
      </c>
    </row>
    <row r="45" spans="1:4">
      <c r="A45" s="9">
        <v>19</v>
      </c>
      <c r="B45" s="10">
        <v>70</v>
      </c>
      <c r="C45" s="38">
        <f t="shared" si="1"/>
        <v>1330</v>
      </c>
      <c r="D45" s="38">
        <f t="shared" si="2"/>
        <v>29.924999999999997</v>
      </c>
    </row>
    <row r="46" spans="1:4">
      <c r="A46" s="9">
        <v>24</v>
      </c>
      <c r="B46" s="10">
        <v>110</v>
      </c>
      <c r="C46" s="38">
        <f t="shared" si="1"/>
        <v>2640</v>
      </c>
      <c r="D46" s="38">
        <f t="shared" si="2"/>
        <v>59.4</v>
      </c>
    </row>
    <row r="47" spans="1:4">
      <c r="A47" s="9">
        <v>24</v>
      </c>
      <c r="B47" s="10">
        <v>110</v>
      </c>
      <c r="C47" s="38">
        <f t="shared" si="1"/>
        <v>2640</v>
      </c>
      <c r="D47" s="38">
        <f t="shared" si="2"/>
        <v>59.4</v>
      </c>
    </row>
    <row r="48" spans="1:4">
      <c r="A48" s="9">
        <v>0</v>
      </c>
      <c r="B48" s="10">
        <v>47</v>
      </c>
      <c r="C48" s="38">
        <f t="shared" si="1"/>
        <v>0</v>
      </c>
      <c r="D48" s="38">
        <f t="shared" si="2"/>
        <v>0</v>
      </c>
    </row>
    <row r="49" spans="1:4">
      <c r="A49" s="9">
        <v>24</v>
      </c>
      <c r="B49" s="10">
        <v>110</v>
      </c>
      <c r="C49" s="38">
        <f t="shared" si="1"/>
        <v>2640</v>
      </c>
      <c r="D49" s="38">
        <f t="shared" si="2"/>
        <v>59.4</v>
      </c>
    </row>
    <row r="50" spans="1:4">
      <c r="A50" s="9">
        <v>24</v>
      </c>
      <c r="B50" s="10">
        <v>110</v>
      </c>
      <c r="C50" s="38">
        <f t="shared" si="1"/>
        <v>2640</v>
      </c>
      <c r="D50" s="38">
        <f t="shared" si="2"/>
        <v>59.4</v>
      </c>
    </row>
    <row r="51" spans="1:4">
      <c r="A51" s="9">
        <v>4</v>
      </c>
      <c r="B51" s="10">
        <v>29</v>
      </c>
      <c r="C51" s="38">
        <f t="shared" si="1"/>
        <v>116</v>
      </c>
      <c r="D51" s="38">
        <f t="shared" si="2"/>
        <v>2.61</v>
      </c>
    </row>
    <row r="52" spans="1:4">
      <c r="A52" s="9">
        <v>23</v>
      </c>
      <c r="B52" s="10">
        <v>23</v>
      </c>
      <c r="C52" s="38">
        <f t="shared" si="1"/>
        <v>529</v>
      </c>
      <c r="D52" s="38">
        <f t="shared" si="2"/>
        <v>11.9025</v>
      </c>
    </row>
    <row r="53" spans="1:4">
      <c r="A53" s="9">
        <v>13</v>
      </c>
      <c r="B53" s="10">
        <v>42</v>
      </c>
      <c r="C53" s="38">
        <f t="shared" si="1"/>
        <v>546</v>
      </c>
      <c r="D53" s="38">
        <f t="shared" si="2"/>
        <v>12.285</v>
      </c>
    </row>
    <row r="54" spans="1:4">
      <c r="A54" s="9">
        <v>0</v>
      </c>
      <c r="B54" s="10">
        <v>60</v>
      </c>
      <c r="C54" s="38">
        <f t="shared" si="1"/>
        <v>0</v>
      </c>
      <c r="D54" s="38">
        <f t="shared" si="2"/>
        <v>0</v>
      </c>
    </row>
    <row r="55" spans="1:4">
      <c r="A55" s="9">
        <v>2</v>
      </c>
      <c r="B55" s="10">
        <v>31</v>
      </c>
      <c r="C55" s="38">
        <f t="shared" si="1"/>
        <v>62</v>
      </c>
      <c r="D55" s="38">
        <f t="shared" si="2"/>
        <v>1.395</v>
      </c>
    </row>
    <row r="56" spans="1:4">
      <c r="A56" s="9">
        <v>43</v>
      </c>
      <c r="B56" s="10">
        <v>21</v>
      </c>
      <c r="C56" s="38">
        <f t="shared" si="1"/>
        <v>903</v>
      </c>
      <c r="D56" s="38">
        <f t="shared" si="2"/>
        <v>20.317499999999999</v>
      </c>
    </row>
    <row r="57" spans="1:4">
      <c r="A57" s="9">
        <v>267</v>
      </c>
      <c r="B57" s="10">
        <v>16</v>
      </c>
      <c r="C57" s="38">
        <f t="shared" si="1"/>
        <v>4272</v>
      </c>
      <c r="D57" s="38">
        <f t="shared" si="2"/>
        <v>96.11999999999999</v>
      </c>
    </row>
    <row r="58" spans="1:4">
      <c r="A58" s="9">
        <v>0</v>
      </c>
      <c r="B58" s="10">
        <v>95</v>
      </c>
      <c r="C58" s="38">
        <f t="shared" si="1"/>
        <v>0</v>
      </c>
      <c r="D58" s="38">
        <f t="shared" si="2"/>
        <v>0</v>
      </c>
    </row>
    <row r="59" spans="1:4">
      <c r="A59" s="9">
        <v>1</v>
      </c>
      <c r="B59" s="10">
        <v>98</v>
      </c>
      <c r="C59" s="38">
        <f t="shared" si="1"/>
        <v>98</v>
      </c>
      <c r="D59" s="38">
        <f t="shared" si="2"/>
        <v>2.2050000000000001</v>
      </c>
    </row>
    <row r="60" spans="1:4">
      <c r="A60" s="9">
        <v>10</v>
      </c>
      <c r="B60" s="10">
        <v>59</v>
      </c>
      <c r="C60" s="38">
        <f t="shared" si="1"/>
        <v>590</v>
      </c>
      <c r="D60" s="38">
        <f t="shared" si="2"/>
        <v>13.275</v>
      </c>
    </row>
    <row r="61" spans="1:4">
      <c r="A61" s="9">
        <v>4</v>
      </c>
      <c r="B61" s="10">
        <v>78</v>
      </c>
      <c r="C61" s="38">
        <f t="shared" si="1"/>
        <v>312</v>
      </c>
      <c r="D61" s="38">
        <f t="shared" si="2"/>
        <v>7.02</v>
      </c>
    </row>
    <row r="62" spans="1:4">
      <c r="A62" s="9">
        <v>24</v>
      </c>
      <c r="B62" s="10">
        <v>66</v>
      </c>
      <c r="C62" s="38">
        <f t="shared" si="1"/>
        <v>1584</v>
      </c>
      <c r="D62" s="38">
        <f t="shared" si="2"/>
        <v>35.64</v>
      </c>
    </row>
    <row r="63" spans="1:4">
      <c r="A63" s="9">
        <v>23</v>
      </c>
      <c r="B63" s="10">
        <v>23</v>
      </c>
      <c r="C63" s="38">
        <f t="shared" si="1"/>
        <v>529</v>
      </c>
      <c r="D63" s="38">
        <f t="shared" si="2"/>
        <v>11.9025</v>
      </c>
    </row>
    <row r="64" spans="1:4">
      <c r="A64" s="9">
        <v>13</v>
      </c>
      <c r="B64" s="10">
        <v>62</v>
      </c>
      <c r="C64" s="38">
        <f t="shared" si="1"/>
        <v>806</v>
      </c>
      <c r="D64" s="38">
        <f t="shared" si="2"/>
        <v>18.134999999999998</v>
      </c>
    </row>
    <row r="65" spans="1:4">
      <c r="A65" s="9">
        <v>0</v>
      </c>
      <c r="B65" s="10">
        <v>223</v>
      </c>
      <c r="C65" s="38">
        <f t="shared" si="1"/>
        <v>0</v>
      </c>
      <c r="D65" s="38">
        <f t="shared" si="2"/>
        <v>0</v>
      </c>
    </row>
    <row r="66" spans="1:4">
      <c r="A66" s="9">
        <v>43</v>
      </c>
      <c r="B66" s="10">
        <v>33</v>
      </c>
      <c r="C66" s="38">
        <f t="shared" si="1"/>
        <v>1419</v>
      </c>
      <c r="D66" s="38">
        <f t="shared" si="2"/>
        <v>31.927499999999998</v>
      </c>
    </row>
    <row r="67" spans="1:4">
      <c r="A67" s="9">
        <v>28</v>
      </c>
      <c r="B67" s="10">
        <v>150</v>
      </c>
      <c r="C67" s="38">
        <f t="shared" ref="C67:C130" si="3">A67*B67</f>
        <v>4200</v>
      </c>
      <c r="D67" s="38">
        <f t="shared" ref="D67:D130" si="4">C67*2.25%</f>
        <v>94.5</v>
      </c>
    </row>
    <row r="68" spans="1:4">
      <c r="A68" s="9">
        <v>24</v>
      </c>
      <c r="B68" s="10">
        <v>8</v>
      </c>
      <c r="C68" s="38">
        <f t="shared" si="3"/>
        <v>192</v>
      </c>
      <c r="D68" s="38">
        <f t="shared" si="4"/>
        <v>4.32</v>
      </c>
    </row>
    <row r="69" spans="1:4">
      <c r="A69" s="9">
        <v>2</v>
      </c>
      <c r="B69" s="10">
        <v>8</v>
      </c>
      <c r="C69" s="38">
        <f t="shared" si="3"/>
        <v>16</v>
      </c>
      <c r="D69" s="38">
        <f t="shared" si="4"/>
        <v>0.36</v>
      </c>
    </row>
    <row r="70" spans="1:4">
      <c r="A70" s="9">
        <v>4</v>
      </c>
      <c r="B70" s="10">
        <v>289</v>
      </c>
      <c r="C70" s="38">
        <f t="shared" si="3"/>
        <v>1156</v>
      </c>
      <c r="D70" s="38">
        <f t="shared" si="4"/>
        <v>26.009999999999998</v>
      </c>
    </row>
    <row r="71" spans="1:4">
      <c r="A71" s="9">
        <v>267</v>
      </c>
      <c r="B71" s="10">
        <v>21</v>
      </c>
      <c r="C71" s="38">
        <f t="shared" si="3"/>
        <v>5607</v>
      </c>
      <c r="D71" s="38">
        <f t="shared" si="4"/>
        <v>126.1575</v>
      </c>
    </row>
    <row r="72" spans="1:4">
      <c r="A72" s="9">
        <v>66</v>
      </c>
      <c r="B72" s="10">
        <v>90</v>
      </c>
      <c r="C72" s="38">
        <f t="shared" si="3"/>
        <v>5940</v>
      </c>
      <c r="D72" s="38">
        <f t="shared" si="4"/>
        <v>133.65</v>
      </c>
    </row>
    <row r="73" spans="1:4">
      <c r="A73" s="9">
        <v>4</v>
      </c>
      <c r="B73" s="10">
        <v>79</v>
      </c>
      <c r="C73" s="38">
        <f t="shared" si="3"/>
        <v>316</v>
      </c>
      <c r="D73" s="38">
        <f t="shared" si="4"/>
        <v>7.1099999999999994</v>
      </c>
    </row>
    <row r="74" spans="1:4">
      <c r="A74" s="9">
        <v>0</v>
      </c>
      <c r="B74" s="10">
        <v>130</v>
      </c>
      <c r="C74" s="38">
        <f t="shared" si="3"/>
        <v>0</v>
      </c>
      <c r="D74" s="38">
        <f t="shared" si="4"/>
        <v>0</v>
      </c>
    </row>
    <row r="75" spans="1:4">
      <c r="A75" s="9">
        <v>5</v>
      </c>
      <c r="B75" s="10">
        <v>485</v>
      </c>
      <c r="C75" s="38">
        <f t="shared" si="3"/>
        <v>2425</v>
      </c>
      <c r="D75" s="38">
        <f t="shared" si="4"/>
        <v>54.5625</v>
      </c>
    </row>
    <row r="76" spans="1:4">
      <c r="A76" s="9">
        <v>28</v>
      </c>
      <c r="B76" s="10">
        <v>90</v>
      </c>
      <c r="C76" s="38">
        <f t="shared" si="3"/>
        <v>2520</v>
      </c>
      <c r="D76" s="38">
        <f t="shared" si="4"/>
        <v>56.699999999999996</v>
      </c>
    </row>
    <row r="77" spans="1:4">
      <c r="A77" s="9">
        <v>52</v>
      </c>
      <c r="B77" s="10">
        <v>20</v>
      </c>
      <c r="C77" s="38">
        <f t="shared" si="3"/>
        <v>1040</v>
      </c>
      <c r="D77" s="38">
        <f t="shared" si="4"/>
        <v>23.4</v>
      </c>
    </row>
    <row r="78" spans="1:4">
      <c r="A78" s="9">
        <v>30</v>
      </c>
      <c r="B78" s="10">
        <v>55</v>
      </c>
      <c r="C78" s="38">
        <f t="shared" si="3"/>
        <v>1650</v>
      </c>
      <c r="D78" s="38">
        <f t="shared" si="4"/>
        <v>37.125</v>
      </c>
    </row>
    <row r="79" spans="1:4">
      <c r="A79" s="9">
        <v>1</v>
      </c>
      <c r="B79" s="10">
        <v>35</v>
      </c>
      <c r="C79" s="38">
        <f t="shared" si="3"/>
        <v>35</v>
      </c>
      <c r="D79" s="38">
        <f t="shared" si="4"/>
        <v>0.78749999999999998</v>
      </c>
    </row>
    <row r="80" spans="1:4">
      <c r="A80" s="9">
        <v>4</v>
      </c>
      <c r="B80" s="10">
        <v>40</v>
      </c>
      <c r="C80" s="38">
        <f t="shared" si="3"/>
        <v>160</v>
      </c>
      <c r="D80" s="38">
        <f t="shared" si="4"/>
        <v>3.5999999999999996</v>
      </c>
    </row>
    <row r="81" spans="1:4">
      <c r="A81" s="9">
        <v>10</v>
      </c>
      <c r="B81" s="10">
        <v>23</v>
      </c>
      <c r="C81" s="38">
        <f t="shared" si="3"/>
        <v>230</v>
      </c>
      <c r="D81" s="38">
        <f t="shared" si="4"/>
        <v>5.1749999999999998</v>
      </c>
    </row>
    <row r="82" spans="1:4">
      <c r="A82" s="9">
        <v>10</v>
      </c>
      <c r="B82" s="10">
        <v>153</v>
      </c>
      <c r="C82" s="38">
        <f t="shared" si="3"/>
        <v>1530</v>
      </c>
      <c r="D82" s="38">
        <f t="shared" si="4"/>
        <v>34.424999999999997</v>
      </c>
    </row>
    <row r="83" spans="1:4">
      <c r="A83" s="9">
        <v>11</v>
      </c>
      <c r="B83" s="10">
        <v>92</v>
      </c>
      <c r="C83" s="38">
        <f t="shared" si="3"/>
        <v>1012</v>
      </c>
      <c r="D83" s="38">
        <f t="shared" si="4"/>
        <v>22.77</v>
      </c>
    </row>
    <row r="84" spans="1:4">
      <c r="A84" s="9">
        <v>28</v>
      </c>
      <c r="B84" s="10">
        <v>76</v>
      </c>
      <c r="C84" s="38">
        <f t="shared" si="3"/>
        <v>2128</v>
      </c>
      <c r="D84" s="38">
        <f t="shared" si="4"/>
        <v>47.879999999999995</v>
      </c>
    </row>
    <row r="85" spans="1:4">
      <c r="A85" s="9">
        <v>2</v>
      </c>
      <c r="B85" s="10">
        <v>60</v>
      </c>
      <c r="C85" s="38">
        <f t="shared" si="3"/>
        <v>120</v>
      </c>
      <c r="D85" s="38">
        <f t="shared" si="4"/>
        <v>2.6999999999999997</v>
      </c>
    </row>
    <row r="86" spans="1:4">
      <c r="A86" s="9">
        <v>0</v>
      </c>
      <c r="B86" s="10">
        <v>14</v>
      </c>
      <c r="C86" s="38">
        <f t="shared" si="3"/>
        <v>0</v>
      </c>
      <c r="D86" s="38">
        <f t="shared" si="4"/>
        <v>0</v>
      </c>
    </row>
    <row r="87" spans="1:4">
      <c r="A87" s="9">
        <v>28</v>
      </c>
      <c r="B87" s="10">
        <v>28</v>
      </c>
      <c r="C87" s="38">
        <f t="shared" si="3"/>
        <v>784</v>
      </c>
      <c r="D87" s="38">
        <f t="shared" si="4"/>
        <v>17.64</v>
      </c>
    </row>
    <row r="88" spans="1:4">
      <c r="A88" s="9">
        <v>43</v>
      </c>
      <c r="B88" s="10">
        <v>54</v>
      </c>
      <c r="C88" s="38">
        <f t="shared" si="3"/>
        <v>2322</v>
      </c>
      <c r="D88" s="38">
        <f t="shared" si="4"/>
        <v>52.244999999999997</v>
      </c>
    </row>
    <row r="89" spans="1:4">
      <c r="A89" s="9">
        <v>3</v>
      </c>
      <c r="B89" s="10">
        <v>115</v>
      </c>
      <c r="C89" s="38">
        <f t="shared" si="3"/>
        <v>345</v>
      </c>
      <c r="D89" s="38">
        <f t="shared" si="4"/>
        <v>7.7624999999999993</v>
      </c>
    </row>
    <row r="90" spans="1:4">
      <c r="A90" s="9">
        <v>39</v>
      </c>
      <c r="B90" s="10">
        <v>32</v>
      </c>
      <c r="C90" s="38">
        <f t="shared" si="3"/>
        <v>1248</v>
      </c>
      <c r="D90" s="38">
        <f t="shared" si="4"/>
        <v>28.08</v>
      </c>
    </row>
    <row r="91" spans="1:4">
      <c r="A91" s="9">
        <v>0</v>
      </c>
      <c r="B91" s="10">
        <v>42</v>
      </c>
      <c r="C91" s="38">
        <f t="shared" si="3"/>
        <v>0</v>
      </c>
      <c r="D91" s="38">
        <f t="shared" si="4"/>
        <v>0</v>
      </c>
    </row>
    <row r="92" spans="1:4">
      <c r="A92" s="9">
        <v>2</v>
      </c>
      <c r="B92" s="10">
        <v>165</v>
      </c>
      <c r="C92" s="38">
        <f t="shared" si="3"/>
        <v>330</v>
      </c>
      <c r="D92" s="38">
        <f t="shared" si="4"/>
        <v>7.4249999999999998</v>
      </c>
    </row>
    <row r="93" spans="1:4">
      <c r="A93" s="9">
        <v>4</v>
      </c>
      <c r="B93" s="10">
        <v>42</v>
      </c>
      <c r="C93" s="38">
        <f t="shared" si="3"/>
        <v>168</v>
      </c>
      <c r="D93" s="38">
        <f t="shared" si="4"/>
        <v>3.78</v>
      </c>
    </row>
    <row r="94" spans="1:4">
      <c r="A94" s="9">
        <v>30</v>
      </c>
      <c r="B94" s="10">
        <v>20</v>
      </c>
      <c r="C94" s="38">
        <f t="shared" si="3"/>
        <v>600</v>
      </c>
      <c r="D94" s="38">
        <f t="shared" si="4"/>
        <v>13.5</v>
      </c>
    </row>
    <row r="95" spans="1:4">
      <c r="A95" s="9">
        <v>80</v>
      </c>
      <c r="B95" s="10">
        <v>99</v>
      </c>
      <c r="C95" s="38">
        <f t="shared" si="3"/>
        <v>7920</v>
      </c>
      <c r="D95" s="38">
        <f t="shared" si="4"/>
        <v>178.2</v>
      </c>
    </row>
    <row r="96" spans="1:4">
      <c r="A96" s="9">
        <v>0</v>
      </c>
      <c r="B96" s="10">
        <v>12</v>
      </c>
      <c r="C96" s="38">
        <f t="shared" si="3"/>
        <v>0</v>
      </c>
      <c r="D96" s="38">
        <f t="shared" si="4"/>
        <v>0</v>
      </c>
    </row>
    <row r="97" spans="1:4">
      <c r="A97" s="9">
        <v>0</v>
      </c>
      <c r="B97" s="10">
        <v>60</v>
      </c>
      <c r="C97" s="38">
        <f t="shared" si="3"/>
        <v>0</v>
      </c>
      <c r="D97" s="38">
        <f t="shared" si="4"/>
        <v>0</v>
      </c>
    </row>
    <row r="98" spans="1:4">
      <c r="A98" s="9">
        <v>19</v>
      </c>
      <c r="B98" s="10">
        <v>8</v>
      </c>
      <c r="C98" s="38">
        <f t="shared" si="3"/>
        <v>152</v>
      </c>
      <c r="D98" s="38">
        <f t="shared" si="4"/>
        <v>3.42</v>
      </c>
    </row>
    <row r="99" spans="1:4">
      <c r="A99" s="9">
        <v>0</v>
      </c>
      <c r="B99" s="10">
        <v>28</v>
      </c>
      <c r="C99" s="38">
        <f t="shared" si="3"/>
        <v>0</v>
      </c>
      <c r="D99" s="38">
        <f t="shared" si="4"/>
        <v>0</v>
      </c>
    </row>
    <row r="100" spans="1:4">
      <c r="A100" s="9">
        <v>100</v>
      </c>
      <c r="B100" s="10">
        <v>20</v>
      </c>
      <c r="C100" s="38">
        <f t="shared" si="3"/>
        <v>2000</v>
      </c>
      <c r="D100" s="38">
        <f t="shared" si="4"/>
        <v>45</v>
      </c>
    </row>
    <row r="101" spans="1:4">
      <c r="A101" s="9">
        <v>1</v>
      </c>
      <c r="B101" s="10">
        <v>30</v>
      </c>
      <c r="C101" s="38">
        <f t="shared" si="3"/>
        <v>30</v>
      </c>
      <c r="D101" s="38">
        <f t="shared" si="4"/>
        <v>0.67499999999999993</v>
      </c>
    </row>
    <row r="102" spans="1:4">
      <c r="A102" s="9">
        <v>15</v>
      </c>
      <c r="B102" s="10">
        <v>18</v>
      </c>
      <c r="C102" s="38">
        <f t="shared" si="3"/>
        <v>270</v>
      </c>
      <c r="D102" s="38">
        <f t="shared" si="4"/>
        <v>6.0750000000000002</v>
      </c>
    </row>
    <row r="103" spans="1:4">
      <c r="A103" s="9">
        <v>25</v>
      </c>
      <c r="B103" s="10">
        <v>36</v>
      </c>
      <c r="C103" s="38">
        <f t="shared" si="3"/>
        <v>900</v>
      </c>
      <c r="D103" s="38">
        <f t="shared" si="4"/>
        <v>20.25</v>
      </c>
    </row>
    <row r="104" spans="1:4">
      <c r="A104" s="9">
        <v>23</v>
      </c>
      <c r="B104" s="10">
        <v>98</v>
      </c>
      <c r="C104" s="38">
        <f t="shared" si="3"/>
        <v>2254</v>
      </c>
      <c r="D104" s="38">
        <f t="shared" si="4"/>
        <v>50.714999999999996</v>
      </c>
    </row>
    <row r="105" spans="1:4">
      <c r="A105" s="9">
        <v>66</v>
      </c>
      <c r="B105" s="10">
        <v>19</v>
      </c>
      <c r="C105" s="38">
        <f t="shared" si="3"/>
        <v>1254</v>
      </c>
      <c r="D105" s="38">
        <f t="shared" si="4"/>
        <v>28.215</v>
      </c>
    </row>
    <row r="106" spans="1:4">
      <c r="A106" s="9">
        <v>22</v>
      </c>
      <c r="B106" s="10">
        <v>33</v>
      </c>
      <c r="C106" s="38">
        <f t="shared" si="3"/>
        <v>726</v>
      </c>
      <c r="D106" s="38">
        <f t="shared" si="4"/>
        <v>16.335000000000001</v>
      </c>
    </row>
    <row r="107" spans="1:4">
      <c r="A107" s="9">
        <v>0</v>
      </c>
      <c r="B107" s="10">
        <v>57</v>
      </c>
      <c r="C107" s="38">
        <f t="shared" si="3"/>
        <v>0</v>
      </c>
      <c r="D107" s="38">
        <f t="shared" si="4"/>
        <v>0</v>
      </c>
    </row>
    <row r="108" spans="1:4">
      <c r="A108" s="9">
        <v>34</v>
      </c>
      <c r="B108" s="10">
        <v>38</v>
      </c>
      <c r="C108" s="38">
        <f t="shared" si="3"/>
        <v>1292</v>
      </c>
      <c r="D108" s="38">
        <f t="shared" si="4"/>
        <v>29.07</v>
      </c>
    </row>
    <row r="109" spans="1:4">
      <c r="A109" s="9">
        <v>0</v>
      </c>
      <c r="B109" s="10">
        <v>42</v>
      </c>
      <c r="C109" s="38">
        <f t="shared" si="3"/>
        <v>0</v>
      </c>
      <c r="D109" s="38">
        <f t="shared" si="4"/>
        <v>0</v>
      </c>
    </row>
    <row r="110" spans="1:4">
      <c r="A110" s="9">
        <v>9</v>
      </c>
      <c r="B110" s="10">
        <v>41</v>
      </c>
      <c r="C110" s="38">
        <f t="shared" si="3"/>
        <v>369</v>
      </c>
      <c r="D110" s="38">
        <f t="shared" si="4"/>
        <v>8.3025000000000002</v>
      </c>
    </row>
    <row r="111" spans="1:4">
      <c r="A111" s="9">
        <v>43</v>
      </c>
      <c r="B111" s="10">
        <v>18</v>
      </c>
      <c r="C111" s="38">
        <f t="shared" si="3"/>
        <v>774</v>
      </c>
      <c r="D111" s="38">
        <f t="shared" si="4"/>
        <v>17.414999999999999</v>
      </c>
    </row>
    <row r="112" spans="1:4">
      <c r="A112" s="9">
        <v>13</v>
      </c>
      <c r="B112" s="10">
        <v>99</v>
      </c>
      <c r="C112" s="38">
        <f t="shared" si="3"/>
        <v>1287</v>
      </c>
      <c r="D112" s="38">
        <f t="shared" si="4"/>
        <v>28.9575</v>
      </c>
    </row>
    <row r="113" spans="1:4">
      <c r="A113" s="9">
        <v>0</v>
      </c>
      <c r="B113" s="10">
        <v>28</v>
      </c>
      <c r="C113" s="38">
        <f t="shared" si="3"/>
        <v>0</v>
      </c>
      <c r="D113" s="38">
        <f t="shared" si="4"/>
        <v>0</v>
      </c>
    </row>
    <row r="114" spans="1:4">
      <c r="A114" s="9">
        <v>3</v>
      </c>
      <c r="B114" s="10">
        <v>80</v>
      </c>
      <c r="C114" s="38">
        <f t="shared" si="3"/>
        <v>240</v>
      </c>
      <c r="D114" s="38">
        <f t="shared" si="4"/>
        <v>5.3999999999999995</v>
      </c>
    </row>
    <row r="115" spans="1:4">
      <c r="A115" s="9">
        <v>0</v>
      </c>
      <c r="B115" s="10">
        <v>106</v>
      </c>
      <c r="C115" s="38">
        <f t="shared" si="3"/>
        <v>0</v>
      </c>
      <c r="D115" s="38">
        <f t="shared" si="4"/>
        <v>0</v>
      </c>
    </row>
    <row r="116" spans="1:4">
      <c r="A116" s="9">
        <v>0</v>
      </c>
      <c r="B116" s="10">
        <v>27</v>
      </c>
      <c r="C116" s="38">
        <f t="shared" si="3"/>
        <v>0</v>
      </c>
      <c r="D116" s="38">
        <f t="shared" si="4"/>
        <v>0</v>
      </c>
    </row>
    <row r="117" spans="1:4">
      <c r="A117" s="9">
        <v>0</v>
      </c>
      <c r="B117" s="10">
        <v>29</v>
      </c>
      <c r="C117" s="38">
        <f t="shared" si="3"/>
        <v>0</v>
      </c>
      <c r="D117" s="38">
        <f t="shared" si="4"/>
        <v>0</v>
      </c>
    </row>
    <row r="118" spans="1:4">
      <c r="A118" s="9">
        <v>11</v>
      </c>
      <c r="B118" s="10">
        <v>72</v>
      </c>
      <c r="C118" s="38">
        <f t="shared" si="3"/>
        <v>792</v>
      </c>
      <c r="D118" s="38">
        <f t="shared" si="4"/>
        <v>17.82</v>
      </c>
    </row>
    <row r="119" spans="1:4">
      <c r="A119" s="9">
        <v>43</v>
      </c>
      <c r="B119" s="10">
        <v>54</v>
      </c>
      <c r="C119" s="38">
        <f t="shared" si="3"/>
        <v>2322</v>
      </c>
      <c r="D119" s="38">
        <f t="shared" si="4"/>
        <v>52.244999999999997</v>
      </c>
    </row>
    <row r="120" spans="1:4">
      <c r="A120" s="9">
        <v>0</v>
      </c>
      <c r="B120" s="10">
        <v>75</v>
      </c>
      <c r="C120" s="38">
        <f t="shared" si="3"/>
        <v>0</v>
      </c>
      <c r="D120" s="38">
        <f t="shared" si="4"/>
        <v>0</v>
      </c>
    </row>
    <row r="121" spans="1:4">
      <c r="A121" s="9">
        <v>58</v>
      </c>
      <c r="B121" s="10">
        <v>45</v>
      </c>
      <c r="C121" s="38">
        <f t="shared" si="3"/>
        <v>2610</v>
      </c>
      <c r="D121" s="38">
        <f t="shared" si="4"/>
        <v>58.724999999999994</v>
      </c>
    </row>
    <row r="122" spans="1:4">
      <c r="A122" s="9">
        <v>15</v>
      </c>
      <c r="B122" s="10">
        <v>57</v>
      </c>
      <c r="C122" s="38">
        <f t="shared" si="3"/>
        <v>855</v>
      </c>
      <c r="D122" s="38">
        <f t="shared" si="4"/>
        <v>19.237500000000001</v>
      </c>
    </row>
    <row r="123" spans="1:4">
      <c r="A123" s="9">
        <v>31</v>
      </c>
      <c r="B123" s="10">
        <v>51</v>
      </c>
      <c r="C123" s="38">
        <f t="shared" si="3"/>
        <v>1581</v>
      </c>
      <c r="D123" s="38">
        <f t="shared" si="4"/>
        <v>35.572499999999998</v>
      </c>
    </row>
    <row r="124" spans="1:4">
      <c r="A124" s="9">
        <v>23</v>
      </c>
      <c r="B124" s="10">
        <v>33</v>
      </c>
      <c r="C124" s="38">
        <f t="shared" si="3"/>
        <v>759</v>
      </c>
      <c r="D124" s="38">
        <f t="shared" si="4"/>
        <v>17.077500000000001</v>
      </c>
    </row>
    <row r="125" spans="1:4">
      <c r="A125" s="9">
        <v>0</v>
      </c>
      <c r="B125" s="10">
        <v>80</v>
      </c>
      <c r="C125" s="38">
        <f t="shared" si="3"/>
        <v>0</v>
      </c>
      <c r="D125" s="38">
        <f t="shared" si="4"/>
        <v>0</v>
      </c>
    </row>
    <row r="126" spans="1:4">
      <c r="A126" s="9">
        <v>13</v>
      </c>
      <c r="B126" s="10">
        <v>30</v>
      </c>
      <c r="C126" s="38">
        <f t="shared" si="3"/>
        <v>390</v>
      </c>
      <c r="D126" s="38">
        <f t="shared" si="4"/>
        <v>8.7750000000000004</v>
      </c>
    </row>
    <row r="127" spans="1:4">
      <c r="A127" s="9">
        <v>28</v>
      </c>
      <c r="B127" s="10">
        <v>22</v>
      </c>
      <c r="C127" s="38">
        <f t="shared" si="3"/>
        <v>616</v>
      </c>
      <c r="D127" s="38">
        <f t="shared" si="4"/>
        <v>13.86</v>
      </c>
    </row>
    <row r="128" spans="1:4">
      <c r="A128" s="9">
        <v>4</v>
      </c>
      <c r="B128" s="10">
        <v>102</v>
      </c>
      <c r="C128" s="38">
        <f t="shared" si="3"/>
        <v>408</v>
      </c>
      <c r="D128" s="38">
        <f t="shared" si="4"/>
        <v>9.18</v>
      </c>
    </row>
    <row r="129" spans="1:4">
      <c r="A129" s="9">
        <v>6</v>
      </c>
      <c r="B129" s="10">
        <v>24</v>
      </c>
      <c r="C129" s="38">
        <f t="shared" si="3"/>
        <v>144</v>
      </c>
      <c r="D129" s="38">
        <f t="shared" si="4"/>
        <v>3.2399999999999998</v>
      </c>
    </row>
    <row r="130" spans="1:4">
      <c r="A130" s="9">
        <v>56</v>
      </c>
      <c r="B130" s="10">
        <v>20</v>
      </c>
      <c r="C130" s="38">
        <f t="shared" si="3"/>
        <v>1120</v>
      </c>
      <c r="D130" s="38">
        <f t="shared" si="4"/>
        <v>25.2</v>
      </c>
    </row>
    <row r="131" spans="1:4">
      <c r="A131" s="9">
        <v>2</v>
      </c>
      <c r="B131" s="10">
        <v>129</v>
      </c>
      <c r="C131" s="38">
        <f t="shared" ref="C131:C194" si="5">A131*B131</f>
        <v>258</v>
      </c>
      <c r="D131" s="38">
        <f t="shared" ref="D131:D194" si="6">C131*2.25%</f>
        <v>5.8049999999999997</v>
      </c>
    </row>
    <row r="132" spans="1:4">
      <c r="A132" s="9">
        <v>4</v>
      </c>
      <c r="B132" s="10">
        <v>19</v>
      </c>
      <c r="C132" s="38">
        <f t="shared" si="5"/>
        <v>76</v>
      </c>
      <c r="D132" s="38">
        <f t="shared" si="6"/>
        <v>1.71</v>
      </c>
    </row>
    <row r="133" spans="1:4">
      <c r="A133" s="9">
        <v>13</v>
      </c>
      <c r="B133" s="10">
        <v>27</v>
      </c>
      <c r="C133" s="38">
        <f t="shared" si="5"/>
        <v>351</v>
      </c>
      <c r="D133" s="38">
        <f t="shared" si="6"/>
        <v>7.8975</v>
      </c>
    </row>
    <row r="134" spans="1:4">
      <c r="A134" s="9">
        <v>28</v>
      </c>
      <c r="B134" s="10">
        <v>20</v>
      </c>
      <c r="C134" s="38">
        <f t="shared" si="5"/>
        <v>560</v>
      </c>
      <c r="D134" s="38">
        <f t="shared" si="6"/>
        <v>12.6</v>
      </c>
    </row>
    <row r="135" spans="1:4">
      <c r="A135" s="9">
        <v>14</v>
      </c>
      <c r="B135" s="10">
        <v>47</v>
      </c>
      <c r="C135" s="38">
        <f t="shared" si="5"/>
        <v>658</v>
      </c>
      <c r="D135" s="38">
        <f t="shared" si="6"/>
        <v>14.805</v>
      </c>
    </row>
    <row r="136" spans="1:4">
      <c r="A136" s="9">
        <v>15</v>
      </c>
      <c r="B136" s="10">
        <v>66</v>
      </c>
      <c r="C136" s="38">
        <f t="shared" si="5"/>
        <v>990</v>
      </c>
      <c r="D136" s="38">
        <f t="shared" si="6"/>
        <v>22.274999999999999</v>
      </c>
    </row>
    <row r="137" spans="1:4">
      <c r="A137" s="9">
        <v>0</v>
      </c>
      <c r="B137" s="10">
        <v>28</v>
      </c>
      <c r="C137" s="38">
        <f t="shared" si="5"/>
        <v>0</v>
      </c>
      <c r="D137" s="38">
        <f t="shared" si="6"/>
        <v>0</v>
      </c>
    </row>
    <row r="138" spans="1:4">
      <c r="A138" s="9">
        <v>0</v>
      </c>
      <c r="B138" s="10">
        <v>50</v>
      </c>
      <c r="C138" s="38">
        <f t="shared" si="5"/>
        <v>0</v>
      </c>
      <c r="D138" s="38">
        <f t="shared" si="6"/>
        <v>0</v>
      </c>
    </row>
    <row r="139" spans="1:4">
      <c r="A139" s="9">
        <v>163</v>
      </c>
      <c r="B139" s="10">
        <v>21</v>
      </c>
      <c r="C139" s="38">
        <f t="shared" si="5"/>
        <v>3423</v>
      </c>
      <c r="D139" s="38">
        <f t="shared" si="6"/>
        <v>77.017499999999998</v>
      </c>
    </row>
    <row r="140" spans="1:4">
      <c r="A140" s="9">
        <v>8</v>
      </c>
      <c r="B140" s="10">
        <v>81</v>
      </c>
      <c r="C140" s="38">
        <f t="shared" si="5"/>
        <v>648</v>
      </c>
      <c r="D140" s="38">
        <f t="shared" si="6"/>
        <v>14.58</v>
      </c>
    </row>
    <row r="141" spans="1:4">
      <c r="A141" s="9">
        <v>0</v>
      </c>
      <c r="B141" s="10">
        <v>62</v>
      </c>
      <c r="C141" s="38">
        <f t="shared" si="5"/>
        <v>0</v>
      </c>
      <c r="D141" s="38">
        <f t="shared" si="6"/>
        <v>0</v>
      </c>
    </row>
    <row r="142" spans="1:4">
      <c r="A142" s="9">
        <v>0</v>
      </c>
      <c r="B142" s="10">
        <v>36</v>
      </c>
      <c r="C142" s="38">
        <f t="shared" si="5"/>
        <v>0</v>
      </c>
      <c r="D142" s="38">
        <f t="shared" si="6"/>
        <v>0</v>
      </c>
    </row>
    <row r="143" spans="1:4">
      <c r="A143" s="9">
        <v>12</v>
      </c>
      <c r="B143" s="10">
        <v>162</v>
      </c>
      <c r="C143" s="38">
        <f t="shared" si="5"/>
        <v>1944</v>
      </c>
      <c r="D143" s="38">
        <f t="shared" si="6"/>
        <v>43.739999999999995</v>
      </c>
    </row>
    <row r="144" spans="1:4">
      <c r="A144" s="9">
        <v>0</v>
      </c>
      <c r="B144" s="10">
        <v>95</v>
      </c>
      <c r="C144" s="38">
        <f t="shared" si="5"/>
        <v>0</v>
      </c>
      <c r="D144" s="38">
        <f t="shared" si="6"/>
        <v>0</v>
      </c>
    </row>
    <row r="145" spans="1:4">
      <c r="A145" s="9">
        <v>31</v>
      </c>
      <c r="B145" s="10">
        <v>72</v>
      </c>
      <c r="C145" s="38">
        <f t="shared" si="5"/>
        <v>2232</v>
      </c>
      <c r="D145" s="38">
        <f t="shared" si="6"/>
        <v>50.22</v>
      </c>
    </row>
    <row r="146" spans="1:4">
      <c r="A146" s="9">
        <v>0</v>
      </c>
      <c r="B146" s="10">
        <v>39</v>
      </c>
      <c r="C146" s="38">
        <f t="shared" si="5"/>
        <v>0</v>
      </c>
      <c r="D146" s="38">
        <f t="shared" si="6"/>
        <v>0</v>
      </c>
    </row>
    <row r="147" spans="1:4">
      <c r="A147" s="9">
        <v>17</v>
      </c>
      <c r="B147" s="10">
        <v>170</v>
      </c>
      <c r="C147" s="38">
        <f t="shared" si="5"/>
        <v>2890</v>
      </c>
      <c r="D147" s="38">
        <f t="shared" si="6"/>
        <v>65.024999999999991</v>
      </c>
    </row>
    <row r="148" spans="1:4">
      <c r="A148" s="9">
        <v>4</v>
      </c>
      <c r="B148" s="10">
        <v>249</v>
      </c>
      <c r="C148" s="38">
        <f t="shared" si="5"/>
        <v>996</v>
      </c>
      <c r="D148" s="38">
        <f t="shared" si="6"/>
        <v>22.41</v>
      </c>
    </row>
    <row r="149" spans="1:4">
      <c r="A149" s="9">
        <v>5</v>
      </c>
      <c r="B149" s="10">
        <v>114</v>
      </c>
      <c r="C149" s="38">
        <f t="shared" si="5"/>
        <v>570</v>
      </c>
      <c r="D149" s="38">
        <f t="shared" si="6"/>
        <v>12.824999999999999</v>
      </c>
    </row>
    <row r="150" spans="1:4">
      <c r="A150" s="9">
        <v>26</v>
      </c>
      <c r="B150" s="10">
        <v>62</v>
      </c>
      <c r="C150" s="38">
        <f t="shared" si="5"/>
        <v>1612</v>
      </c>
      <c r="D150" s="38">
        <f t="shared" si="6"/>
        <v>36.269999999999996</v>
      </c>
    </row>
    <row r="151" spans="1:4">
      <c r="A151" s="9">
        <v>18</v>
      </c>
      <c r="B151" s="10">
        <v>102</v>
      </c>
      <c r="C151" s="38">
        <f t="shared" si="5"/>
        <v>1836</v>
      </c>
      <c r="D151" s="38">
        <f t="shared" si="6"/>
        <v>41.309999999999995</v>
      </c>
    </row>
    <row r="152" spans="1:4">
      <c r="A152" s="9">
        <v>13</v>
      </c>
      <c r="B152" s="10">
        <v>78</v>
      </c>
      <c r="C152" s="38">
        <f t="shared" si="5"/>
        <v>1014</v>
      </c>
      <c r="D152" s="38">
        <f t="shared" si="6"/>
        <v>22.814999999999998</v>
      </c>
    </row>
    <row r="153" spans="1:4">
      <c r="A153" s="9">
        <v>10</v>
      </c>
      <c r="B153" s="10">
        <v>82</v>
      </c>
      <c r="C153" s="38">
        <f t="shared" si="5"/>
        <v>820</v>
      </c>
      <c r="D153" s="38">
        <f t="shared" si="6"/>
        <v>18.45</v>
      </c>
    </row>
    <row r="154" spans="1:4">
      <c r="A154" s="9">
        <v>1</v>
      </c>
      <c r="B154" s="10">
        <v>36</v>
      </c>
      <c r="C154" s="38">
        <f t="shared" si="5"/>
        <v>36</v>
      </c>
      <c r="D154" s="38">
        <f t="shared" si="6"/>
        <v>0.80999999999999994</v>
      </c>
    </row>
    <row r="155" spans="1:4">
      <c r="A155" s="9">
        <v>3</v>
      </c>
      <c r="B155" s="10">
        <v>113</v>
      </c>
      <c r="C155" s="38">
        <f t="shared" si="5"/>
        <v>339</v>
      </c>
      <c r="D155" s="38">
        <f t="shared" si="6"/>
        <v>7.6274999999999995</v>
      </c>
    </row>
    <row r="156" spans="1:4">
      <c r="A156" s="9">
        <v>3</v>
      </c>
      <c r="B156" s="10">
        <v>105</v>
      </c>
      <c r="C156" s="38">
        <f t="shared" si="5"/>
        <v>315</v>
      </c>
      <c r="D156" s="38">
        <f t="shared" si="6"/>
        <v>7.0874999999999995</v>
      </c>
    </row>
    <row r="157" spans="1:4">
      <c r="A157" s="9">
        <v>2</v>
      </c>
      <c r="B157" s="10">
        <v>90</v>
      </c>
      <c r="C157" s="38">
        <f t="shared" si="5"/>
        <v>180</v>
      </c>
      <c r="D157" s="38">
        <f t="shared" si="6"/>
        <v>4.05</v>
      </c>
    </row>
    <row r="158" spans="1:4">
      <c r="A158" s="9">
        <v>3</v>
      </c>
      <c r="B158" s="10">
        <v>156</v>
      </c>
      <c r="C158" s="38">
        <f t="shared" si="5"/>
        <v>468</v>
      </c>
      <c r="D158" s="38">
        <f t="shared" si="6"/>
        <v>10.53</v>
      </c>
    </row>
    <row r="159" spans="1:4">
      <c r="A159" s="9">
        <v>9</v>
      </c>
      <c r="B159" s="10">
        <v>177</v>
      </c>
      <c r="C159" s="38">
        <f t="shared" si="5"/>
        <v>1593</v>
      </c>
      <c r="D159" s="38">
        <f t="shared" si="6"/>
        <v>35.842500000000001</v>
      </c>
    </row>
    <row r="160" spans="1:4">
      <c r="A160" s="9">
        <v>8</v>
      </c>
      <c r="B160" s="10">
        <v>92</v>
      </c>
      <c r="C160" s="38">
        <f t="shared" si="5"/>
        <v>736</v>
      </c>
      <c r="D160" s="38">
        <f t="shared" si="6"/>
        <v>16.559999999999999</v>
      </c>
    </row>
    <row r="161" spans="1:4">
      <c r="A161" s="9">
        <v>18</v>
      </c>
      <c r="B161" s="10">
        <v>70</v>
      </c>
      <c r="C161" s="38">
        <f t="shared" si="5"/>
        <v>1260</v>
      </c>
      <c r="D161" s="38">
        <f t="shared" si="6"/>
        <v>28.349999999999998</v>
      </c>
    </row>
    <row r="162" spans="1:4">
      <c r="A162" s="9">
        <v>16</v>
      </c>
      <c r="B162" s="10">
        <v>27</v>
      </c>
      <c r="C162" s="38">
        <f t="shared" si="5"/>
        <v>432</v>
      </c>
      <c r="D162" s="38">
        <f t="shared" si="6"/>
        <v>9.7199999999999989</v>
      </c>
    </row>
    <row r="163" spans="1:4">
      <c r="A163" s="9">
        <v>0</v>
      </c>
      <c r="B163" s="10">
        <v>42</v>
      </c>
      <c r="C163" s="38">
        <f t="shared" si="5"/>
        <v>0</v>
      </c>
      <c r="D163" s="38">
        <f t="shared" si="6"/>
        <v>0</v>
      </c>
    </row>
    <row r="164" spans="1:4">
      <c r="A164" s="9">
        <v>4</v>
      </c>
      <c r="B164" s="10">
        <v>43</v>
      </c>
      <c r="C164" s="38">
        <f t="shared" si="5"/>
        <v>172</v>
      </c>
      <c r="D164" s="38">
        <f t="shared" si="6"/>
        <v>3.8699999999999997</v>
      </c>
    </row>
    <row r="165" spans="1:4">
      <c r="A165" s="9">
        <v>0</v>
      </c>
      <c r="B165" s="10">
        <v>65</v>
      </c>
      <c r="C165" s="38">
        <f t="shared" si="5"/>
        <v>0</v>
      </c>
      <c r="D165" s="38">
        <f t="shared" si="6"/>
        <v>0</v>
      </c>
    </row>
    <row r="166" spans="1:4">
      <c r="A166" s="9">
        <v>25</v>
      </c>
      <c r="B166" s="10">
        <v>53</v>
      </c>
      <c r="C166" s="38">
        <f t="shared" si="5"/>
        <v>1325</v>
      </c>
      <c r="D166" s="38">
        <f t="shared" si="6"/>
        <v>29.8125</v>
      </c>
    </row>
    <row r="167" spans="1:4">
      <c r="A167" s="9">
        <v>0</v>
      </c>
      <c r="B167" s="10">
        <v>64</v>
      </c>
      <c r="C167" s="38">
        <f t="shared" si="5"/>
        <v>0</v>
      </c>
      <c r="D167" s="38">
        <f t="shared" si="6"/>
        <v>0</v>
      </c>
    </row>
    <row r="168" spans="1:4">
      <c r="A168" s="9">
        <v>0</v>
      </c>
      <c r="B168" s="10">
        <v>188</v>
      </c>
      <c r="C168" s="38">
        <f t="shared" si="5"/>
        <v>0</v>
      </c>
      <c r="D168" s="38">
        <f t="shared" si="6"/>
        <v>0</v>
      </c>
    </row>
    <row r="169" spans="1:4">
      <c r="A169" s="9">
        <v>11</v>
      </c>
      <c r="B169" s="10">
        <v>178</v>
      </c>
      <c r="C169" s="38">
        <f t="shared" si="5"/>
        <v>1958</v>
      </c>
      <c r="D169" s="38">
        <f t="shared" si="6"/>
        <v>44.055</v>
      </c>
    </row>
    <row r="170" spans="1:4">
      <c r="A170" s="9">
        <v>3</v>
      </c>
      <c r="B170" s="10">
        <v>23</v>
      </c>
      <c r="C170" s="38">
        <f t="shared" si="5"/>
        <v>69</v>
      </c>
      <c r="D170" s="38">
        <f t="shared" si="6"/>
        <v>1.5525</v>
      </c>
    </row>
    <row r="171" spans="1:4">
      <c r="A171" s="9">
        <v>24</v>
      </c>
      <c r="B171" s="10">
        <v>3</v>
      </c>
      <c r="C171" s="38">
        <f t="shared" si="5"/>
        <v>72</v>
      </c>
      <c r="D171" s="38">
        <f t="shared" si="6"/>
        <v>1.6199999999999999</v>
      </c>
    </row>
    <row r="172" spans="1:4">
      <c r="A172" s="9">
        <v>40</v>
      </c>
      <c r="B172" s="10">
        <v>132</v>
      </c>
      <c r="C172" s="38">
        <f t="shared" si="5"/>
        <v>5280</v>
      </c>
      <c r="D172" s="38">
        <f t="shared" si="6"/>
        <v>118.8</v>
      </c>
    </row>
    <row r="173" spans="1:4">
      <c r="A173" s="9">
        <v>0</v>
      </c>
      <c r="B173" s="10">
        <v>29</v>
      </c>
      <c r="C173" s="38">
        <f t="shared" si="5"/>
        <v>0</v>
      </c>
      <c r="D173" s="38">
        <f t="shared" si="6"/>
        <v>0</v>
      </c>
    </row>
    <row r="174" spans="1:4">
      <c r="A174" s="9">
        <v>7</v>
      </c>
      <c r="B174" s="10">
        <v>95</v>
      </c>
      <c r="C174" s="38">
        <f t="shared" si="5"/>
        <v>665</v>
      </c>
      <c r="D174" s="38">
        <f t="shared" si="6"/>
        <v>14.962499999999999</v>
      </c>
    </row>
    <row r="175" spans="1:4">
      <c r="A175" s="9">
        <v>15</v>
      </c>
      <c r="B175" s="10">
        <v>33</v>
      </c>
      <c r="C175" s="38">
        <f t="shared" si="5"/>
        <v>495</v>
      </c>
      <c r="D175" s="38">
        <f t="shared" si="6"/>
        <v>11.137499999999999</v>
      </c>
    </row>
    <row r="176" spans="1:4">
      <c r="A176" s="9">
        <v>2</v>
      </c>
      <c r="B176" s="10">
        <v>60</v>
      </c>
      <c r="C176" s="38">
        <f t="shared" si="5"/>
        <v>120</v>
      </c>
      <c r="D176" s="38">
        <f t="shared" si="6"/>
        <v>2.6999999999999997</v>
      </c>
    </row>
    <row r="177" spans="1:4">
      <c r="A177" s="9">
        <v>3</v>
      </c>
      <c r="B177" s="10">
        <v>236</v>
      </c>
      <c r="C177" s="38">
        <f t="shared" si="5"/>
        <v>708</v>
      </c>
      <c r="D177" s="38">
        <f t="shared" si="6"/>
        <v>15.93</v>
      </c>
    </row>
    <row r="178" spans="1:4">
      <c r="A178" s="9">
        <v>0</v>
      </c>
      <c r="B178" s="10">
        <v>43</v>
      </c>
      <c r="C178" s="38">
        <f t="shared" si="5"/>
        <v>0</v>
      </c>
      <c r="D178" s="38">
        <f t="shared" si="6"/>
        <v>0</v>
      </c>
    </row>
    <row r="179" spans="1:4">
      <c r="A179" s="9">
        <v>14</v>
      </c>
      <c r="B179" s="10">
        <v>411</v>
      </c>
      <c r="C179" s="38">
        <f t="shared" si="5"/>
        <v>5754</v>
      </c>
      <c r="D179" s="38">
        <f t="shared" si="6"/>
        <v>129.465</v>
      </c>
    </row>
    <row r="180" spans="1:4">
      <c r="A180" s="9">
        <v>22</v>
      </c>
      <c r="B180" s="10">
        <v>95</v>
      </c>
      <c r="C180" s="38">
        <f t="shared" si="5"/>
        <v>2090</v>
      </c>
      <c r="D180" s="38">
        <f t="shared" si="6"/>
        <v>47.024999999999999</v>
      </c>
    </row>
    <row r="181" spans="1:4">
      <c r="A181" s="9">
        <v>0</v>
      </c>
      <c r="B181" s="10">
        <v>310</v>
      </c>
      <c r="C181" s="38">
        <f t="shared" si="5"/>
        <v>0</v>
      </c>
      <c r="D181" s="38">
        <f t="shared" si="6"/>
        <v>0</v>
      </c>
    </row>
    <row r="182" spans="1:4">
      <c r="A182" s="9">
        <v>0</v>
      </c>
      <c r="B182" s="10">
        <v>19</v>
      </c>
      <c r="C182" s="38">
        <f t="shared" si="5"/>
        <v>0</v>
      </c>
      <c r="D182" s="38">
        <f t="shared" si="6"/>
        <v>0</v>
      </c>
    </row>
    <row r="183" spans="1:4">
      <c r="A183" s="9">
        <v>11</v>
      </c>
      <c r="B183" s="10">
        <v>15</v>
      </c>
      <c r="C183" s="38">
        <f t="shared" si="5"/>
        <v>165</v>
      </c>
      <c r="D183" s="38">
        <f t="shared" si="6"/>
        <v>3.7124999999999999</v>
      </c>
    </row>
    <row r="184" spans="1:4">
      <c r="A184" s="9">
        <v>2</v>
      </c>
      <c r="B184" s="10">
        <v>53</v>
      </c>
      <c r="C184" s="38">
        <f t="shared" si="5"/>
        <v>106</v>
      </c>
      <c r="D184" s="38">
        <f t="shared" si="6"/>
        <v>2.3849999999999998</v>
      </c>
    </row>
    <row r="185" spans="1:4">
      <c r="A185" s="9">
        <v>0</v>
      </c>
      <c r="B185" s="10">
        <v>7</v>
      </c>
      <c r="C185" s="38">
        <f t="shared" si="5"/>
        <v>0</v>
      </c>
      <c r="D185" s="38">
        <f t="shared" si="6"/>
        <v>0</v>
      </c>
    </row>
    <row r="186" spans="1:4">
      <c r="A186" s="9">
        <v>0</v>
      </c>
      <c r="B186" s="10">
        <v>13</v>
      </c>
      <c r="C186" s="38">
        <f t="shared" si="5"/>
        <v>0</v>
      </c>
      <c r="D186" s="38">
        <f t="shared" si="6"/>
        <v>0</v>
      </c>
    </row>
    <row r="187" spans="1:4">
      <c r="A187" s="9">
        <v>0</v>
      </c>
      <c r="B187" s="10">
        <v>155</v>
      </c>
      <c r="C187" s="38">
        <f t="shared" si="5"/>
        <v>0</v>
      </c>
      <c r="D187" s="38">
        <f t="shared" si="6"/>
        <v>0</v>
      </c>
    </row>
    <row r="188" spans="1:4">
      <c r="A188" s="9">
        <v>0</v>
      </c>
      <c r="B188" s="10">
        <v>16</v>
      </c>
      <c r="C188" s="38">
        <f t="shared" si="5"/>
        <v>0</v>
      </c>
      <c r="D188" s="38">
        <f t="shared" si="6"/>
        <v>0</v>
      </c>
    </row>
    <row r="189" spans="1:4">
      <c r="A189" s="9">
        <v>267</v>
      </c>
      <c r="B189" s="10">
        <v>52</v>
      </c>
      <c r="C189" s="38">
        <f t="shared" si="5"/>
        <v>13884</v>
      </c>
      <c r="D189" s="38">
        <f t="shared" si="6"/>
        <v>312.39</v>
      </c>
    </row>
    <row r="190" spans="1:4">
      <c r="A190" s="9">
        <v>40</v>
      </c>
      <c r="B190" s="10">
        <v>105</v>
      </c>
      <c r="C190" s="38">
        <f t="shared" si="5"/>
        <v>4200</v>
      </c>
      <c r="D190" s="38">
        <f t="shared" si="6"/>
        <v>94.5</v>
      </c>
    </row>
    <row r="191" spans="1:4">
      <c r="A191" s="9">
        <v>15</v>
      </c>
      <c r="B191" s="10">
        <v>36</v>
      </c>
      <c r="C191" s="38">
        <f t="shared" si="5"/>
        <v>540</v>
      </c>
      <c r="D191" s="38">
        <f t="shared" si="6"/>
        <v>12.15</v>
      </c>
    </row>
    <row r="192" spans="1:4">
      <c r="A192" s="9">
        <v>31</v>
      </c>
      <c r="B192" s="10">
        <v>7</v>
      </c>
      <c r="C192" s="38">
        <f t="shared" si="5"/>
        <v>217</v>
      </c>
      <c r="D192" s="38">
        <f t="shared" si="6"/>
        <v>4.8824999999999994</v>
      </c>
    </row>
    <row r="193" spans="1:4">
      <c r="A193" s="9">
        <v>15</v>
      </c>
      <c r="B193" s="10">
        <v>20</v>
      </c>
      <c r="C193" s="38">
        <f t="shared" si="5"/>
        <v>300</v>
      </c>
      <c r="D193" s="38">
        <f t="shared" si="6"/>
        <v>6.75</v>
      </c>
    </row>
    <row r="194" spans="1:4">
      <c r="A194" s="9">
        <v>23</v>
      </c>
      <c r="B194" s="10">
        <v>23</v>
      </c>
      <c r="C194" s="38">
        <f t="shared" si="5"/>
        <v>529</v>
      </c>
      <c r="D194" s="38">
        <f t="shared" si="6"/>
        <v>11.9025</v>
      </c>
    </row>
    <row r="195" spans="1:4">
      <c r="A195" s="9">
        <v>12</v>
      </c>
      <c r="B195" s="10">
        <v>46</v>
      </c>
      <c r="C195" s="38">
        <f t="shared" ref="C195:C258" si="7">A195*B195</f>
        <v>552</v>
      </c>
      <c r="D195" s="38">
        <f t="shared" ref="D195:D258" si="8">C195*2.25%</f>
        <v>12.42</v>
      </c>
    </row>
    <row r="196" spans="1:4">
      <c r="A196" s="9">
        <v>24</v>
      </c>
      <c r="B196" s="10">
        <v>10</v>
      </c>
      <c r="C196" s="38">
        <f t="shared" si="7"/>
        <v>240</v>
      </c>
      <c r="D196" s="38">
        <f t="shared" si="8"/>
        <v>5.3999999999999995</v>
      </c>
    </row>
    <row r="197" spans="1:4">
      <c r="A197" s="9">
        <v>4</v>
      </c>
      <c r="B197" s="10">
        <v>28</v>
      </c>
      <c r="C197" s="38">
        <f t="shared" si="7"/>
        <v>112</v>
      </c>
      <c r="D197" s="38">
        <f t="shared" si="8"/>
        <v>2.52</v>
      </c>
    </row>
    <row r="198" spans="1:4">
      <c r="A198" s="9">
        <v>0</v>
      </c>
      <c r="B198" s="10">
        <v>9</v>
      </c>
      <c r="C198" s="38">
        <f t="shared" si="7"/>
        <v>0</v>
      </c>
      <c r="D198" s="38">
        <f t="shared" si="8"/>
        <v>0</v>
      </c>
    </row>
    <row r="199" spans="1:4">
      <c r="A199" s="9">
        <v>4</v>
      </c>
      <c r="B199" s="10">
        <v>28</v>
      </c>
      <c r="C199" s="38">
        <f t="shared" si="7"/>
        <v>112</v>
      </c>
      <c r="D199" s="38">
        <f t="shared" si="8"/>
        <v>2.52</v>
      </c>
    </row>
    <row r="200" spans="1:4">
      <c r="A200" s="9">
        <v>3</v>
      </c>
      <c r="B200" s="10">
        <v>35</v>
      </c>
      <c r="C200" s="38">
        <f t="shared" si="7"/>
        <v>105</v>
      </c>
      <c r="D200" s="38">
        <f t="shared" si="8"/>
        <v>2.3624999999999998</v>
      </c>
    </row>
    <row r="201" spans="1:4">
      <c r="A201" s="9">
        <v>0</v>
      </c>
      <c r="B201" s="10">
        <v>47</v>
      </c>
      <c r="C201" s="38">
        <f t="shared" si="7"/>
        <v>0</v>
      </c>
      <c r="D201" s="38">
        <f t="shared" si="8"/>
        <v>0</v>
      </c>
    </row>
    <row r="202" spans="1:4">
      <c r="A202" s="9">
        <v>9</v>
      </c>
      <c r="B202" s="10">
        <v>169</v>
      </c>
      <c r="C202" s="38">
        <f t="shared" si="7"/>
        <v>1521</v>
      </c>
      <c r="D202" s="38">
        <f t="shared" si="8"/>
        <v>34.222499999999997</v>
      </c>
    </row>
    <row r="203" spans="1:4">
      <c r="A203" s="9">
        <v>11</v>
      </c>
      <c r="B203" s="10">
        <v>44</v>
      </c>
      <c r="C203" s="38">
        <f t="shared" si="7"/>
        <v>484</v>
      </c>
      <c r="D203" s="38">
        <f t="shared" si="8"/>
        <v>10.889999999999999</v>
      </c>
    </row>
    <row r="204" spans="1:4">
      <c r="A204" s="9">
        <v>43</v>
      </c>
      <c r="B204" s="10">
        <v>73</v>
      </c>
      <c r="C204" s="38">
        <f t="shared" si="7"/>
        <v>3139</v>
      </c>
      <c r="D204" s="38">
        <f t="shared" si="8"/>
        <v>70.627499999999998</v>
      </c>
    </row>
    <row r="205" spans="1:4">
      <c r="A205" s="9">
        <v>0</v>
      </c>
      <c r="B205" s="10">
        <v>30</v>
      </c>
      <c r="C205" s="38">
        <f t="shared" si="7"/>
        <v>0</v>
      </c>
      <c r="D205" s="38">
        <f t="shared" si="8"/>
        <v>0</v>
      </c>
    </row>
    <row r="206" spans="1:4">
      <c r="A206" s="9">
        <v>43</v>
      </c>
      <c r="B206" s="10">
        <v>21</v>
      </c>
      <c r="C206" s="38">
        <f t="shared" si="7"/>
        <v>903</v>
      </c>
      <c r="D206" s="38">
        <f t="shared" si="8"/>
        <v>20.317499999999999</v>
      </c>
    </row>
    <row r="207" spans="1:4">
      <c r="A207" s="9">
        <v>6</v>
      </c>
      <c r="B207" s="10">
        <v>30</v>
      </c>
      <c r="C207" s="38">
        <f t="shared" si="7"/>
        <v>180</v>
      </c>
      <c r="D207" s="38">
        <f t="shared" si="8"/>
        <v>4.05</v>
      </c>
    </row>
    <row r="208" spans="1:4">
      <c r="A208" s="9">
        <v>4</v>
      </c>
      <c r="B208" s="10">
        <v>34</v>
      </c>
      <c r="C208" s="38">
        <f t="shared" si="7"/>
        <v>136</v>
      </c>
      <c r="D208" s="38">
        <f t="shared" si="8"/>
        <v>3.06</v>
      </c>
    </row>
    <row r="209" spans="1:4">
      <c r="A209" s="9">
        <v>45</v>
      </c>
      <c r="B209" s="10">
        <v>35</v>
      </c>
      <c r="C209" s="38">
        <f t="shared" si="7"/>
        <v>1575</v>
      </c>
      <c r="D209" s="38">
        <f t="shared" si="8"/>
        <v>35.4375</v>
      </c>
    </row>
    <row r="210" spans="1:4">
      <c r="A210" s="9">
        <v>34</v>
      </c>
      <c r="B210" s="10">
        <v>53</v>
      </c>
      <c r="C210" s="38">
        <f t="shared" si="7"/>
        <v>1802</v>
      </c>
      <c r="D210" s="38">
        <f t="shared" si="8"/>
        <v>40.545000000000002</v>
      </c>
    </row>
    <row r="211" spans="1:4">
      <c r="A211" s="9">
        <v>0</v>
      </c>
      <c r="B211" s="10">
        <v>30</v>
      </c>
      <c r="C211" s="38">
        <f t="shared" si="7"/>
        <v>0</v>
      </c>
      <c r="D211" s="38">
        <f t="shared" si="8"/>
        <v>0</v>
      </c>
    </row>
    <row r="212" spans="1:4">
      <c r="A212" s="9">
        <v>0</v>
      </c>
      <c r="B212" s="10">
        <v>35</v>
      </c>
      <c r="C212" s="38">
        <f t="shared" si="7"/>
        <v>0</v>
      </c>
      <c r="D212" s="38">
        <f t="shared" si="8"/>
        <v>0</v>
      </c>
    </row>
    <row r="213" spans="1:4">
      <c r="A213" s="9">
        <v>19</v>
      </c>
      <c r="B213" s="10">
        <v>28</v>
      </c>
      <c r="C213" s="38">
        <f t="shared" si="7"/>
        <v>532</v>
      </c>
      <c r="D213" s="38">
        <f t="shared" si="8"/>
        <v>11.969999999999999</v>
      </c>
    </row>
    <row r="214" spans="1:4">
      <c r="A214" s="9">
        <v>29</v>
      </c>
      <c r="B214" s="10">
        <v>215</v>
      </c>
      <c r="C214" s="38">
        <f t="shared" si="7"/>
        <v>6235</v>
      </c>
      <c r="D214" s="38">
        <f t="shared" si="8"/>
        <v>140.28749999999999</v>
      </c>
    </row>
    <row r="215" spans="1:4">
      <c r="A215" s="9">
        <v>0</v>
      </c>
      <c r="B215" s="10">
        <v>126</v>
      </c>
      <c r="C215" s="38">
        <f t="shared" si="7"/>
        <v>0</v>
      </c>
      <c r="D215" s="38">
        <f t="shared" si="8"/>
        <v>0</v>
      </c>
    </row>
    <row r="216" spans="1:4">
      <c r="A216" s="9">
        <v>31</v>
      </c>
      <c r="B216" s="10">
        <v>36</v>
      </c>
      <c r="C216" s="38">
        <f t="shared" si="7"/>
        <v>1116</v>
      </c>
      <c r="D216" s="38">
        <f t="shared" si="8"/>
        <v>25.11</v>
      </c>
    </row>
    <row r="217" spans="1:4">
      <c r="A217" s="9">
        <v>27</v>
      </c>
      <c r="B217" s="10">
        <v>69</v>
      </c>
      <c r="C217" s="38">
        <f t="shared" si="7"/>
        <v>1863</v>
      </c>
      <c r="D217" s="38">
        <f t="shared" si="8"/>
        <v>41.917499999999997</v>
      </c>
    </row>
    <row r="218" spans="1:4">
      <c r="A218" s="9">
        <v>6</v>
      </c>
      <c r="B218" s="10">
        <v>195</v>
      </c>
      <c r="C218" s="38">
        <f t="shared" si="7"/>
        <v>1170</v>
      </c>
      <c r="D218" s="38">
        <f t="shared" si="8"/>
        <v>26.324999999999999</v>
      </c>
    </row>
    <row r="219" spans="1:4">
      <c r="A219" s="9">
        <v>12</v>
      </c>
      <c r="B219" s="10">
        <v>330</v>
      </c>
      <c r="C219" s="38">
        <f t="shared" si="7"/>
        <v>3960</v>
      </c>
      <c r="D219" s="38">
        <f t="shared" si="8"/>
        <v>89.1</v>
      </c>
    </row>
    <row r="220" spans="1:4">
      <c r="A220" s="9">
        <v>4</v>
      </c>
      <c r="B220" s="10">
        <v>45</v>
      </c>
      <c r="C220" s="38">
        <f t="shared" si="7"/>
        <v>180</v>
      </c>
      <c r="D220" s="38">
        <f t="shared" si="8"/>
        <v>4.05</v>
      </c>
    </row>
    <row r="221" spans="1:4">
      <c r="A221" s="9">
        <v>66</v>
      </c>
      <c r="B221" s="10">
        <v>26</v>
      </c>
      <c r="C221" s="38">
        <f t="shared" si="7"/>
        <v>1716</v>
      </c>
      <c r="D221" s="38">
        <f t="shared" si="8"/>
        <v>38.61</v>
      </c>
    </row>
    <row r="222" spans="1:4">
      <c r="A222" s="9">
        <v>43</v>
      </c>
      <c r="B222" s="10">
        <v>21</v>
      </c>
      <c r="C222" s="38">
        <f t="shared" si="7"/>
        <v>903</v>
      </c>
      <c r="D222" s="38">
        <f t="shared" si="8"/>
        <v>20.317499999999999</v>
      </c>
    </row>
    <row r="223" spans="1:4">
      <c r="A223" s="9">
        <v>4</v>
      </c>
      <c r="B223" s="10">
        <v>79</v>
      </c>
      <c r="C223" s="38">
        <f t="shared" si="7"/>
        <v>316</v>
      </c>
      <c r="D223" s="38">
        <f t="shared" si="8"/>
        <v>7.1099999999999994</v>
      </c>
    </row>
    <row r="224" spans="1:4">
      <c r="A224" s="9">
        <v>19</v>
      </c>
      <c r="B224" s="10">
        <v>59</v>
      </c>
      <c r="C224" s="38">
        <f t="shared" si="7"/>
        <v>1121</v>
      </c>
      <c r="D224" s="38">
        <f t="shared" si="8"/>
        <v>25.2225</v>
      </c>
    </row>
    <row r="225" spans="1:4">
      <c r="A225" s="9">
        <v>13</v>
      </c>
      <c r="B225" s="10">
        <v>73</v>
      </c>
      <c r="C225" s="38">
        <f t="shared" si="7"/>
        <v>949</v>
      </c>
      <c r="D225" s="38">
        <f t="shared" si="8"/>
        <v>21.352499999999999</v>
      </c>
    </row>
    <row r="226" spans="1:4">
      <c r="A226" s="9">
        <v>24</v>
      </c>
      <c r="B226" s="10">
        <v>15</v>
      </c>
      <c r="C226" s="38">
        <f t="shared" si="7"/>
        <v>360</v>
      </c>
      <c r="D226" s="38">
        <f t="shared" si="8"/>
        <v>8.1</v>
      </c>
    </row>
    <row r="227" spans="1:4">
      <c r="A227" s="9">
        <v>267</v>
      </c>
      <c r="B227" s="10">
        <v>26</v>
      </c>
      <c r="C227" s="38">
        <f t="shared" si="7"/>
        <v>6942</v>
      </c>
      <c r="D227" s="38">
        <f t="shared" si="8"/>
        <v>156.19499999999999</v>
      </c>
    </row>
    <row r="228" spans="1:4">
      <c r="A228" s="9">
        <v>18</v>
      </c>
      <c r="B228" s="10">
        <v>34</v>
      </c>
      <c r="C228" s="38">
        <f t="shared" si="7"/>
        <v>612</v>
      </c>
      <c r="D228" s="38">
        <f t="shared" si="8"/>
        <v>13.77</v>
      </c>
    </row>
    <row r="229" spans="1:4">
      <c r="A229" s="9">
        <v>5</v>
      </c>
      <c r="B229" s="10">
        <v>42</v>
      </c>
      <c r="C229" s="38">
        <f t="shared" si="7"/>
        <v>210</v>
      </c>
      <c r="D229" s="38">
        <f t="shared" si="8"/>
        <v>4.7249999999999996</v>
      </c>
    </row>
    <row r="230" spans="1:4">
      <c r="A230" s="9">
        <v>63</v>
      </c>
      <c r="B230" s="10">
        <v>198</v>
      </c>
      <c r="C230" s="38">
        <f t="shared" si="7"/>
        <v>12474</v>
      </c>
      <c r="D230" s="38">
        <f t="shared" si="8"/>
        <v>280.66499999999996</v>
      </c>
    </row>
    <row r="231" spans="1:4">
      <c r="A231" s="9">
        <v>17</v>
      </c>
      <c r="B231" s="10">
        <v>66</v>
      </c>
      <c r="C231" s="38">
        <f t="shared" si="7"/>
        <v>1122</v>
      </c>
      <c r="D231" s="38">
        <f t="shared" si="8"/>
        <v>25.244999999999997</v>
      </c>
    </row>
    <row r="232" spans="1:4">
      <c r="A232" s="9">
        <v>258</v>
      </c>
      <c r="B232" s="10">
        <v>4</v>
      </c>
      <c r="C232" s="38">
        <f t="shared" si="7"/>
        <v>1032</v>
      </c>
      <c r="D232" s="38">
        <f t="shared" si="8"/>
        <v>23.22</v>
      </c>
    </row>
    <row r="233" spans="1:4">
      <c r="A233" s="9">
        <v>8</v>
      </c>
      <c r="B233" s="10">
        <v>77</v>
      </c>
      <c r="C233" s="38">
        <f t="shared" si="7"/>
        <v>616</v>
      </c>
      <c r="D233" s="38">
        <f t="shared" si="8"/>
        <v>13.86</v>
      </c>
    </row>
    <row r="234" spans="1:4">
      <c r="A234" s="9">
        <v>46</v>
      </c>
      <c r="B234" s="10">
        <v>18</v>
      </c>
      <c r="C234" s="38">
        <f t="shared" si="7"/>
        <v>828</v>
      </c>
      <c r="D234" s="38">
        <f t="shared" si="8"/>
        <v>18.63</v>
      </c>
    </row>
    <row r="235" spans="1:4">
      <c r="A235" s="9">
        <v>3</v>
      </c>
      <c r="B235" s="10">
        <v>118</v>
      </c>
      <c r="C235" s="38">
        <f t="shared" si="7"/>
        <v>354</v>
      </c>
      <c r="D235" s="38">
        <f t="shared" si="8"/>
        <v>7.9649999999999999</v>
      </c>
    </row>
    <row r="236" spans="1:4">
      <c r="A236" s="9">
        <v>8</v>
      </c>
      <c r="B236" s="10">
        <v>14</v>
      </c>
      <c r="C236" s="38">
        <f t="shared" si="7"/>
        <v>112</v>
      </c>
      <c r="D236" s="38">
        <f t="shared" si="8"/>
        <v>2.52</v>
      </c>
    </row>
    <row r="237" spans="1:4">
      <c r="A237" s="9">
        <v>0</v>
      </c>
      <c r="B237" s="10">
        <v>50</v>
      </c>
      <c r="C237" s="38">
        <f t="shared" si="7"/>
        <v>0</v>
      </c>
      <c r="D237" s="38">
        <f t="shared" si="8"/>
        <v>0</v>
      </c>
    </row>
    <row r="238" spans="1:4">
      <c r="A238" s="9">
        <v>0</v>
      </c>
      <c r="B238" s="10">
        <v>79</v>
      </c>
      <c r="C238" s="38">
        <f t="shared" si="7"/>
        <v>0</v>
      </c>
      <c r="D238" s="38">
        <f t="shared" si="8"/>
        <v>0</v>
      </c>
    </row>
    <row r="239" spans="1:4">
      <c r="A239" s="9">
        <v>13</v>
      </c>
      <c r="B239" s="10">
        <v>343</v>
      </c>
      <c r="C239" s="38">
        <f t="shared" si="7"/>
        <v>4459</v>
      </c>
      <c r="D239" s="38">
        <f t="shared" si="8"/>
        <v>100.3275</v>
      </c>
    </row>
    <row r="240" spans="1:4">
      <c r="A240" s="9">
        <v>6</v>
      </c>
      <c r="B240" s="10">
        <v>100</v>
      </c>
      <c r="C240" s="38">
        <f t="shared" si="7"/>
        <v>600</v>
      </c>
      <c r="D240" s="38">
        <f t="shared" si="8"/>
        <v>13.5</v>
      </c>
    </row>
    <row r="241" spans="1:4">
      <c r="A241" s="9">
        <v>0</v>
      </c>
      <c r="B241" s="10">
        <v>12</v>
      </c>
      <c r="C241" s="38">
        <f t="shared" si="7"/>
        <v>0</v>
      </c>
      <c r="D241" s="38">
        <f t="shared" si="8"/>
        <v>0</v>
      </c>
    </row>
    <row r="242" spans="1:4">
      <c r="A242" s="9">
        <v>34</v>
      </c>
      <c r="B242" s="10">
        <v>114</v>
      </c>
      <c r="C242" s="38">
        <f t="shared" si="7"/>
        <v>3876</v>
      </c>
      <c r="D242" s="38">
        <f t="shared" si="8"/>
        <v>87.21</v>
      </c>
    </row>
    <row r="243" spans="1:4">
      <c r="A243" s="9">
        <v>0</v>
      </c>
      <c r="B243" s="10">
        <v>13</v>
      </c>
      <c r="C243" s="38">
        <f t="shared" si="7"/>
        <v>0</v>
      </c>
      <c r="D243" s="38">
        <f t="shared" si="8"/>
        <v>0</v>
      </c>
    </row>
    <row r="244" spans="1:4">
      <c r="A244" s="9">
        <v>0</v>
      </c>
      <c r="B244" s="10">
        <v>8</v>
      </c>
      <c r="C244" s="38">
        <f t="shared" si="7"/>
        <v>0</v>
      </c>
      <c r="D244" s="38">
        <f t="shared" si="8"/>
        <v>0</v>
      </c>
    </row>
    <row r="245" spans="1:4">
      <c r="A245" s="9">
        <v>8</v>
      </c>
      <c r="B245" s="10">
        <v>305</v>
      </c>
      <c r="C245" s="38">
        <f t="shared" si="7"/>
        <v>2440</v>
      </c>
      <c r="D245" s="38">
        <f t="shared" si="8"/>
        <v>54.9</v>
      </c>
    </row>
    <row r="246" spans="1:4">
      <c r="A246" s="9">
        <v>8</v>
      </c>
      <c r="B246" s="10">
        <v>8</v>
      </c>
      <c r="C246" s="38">
        <f t="shared" si="7"/>
        <v>64</v>
      </c>
      <c r="D246" s="38">
        <f t="shared" si="8"/>
        <v>1.44</v>
      </c>
    </row>
    <row r="247" spans="1:4">
      <c r="A247" s="9">
        <v>6</v>
      </c>
      <c r="B247" s="10">
        <v>40</v>
      </c>
      <c r="C247" s="38">
        <f t="shared" si="7"/>
        <v>240</v>
      </c>
      <c r="D247" s="38">
        <f t="shared" si="8"/>
        <v>5.3999999999999995</v>
      </c>
    </row>
    <row r="248" spans="1:4">
      <c r="A248" s="9">
        <v>4</v>
      </c>
      <c r="B248" s="10">
        <v>332</v>
      </c>
      <c r="C248" s="38">
        <f t="shared" si="7"/>
        <v>1328</v>
      </c>
      <c r="D248" s="38">
        <f t="shared" si="8"/>
        <v>29.88</v>
      </c>
    </row>
    <row r="249" spans="1:4">
      <c r="A249" s="9">
        <v>85</v>
      </c>
      <c r="B249" s="10">
        <v>20</v>
      </c>
      <c r="C249" s="38">
        <f t="shared" si="7"/>
        <v>1700</v>
      </c>
      <c r="D249" s="38">
        <f t="shared" si="8"/>
        <v>38.25</v>
      </c>
    </row>
    <row r="250" spans="1:4">
      <c r="A250" s="9">
        <v>6</v>
      </c>
      <c r="B250" s="10">
        <v>66</v>
      </c>
      <c r="C250" s="38">
        <f t="shared" si="7"/>
        <v>396</v>
      </c>
      <c r="D250" s="38">
        <f t="shared" si="8"/>
        <v>8.91</v>
      </c>
    </row>
    <row r="251" spans="1:4">
      <c r="A251" s="9">
        <v>18</v>
      </c>
      <c r="B251" s="10">
        <v>257</v>
      </c>
      <c r="C251" s="38">
        <f t="shared" si="7"/>
        <v>4626</v>
      </c>
      <c r="D251" s="38">
        <f t="shared" si="8"/>
        <v>104.08499999999999</v>
      </c>
    </row>
    <row r="252" spans="1:4">
      <c r="A252" s="9">
        <v>17</v>
      </c>
      <c r="B252" s="10">
        <v>60</v>
      </c>
      <c r="C252" s="38">
        <f t="shared" si="7"/>
        <v>1020</v>
      </c>
      <c r="D252" s="38">
        <f t="shared" si="8"/>
        <v>22.95</v>
      </c>
    </row>
    <row r="253" spans="1:4">
      <c r="A253" s="9">
        <v>34</v>
      </c>
      <c r="B253" s="10">
        <v>38</v>
      </c>
      <c r="C253" s="38">
        <f t="shared" si="7"/>
        <v>1292</v>
      </c>
      <c r="D253" s="38">
        <f t="shared" si="8"/>
        <v>29.07</v>
      </c>
    </row>
    <row r="254" spans="1:4">
      <c r="A254" s="9">
        <v>4</v>
      </c>
      <c r="B254" s="10">
        <v>122</v>
      </c>
      <c r="C254" s="38">
        <f t="shared" si="7"/>
        <v>488</v>
      </c>
      <c r="D254" s="38">
        <f t="shared" si="8"/>
        <v>10.98</v>
      </c>
    </row>
    <row r="255" spans="1:4">
      <c r="A255" s="9">
        <v>267</v>
      </c>
      <c r="B255" s="10">
        <v>54</v>
      </c>
      <c r="C255" s="38">
        <f t="shared" si="7"/>
        <v>14418</v>
      </c>
      <c r="D255" s="38">
        <f t="shared" si="8"/>
        <v>324.40499999999997</v>
      </c>
    </row>
    <row r="256" spans="1:4">
      <c r="A256" s="9">
        <v>0</v>
      </c>
      <c r="B256" s="10">
        <v>146</v>
      </c>
      <c r="C256" s="38">
        <f t="shared" si="7"/>
        <v>0</v>
      </c>
      <c r="D256" s="38">
        <f t="shared" si="8"/>
        <v>0</v>
      </c>
    </row>
    <row r="257" spans="1:4">
      <c r="A257" s="9">
        <v>1</v>
      </c>
      <c r="B257" s="10">
        <v>35</v>
      </c>
      <c r="C257" s="38">
        <f t="shared" si="7"/>
        <v>35</v>
      </c>
      <c r="D257" s="38">
        <f t="shared" si="8"/>
        <v>0.78749999999999998</v>
      </c>
    </row>
    <row r="258" spans="1:4">
      <c r="A258" s="9">
        <v>0</v>
      </c>
      <c r="B258" s="10">
        <v>39</v>
      </c>
      <c r="C258" s="38">
        <f t="shared" si="7"/>
        <v>0</v>
      </c>
      <c r="D258" s="38">
        <f t="shared" si="8"/>
        <v>0</v>
      </c>
    </row>
    <row r="259" spans="1:4">
      <c r="A259" s="9">
        <v>66</v>
      </c>
      <c r="B259" s="10">
        <v>38</v>
      </c>
      <c r="C259" s="38">
        <f t="shared" ref="C259:C322" si="9">A259*B259</f>
        <v>2508</v>
      </c>
      <c r="D259" s="38">
        <f t="shared" ref="D259:D322" si="10">C259*2.25%</f>
        <v>56.43</v>
      </c>
    </row>
    <row r="260" spans="1:4">
      <c r="A260" s="9">
        <v>8</v>
      </c>
      <c r="B260" s="10">
        <v>42</v>
      </c>
      <c r="C260" s="38">
        <f t="shared" si="9"/>
        <v>336</v>
      </c>
      <c r="D260" s="38">
        <f t="shared" si="10"/>
        <v>7.56</v>
      </c>
    </row>
    <row r="261" spans="1:4">
      <c r="A261" s="9">
        <v>16</v>
      </c>
      <c r="B261" s="10">
        <v>38</v>
      </c>
      <c r="C261" s="38">
        <f t="shared" si="9"/>
        <v>608</v>
      </c>
      <c r="D261" s="38">
        <f t="shared" si="10"/>
        <v>13.68</v>
      </c>
    </row>
    <row r="262" spans="1:4">
      <c r="A262" s="9">
        <v>0</v>
      </c>
      <c r="B262" s="10">
        <v>20</v>
      </c>
      <c r="C262" s="38">
        <f t="shared" si="9"/>
        <v>0</v>
      </c>
      <c r="D262" s="38">
        <f t="shared" si="10"/>
        <v>0</v>
      </c>
    </row>
    <row r="263" spans="1:4">
      <c r="A263" s="9">
        <v>7</v>
      </c>
      <c r="B263" s="10">
        <v>50</v>
      </c>
      <c r="C263" s="38">
        <f t="shared" si="9"/>
        <v>350</v>
      </c>
      <c r="D263" s="38">
        <f t="shared" si="10"/>
        <v>7.875</v>
      </c>
    </row>
    <row r="264" spans="1:4">
      <c r="A264" s="9">
        <v>5</v>
      </c>
      <c r="B264" s="10">
        <v>289</v>
      </c>
      <c r="C264" s="38">
        <f t="shared" si="9"/>
        <v>1445</v>
      </c>
      <c r="D264" s="38">
        <f t="shared" si="10"/>
        <v>32.512499999999996</v>
      </c>
    </row>
    <row r="265" spans="1:4">
      <c r="A265" s="9">
        <v>267</v>
      </c>
      <c r="B265" s="10">
        <v>52</v>
      </c>
      <c r="C265" s="38">
        <f t="shared" si="9"/>
        <v>13884</v>
      </c>
      <c r="D265" s="38">
        <f t="shared" si="10"/>
        <v>312.39</v>
      </c>
    </row>
    <row r="266" spans="1:4">
      <c r="A266" s="9">
        <v>1</v>
      </c>
      <c r="B266" s="10">
        <v>35</v>
      </c>
      <c r="C266" s="38">
        <f t="shared" si="9"/>
        <v>35</v>
      </c>
      <c r="D266" s="38">
        <f t="shared" si="10"/>
        <v>0.78749999999999998</v>
      </c>
    </row>
    <row r="267" spans="1:4">
      <c r="A267" s="9">
        <v>267</v>
      </c>
      <c r="B267" s="10">
        <v>91</v>
      </c>
      <c r="C267" s="38">
        <f t="shared" si="9"/>
        <v>24297</v>
      </c>
      <c r="D267" s="38">
        <f t="shared" si="10"/>
        <v>546.6825</v>
      </c>
    </row>
    <row r="268" spans="1:4">
      <c r="A268" s="9">
        <v>5</v>
      </c>
      <c r="B268" s="10">
        <v>100</v>
      </c>
      <c r="C268" s="38">
        <f t="shared" si="9"/>
        <v>500</v>
      </c>
      <c r="D268" s="38">
        <f t="shared" si="10"/>
        <v>11.25</v>
      </c>
    </row>
    <row r="269" spans="1:4">
      <c r="A269" s="9">
        <v>9</v>
      </c>
      <c r="B269" s="10">
        <v>69</v>
      </c>
      <c r="C269" s="38">
        <f t="shared" si="9"/>
        <v>621</v>
      </c>
      <c r="D269" s="38">
        <f t="shared" si="10"/>
        <v>13.9725</v>
      </c>
    </row>
    <row r="270" spans="1:4">
      <c r="A270" s="9">
        <v>0</v>
      </c>
      <c r="B270" s="10">
        <v>115</v>
      </c>
      <c r="C270" s="38">
        <f t="shared" si="9"/>
        <v>0</v>
      </c>
      <c r="D270" s="38">
        <f t="shared" si="10"/>
        <v>0</v>
      </c>
    </row>
    <row r="271" spans="1:4">
      <c r="A271" s="9">
        <v>13</v>
      </c>
      <c r="B271" s="10">
        <v>196</v>
      </c>
      <c r="C271" s="38">
        <f t="shared" si="9"/>
        <v>2548</v>
      </c>
      <c r="D271" s="38">
        <f t="shared" si="10"/>
        <v>57.33</v>
      </c>
    </row>
    <row r="272" spans="1:4">
      <c r="A272" s="9">
        <v>18</v>
      </c>
      <c r="B272" s="10">
        <v>58</v>
      </c>
      <c r="C272" s="38">
        <f t="shared" si="9"/>
        <v>1044</v>
      </c>
      <c r="D272" s="38">
        <f t="shared" si="10"/>
        <v>23.49</v>
      </c>
    </row>
    <row r="273" spans="1:4">
      <c r="A273" s="9">
        <v>11</v>
      </c>
      <c r="B273" s="10">
        <v>116</v>
      </c>
      <c r="C273" s="38">
        <f t="shared" si="9"/>
        <v>1276</v>
      </c>
      <c r="D273" s="38">
        <f t="shared" si="10"/>
        <v>28.709999999999997</v>
      </c>
    </row>
    <row r="274" spans="1:4">
      <c r="A274" s="9">
        <v>2</v>
      </c>
      <c r="B274" s="10">
        <v>79</v>
      </c>
      <c r="C274" s="38">
        <f t="shared" si="9"/>
        <v>158</v>
      </c>
      <c r="D274" s="38">
        <f t="shared" si="10"/>
        <v>3.5549999999999997</v>
      </c>
    </row>
    <row r="275" spans="1:4">
      <c r="A275" s="9">
        <v>0</v>
      </c>
      <c r="B275" s="10">
        <v>36</v>
      </c>
      <c r="C275" s="38">
        <f t="shared" si="9"/>
        <v>0</v>
      </c>
      <c r="D275" s="38">
        <f t="shared" si="10"/>
        <v>0</v>
      </c>
    </row>
    <row r="276" spans="1:4">
      <c r="A276" s="9">
        <v>5</v>
      </c>
      <c r="B276" s="10">
        <v>40</v>
      </c>
      <c r="C276" s="38">
        <f t="shared" si="9"/>
        <v>200</v>
      </c>
      <c r="D276" s="38">
        <f t="shared" si="10"/>
        <v>4.5</v>
      </c>
    </row>
    <row r="277" spans="1:4">
      <c r="A277" s="9">
        <v>2</v>
      </c>
      <c r="B277" s="10">
        <v>204</v>
      </c>
      <c r="C277" s="38">
        <f t="shared" si="9"/>
        <v>408</v>
      </c>
      <c r="D277" s="38">
        <f t="shared" si="10"/>
        <v>9.18</v>
      </c>
    </row>
    <row r="278" spans="1:4">
      <c r="A278" s="9">
        <v>3</v>
      </c>
      <c r="B278" s="10">
        <v>108</v>
      </c>
      <c r="C278" s="38">
        <f t="shared" si="9"/>
        <v>324</v>
      </c>
      <c r="D278" s="38">
        <f t="shared" si="10"/>
        <v>7.29</v>
      </c>
    </row>
    <row r="279" spans="1:4">
      <c r="A279" s="9">
        <v>0</v>
      </c>
      <c r="B279" s="10">
        <v>65</v>
      </c>
      <c r="C279" s="38">
        <f t="shared" si="9"/>
        <v>0</v>
      </c>
      <c r="D279" s="38">
        <f t="shared" si="10"/>
        <v>0</v>
      </c>
    </row>
    <row r="280" spans="1:4">
      <c r="A280" s="9">
        <v>14</v>
      </c>
      <c r="B280" s="10">
        <v>53</v>
      </c>
      <c r="C280" s="38">
        <f t="shared" si="9"/>
        <v>742</v>
      </c>
      <c r="D280" s="38">
        <f t="shared" si="10"/>
        <v>16.695</v>
      </c>
    </row>
    <row r="281" spans="1:4">
      <c r="A281" s="9">
        <v>12</v>
      </c>
      <c r="B281" s="10">
        <v>60</v>
      </c>
      <c r="C281" s="38">
        <f t="shared" si="9"/>
        <v>720</v>
      </c>
      <c r="D281" s="38">
        <f t="shared" si="10"/>
        <v>16.2</v>
      </c>
    </row>
    <row r="282" spans="1:4">
      <c r="A282" s="9">
        <v>29</v>
      </c>
      <c r="B282" s="10">
        <v>98</v>
      </c>
      <c r="C282" s="38">
        <f t="shared" si="9"/>
        <v>2842</v>
      </c>
      <c r="D282" s="38">
        <f t="shared" si="10"/>
        <v>63.945</v>
      </c>
    </row>
    <row r="283" spans="1:4">
      <c r="A283" s="9">
        <v>5</v>
      </c>
      <c r="B283" s="10">
        <v>10</v>
      </c>
      <c r="C283" s="38">
        <f t="shared" si="9"/>
        <v>50</v>
      </c>
      <c r="D283" s="38">
        <f t="shared" si="10"/>
        <v>1.125</v>
      </c>
    </row>
    <row r="284" spans="1:4">
      <c r="A284" s="9">
        <v>18</v>
      </c>
      <c r="B284" s="10">
        <v>47</v>
      </c>
      <c r="C284" s="38">
        <f t="shared" si="9"/>
        <v>846</v>
      </c>
      <c r="D284" s="38">
        <f t="shared" si="10"/>
        <v>19.035</v>
      </c>
    </row>
    <row r="285" spans="1:4">
      <c r="A285" s="9">
        <v>19</v>
      </c>
      <c r="B285" s="10">
        <v>10</v>
      </c>
      <c r="C285" s="38">
        <f t="shared" si="9"/>
        <v>190</v>
      </c>
      <c r="D285" s="38">
        <f t="shared" si="10"/>
        <v>4.2749999999999995</v>
      </c>
    </row>
    <row r="286" spans="1:4">
      <c r="A286" s="9">
        <v>6</v>
      </c>
      <c r="B286" s="10">
        <v>63</v>
      </c>
      <c r="C286" s="38">
        <f t="shared" si="9"/>
        <v>378</v>
      </c>
      <c r="D286" s="38">
        <f t="shared" si="10"/>
        <v>8.504999999999999</v>
      </c>
    </row>
    <row r="287" spans="1:4">
      <c r="A287" s="9">
        <v>27</v>
      </c>
      <c r="B287" s="10">
        <v>19</v>
      </c>
      <c r="C287" s="38">
        <f t="shared" si="9"/>
        <v>513</v>
      </c>
      <c r="D287" s="38">
        <f t="shared" si="10"/>
        <v>11.5425</v>
      </c>
    </row>
    <row r="288" spans="1:4">
      <c r="A288" s="9">
        <v>1</v>
      </c>
      <c r="B288" s="10">
        <v>276</v>
      </c>
      <c r="C288" s="38">
        <f t="shared" si="9"/>
        <v>276</v>
      </c>
      <c r="D288" s="38">
        <f t="shared" si="10"/>
        <v>6.21</v>
      </c>
    </row>
    <row r="289" spans="1:4">
      <c r="A289" s="9">
        <v>15</v>
      </c>
      <c r="B289" s="10">
        <v>19</v>
      </c>
      <c r="C289" s="38">
        <f t="shared" si="9"/>
        <v>285</v>
      </c>
      <c r="D289" s="38">
        <f t="shared" si="10"/>
        <v>6.4124999999999996</v>
      </c>
    </row>
    <row r="290" spans="1:4">
      <c r="A290" s="9">
        <v>7</v>
      </c>
      <c r="B290" s="10">
        <v>150</v>
      </c>
      <c r="C290" s="38">
        <f t="shared" si="9"/>
        <v>1050</v>
      </c>
      <c r="D290" s="38">
        <f t="shared" si="10"/>
        <v>23.625</v>
      </c>
    </row>
    <row r="291" spans="1:4">
      <c r="A291" s="9">
        <v>8</v>
      </c>
      <c r="B291" s="10">
        <v>36</v>
      </c>
      <c r="C291" s="38">
        <f t="shared" si="9"/>
        <v>288</v>
      </c>
      <c r="D291" s="38">
        <f t="shared" si="10"/>
        <v>6.4799999999999995</v>
      </c>
    </row>
    <row r="292" spans="1:4">
      <c r="A292" s="9">
        <v>0</v>
      </c>
      <c r="B292" s="10">
        <v>140</v>
      </c>
      <c r="C292" s="38">
        <f t="shared" si="9"/>
        <v>0</v>
      </c>
      <c r="D292" s="38">
        <f t="shared" si="10"/>
        <v>0</v>
      </c>
    </row>
    <row r="293" spans="1:4">
      <c r="A293" s="9">
        <v>0</v>
      </c>
      <c r="B293" s="10">
        <v>32</v>
      </c>
      <c r="C293" s="38">
        <f t="shared" si="9"/>
        <v>0</v>
      </c>
      <c r="D293" s="38">
        <f t="shared" si="10"/>
        <v>0</v>
      </c>
    </row>
    <row r="294" spans="1:4">
      <c r="A294" s="9">
        <v>19</v>
      </c>
      <c r="B294" s="10">
        <v>66</v>
      </c>
      <c r="C294" s="38">
        <f t="shared" si="9"/>
        <v>1254</v>
      </c>
      <c r="D294" s="38">
        <f t="shared" si="10"/>
        <v>28.215</v>
      </c>
    </row>
    <row r="295" spans="1:4">
      <c r="A295" s="9">
        <v>4</v>
      </c>
      <c r="B295" s="10">
        <v>23</v>
      </c>
      <c r="C295" s="38">
        <f t="shared" si="9"/>
        <v>92</v>
      </c>
      <c r="D295" s="38">
        <f t="shared" si="10"/>
        <v>2.0699999999999998</v>
      </c>
    </row>
    <row r="296" spans="1:4">
      <c r="A296" s="9">
        <v>0</v>
      </c>
      <c r="B296" s="10">
        <v>66</v>
      </c>
      <c r="C296" s="38">
        <f t="shared" si="9"/>
        <v>0</v>
      </c>
      <c r="D296" s="38">
        <f t="shared" si="10"/>
        <v>0</v>
      </c>
    </row>
    <row r="297" spans="1:4">
      <c r="A297" s="9">
        <v>10</v>
      </c>
      <c r="B297" s="10">
        <v>51</v>
      </c>
      <c r="C297" s="38">
        <f t="shared" si="9"/>
        <v>510</v>
      </c>
      <c r="D297" s="38">
        <f t="shared" si="10"/>
        <v>11.475</v>
      </c>
    </row>
    <row r="298" spans="1:4">
      <c r="A298" s="9">
        <v>10</v>
      </c>
      <c r="B298" s="10">
        <v>64</v>
      </c>
      <c r="C298" s="38">
        <f t="shared" si="9"/>
        <v>640</v>
      </c>
      <c r="D298" s="38">
        <f t="shared" si="10"/>
        <v>14.399999999999999</v>
      </c>
    </row>
    <row r="299" spans="1:4">
      <c r="A299" s="9">
        <v>26</v>
      </c>
      <c r="B299" s="10">
        <v>70</v>
      </c>
      <c r="C299" s="38">
        <f t="shared" si="9"/>
        <v>1820</v>
      </c>
      <c r="D299" s="38">
        <f t="shared" si="10"/>
        <v>40.949999999999996</v>
      </c>
    </row>
    <row r="300" spans="1:4">
      <c r="A300" s="9">
        <v>34</v>
      </c>
      <c r="B300" s="10">
        <v>53</v>
      </c>
      <c r="C300" s="38">
        <f t="shared" si="9"/>
        <v>1802</v>
      </c>
      <c r="D300" s="38">
        <f t="shared" si="10"/>
        <v>40.545000000000002</v>
      </c>
    </row>
    <row r="301" spans="1:4">
      <c r="A301" s="9">
        <v>6</v>
      </c>
      <c r="B301" s="10">
        <v>30</v>
      </c>
      <c r="C301" s="38">
        <f t="shared" si="9"/>
        <v>180</v>
      </c>
      <c r="D301" s="38">
        <f t="shared" si="10"/>
        <v>4.05</v>
      </c>
    </row>
    <row r="302" spans="1:4">
      <c r="A302" s="9">
        <v>7</v>
      </c>
      <c r="B302" s="10">
        <v>71</v>
      </c>
      <c r="C302" s="38">
        <f t="shared" si="9"/>
        <v>497</v>
      </c>
      <c r="D302" s="38">
        <f t="shared" si="10"/>
        <v>11.182499999999999</v>
      </c>
    </row>
    <row r="303" spans="1:4">
      <c r="A303" s="9">
        <v>9</v>
      </c>
      <c r="B303" s="10">
        <v>43</v>
      </c>
      <c r="C303" s="38">
        <f t="shared" si="9"/>
        <v>387</v>
      </c>
      <c r="D303" s="38">
        <f t="shared" si="10"/>
        <v>8.7074999999999996</v>
      </c>
    </row>
    <row r="304" spans="1:4">
      <c r="A304" s="9">
        <v>34</v>
      </c>
      <c r="B304" s="10">
        <v>53</v>
      </c>
      <c r="C304" s="38">
        <f t="shared" si="9"/>
        <v>1802</v>
      </c>
      <c r="D304" s="38">
        <f t="shared" si="10"/>
        <v>40.545000000000002</v>
      </c>
    </row>
    <row r="305" spans="1:4">
      <c r="A305" s="9">
        <v>0</v>
      </c>
      <c r="B305" s="10">
        <v>196</v>
      </c>
      <c r="C305" s="38">
        <f t="shared" si="9"/>
        <v>0</v>
      </c>
      <c r="D305" s="38">
        <f t="shared" si="10"/>
        <v>0</v>
      </c>
    </row>
    <row r="306" spans="1:4">
      <c r="A306" s="9">
        <v>10</v>
      </c>
      <c r="B306" s="10">
        <v>90</v>
      </c>
      <c r="C306" s="38">
        <f t="shared" si="9"/>
        <v>900</v>
      </c>
      <c r="D306" s="38">
        <f t="shared" si="10"/>
        <v>20.25</v>
      </c>
    </row>
    <row r="307" spans="1:4">
      <c r="A307" s="9">
        <v>0</v>
      </c>
      <c r="B307" s="10">
        <v>25</v>
      </c>
      <c r="C307" s="38">
        <f t="shared" si="9"/>
        <v>0</v>
      </c>
      <c r="D307" s="38">
        <f t="shared" si="10"/>
        <v>0</v>
      </c>
    </row>
    <row r="308" spans="1:4">
      <c r="A308" s="9">
        <v>0</v>
      </c>
      <c r="B308" s="10">
        <v>10</v>
      </c>
      <c r="C308" s="38">
        <f t="shared" si="9"/>
        <v>0</v>
      </c>
      <c r="D308" s="38">
        <f t="shared" si="10"/>
        <v>0</v>
      </c>
    </row>
    <row r="309" spans="1:4">
      <c r="A309" s="9">
        <v>18</v>
      </c>
      <c r="B309" s="10">
        <v>45</v>
      </c>
      <c r="C309" s="38">
        <f t="shared" si="9"/>
        <v>810</v>
      </c>
      <c r="D309" s="38">
        <f t="shared" si="10"/>
        <v>18.224999999999998</v>
      </c>
    </row>
    <row r="310" spans="1:4">
      <c r="A310" s="9">
        <v>0</v>
      </c>
      <c r="B310" s="10">
        <v>69</v>
      </c>
      <c r="C310" s="38">
        <f t="shared" si="9"/>
        <v>0</v>
      </c>
      <c r="D310" s="38">
        <f t="shared" si="10"/>
        <v>0</v>
      </c>
    </row>
    <row r="311" spans="1:4">
      <c r="A311" s="9">
        <v>14</v>
      </c>
      <c r="B311" s="10">
        <v>96</v>
      </c>
      <c r="C311" s="38">
        <f t="shared" si="9"/>
        <v>1344</v>
      </c>
      <c r="D311" s="38">
        <f t="shared" si="10"/>
        <v>30.24</v>
      </c>
    </row>
    <row r="312" spans="1:4">
      <c r="A312" s="9">
        <v>10</v>
      </c>
      <c r="B312" s="10">
        <v>19</v>
      </c>
      <c r="C312" s="38">
        <f t="shared" si="9"/>
        <v>190</v>
      </c>
      <c r="D312" s="38">
        <f t="shared" si="10"/>
        <v>4.2749999999999995</v>
      </c>
    </row>
    <row r="313" spans="1:4">
      <c r="A313" s="9">
        <v>27</v>
      </c>
      <c r="B313" s="10">
        <v>56</v>
      </c>
      <c r="C313" s="38">
        <f t="shared" si="9"/>
        <v>1512</v>
      </c>
      <c r="D313" s="38">
        <f t="shared" si="10"/>
        <v>34.019999999999996</v>
      </c>
    </row>
    <row r="314" spans="1:4">
      <c r="A314" s="9">
        <v>0</v>
      </c>
      <c r="B314" s="10">
        <v>10</v>
      </c>
      <c r="C314" s="38">
        <f t="shared" si="9"/>
        <v>0</v>
      </c>
      <c r="D314" s="38">
        <f t="shared" si="10"/>
        <v>0</v>
      </c>
    </row>
    <row r="315" spans="1:4">
      <c r="A315" s="9">
        <v>19</v>
      </c>
      <c r="B315" s="10">
        <v>15</v>
      </c>
      <c r="C315" s="38">
        <f t="shared" si="9"/>
        <v>285</v>
      </c>
      <c r="D315" s="38">
        <f t="shared" si="10"/>
        <v>6.4124999999999996</v>
      </c>
    </row>
    <row r="316" spans="1:4">
      <c r="A316" s="9">
        <v>4</v>
      </c>
      <c r="B316" s="10">
        <v>7</v>
      </c>
      <c r="C316" s="38">
        <f t="shared" si="9"/>
        <v>28</v>
      </c>
      <c r="D316" s="38">
        <f t="shared" si="10"/>
        <v>0.63</v>
      </c>
    </row>
    <row r="317" spans="1:4">
      <c r="A317" s="9">
        <v>13</v>
      </c>
      <c r="B317" s="10">
        <v>67</v>
      </c>
      <c r="C317" s="38">
        <f t="shared" si="9"/>
        <v>871</v>
      </c>
      <c r="D317" s="38">
        <f t="shared" si="10"/>
        <v>19.5975</v>
      </c>
    </row>
    <row r="318" spans="1:4">
      <c r="A318" s="9">
        <v>46</v>
      </c>
      <c r="B318" s="10">
        <v>170</v>
      </c>
      <c r="C318" s="38">
        <f t="shared" si="9"/>
        <v>7820</v>
      </c>
      <c r="D318" s="38">
        <f t="shared" si="10"/>
        <v>175.95</v>
      </c>
    </row>
    <row r="319" spans="1:4">
      <c r="A319" s="9">
        <v>1</v>
      </c>
      <c r="B319" s="10">
        <v>5</v>
      </c>
      <c r="C319" s="38">
        <f t="shared" si="9"/>
        <v>5</v>
      </c>
      <c r="D319" s="38">
        <f t="shared" si="10"/>
        <v>0.11249999999999999</v>
      </c>
    </row>
    <row r="320" spans="1:4">
      <c r="A320" s="9">
        <v>5</v>
      </c>
      <c r="B320" s="10">
        <v>209</v>
      </c>
      <c r="C320" s="38">
        <f t="shared" si="9"/>
        <v>1045</v>
      </c>
      <c r="D320" s="38">
        <f t="shared" si="10"/>
        <v>23.512499999999999</v>
      </c>
    </row>
    <row r="321" spans="1:4">
      <c r="A321" s="9">
        <v>13</v>
      </c>
      <c r="B321" s="10">
        <v>192</v>
      </c>
      <c r="C321" s="38">
        <f t="shared" si="9"/>
        <v>2496</v>
      </c>
      <c r="D321" s="38">
        <f t="shared" si="10"/>
        <v>56.16</v>
      </c>
    </row>
    <row r="322" spans="1:4">
      <c r="A322" s="9">
        <v>10</v>
      </c>
      <c r="B322" s="10">
        <v>106</v>
      </c>
      <c r="C322" s="38">
        <f t="shared" si="9"/>
        <v>1060</v>
      </c>
      <c r="D322" s="38">
        <f t="shared" si="10"/>
        <v>23.849999999999998</v>
      </c>
    </row>
    <row r="323" spans="1:4">
      <c r="A323" s="9">
        <v>10</v>
      </c>
      <c r="B323" s="10">
        <v>44</v>
      </c>
      <c r="C323" s="38">
        <f t="shared" ref="C323:C386" si="11">A323*B323</f>
        <v>440</v>
      </c>
      <c r="D323" s="38">
        <f t="shared" ref="D323:D386" si="12">C323*2.25%</f>
        <v>9.9</v>
      </c>
    </row>
    <row r="324" spans="1:4">
      <c r="A324" s="9">
        <v>2</v>
      </c>
      <c r="B324" s="10">
        <v>79</v>
      </c>
      <c r="C324" s="38">
        <f t="shared" si="11"/>
        <v>158</v>
      </c>
      <c r="D324" s="38">
        <f t="shared" si="12"/>
        <v>3.5549999999999997</v>
      </c>
    </row>
    <row r="325" spans="1:4">
      <c r="A325" s="9">
        <v>4</v>
      </c>
      <c r="B325" s="10">
        <v>1058</v>
      </c>
      <c r="C325" s="38">
        <f t="shared" si="11"/>
        <v>4232</v>
      </c>
      <c r="D325" s="38">
        <f t="shared" si="12"/>
        <v>95.22</v>
      </c>
    </row>
    <row r="326" spans="1:4">
      <c r="A326" s="9">
        <v>6</v>
      </c>
      <c r="B326" s="10">
        <v>558</v>
      </c>
      <c r="C326" s="38">
        <f t="shared" si="11"/>
        <v>3348</v>
      </c>
      <c r="D326" s="38">
        <f t="shared" si="12"/>
        <v>75.33</v>
      </c>
    </row>
    <row r="327" spans="1:4">
      <c r="A327" s="9">
        <v>35</v>
      </c>
      <c r="B327" s="10">
        <v>38</v>
      </c>
      <c r="C327" s="38">
        <f t="shared" si="11"/>
        <v>1330</v>
      </c>
      <c r="D327" s="38">
        <f t="shared" si="12"/>
        <v>29.924999999999997</v>
      </c>
    </row>
    <row r="328" spans="1:4">
      <c r="A328" s="9">
        <v>43</v>
      </c>
      <c r="B328" s="10">
        <v>26</v>
      </c>
      <c r="C328" s="38">
        <f t="shared" si="11"/>
        <v>1118</v>
      </c>
      <c r="D328" s="38">
        <f t="shared" si="12"/>
        <v>25.154999999999998</v>
      </c>
    </row>
    <row r="329" spans="1:4">
      <c r="A329" s="9">
        <v>15</v>
      </c>
      <c r="B329" s="10">
        <v>88</v>
      </c>
      <c r="C329" s="38">
        <f t="shared" si="11"/>
        <v>1320</v>
      </c>
      <c r="D329" s="38">
        <f t="shared" si="12"/>
        <v>29.7</v>
      </c>
    </row>
    <row r="330" spans="1:4">
      <c r="A330" s="11">
        <v>4</v>
      </c>
      <c r="B330" s="12">
        <v>33</v>
      </c>
      <c r="C330" s="38">
        <f t="shared" si="11"/>
        <v>132</v>
      </c>
      <c r="D330" s="38">
        <f t="shared" si="12"/>
        <v>2.9699999999999998</v>
      </c>
    </row>
    <row r="331" spans="1:4">
      <c r="A331" s="9">
        <v>18</v>
      </c>
      <c r="B331" s="10">
        <v>34</v>
      </c>
      <c r="C331" s="38">
        <f t="shared" si="11"/>
        <v>612</v>
      </c>
      <c r="D331" s="38">
        <f t="shared" si="12"/>
        <v>13.77</v>
      </c>
    </row>
    <row r="332" spans="1:4">
      <c r="A332" s="9">
        <v>66</v>
      </c>
      <c r="B332" s="10">
        <v>76</v>
      </c>
      <c r="C332" s="38">
        <f t="shared" si="11"/>
        <v>5016</v>
      </c>
      <c r="D332" s="38">
        <f t="shared" si="12"/>
        <v>112.86</v>
      </c>
    </row>
    <row r="333" spans="1:4">
      <c r="A333" s="9">
        <v>22</v>
      </c>
      <c r="B333" s="10">
        <v>95</v>
      </c>
      <c r="C333" s="38">
        <f t="shared" si="11"/>
        <v>2090</v>
      </c>
      <c r="D333" s="38">
        <f t="shared" si="12"/>
        <v>47.024999999999999</v>
      </c>
    </row>
    <row r="334" spans="1:4">
      <c r="A334" s="9">
        <v>67</v>
      </c>
      <c r="B334" s="10">
        <v>10</v>
      </c>
      <c r="C334" s="38">
        <f t="shared" si="11"/>
        <v>670</v>
      </c>
      <c r="D334" s="38">
        <f t="shared" si="12"/>
        <v>15.074999999999999</v>
      </c>
    </row>
    <row r="335" spans="1:4">
      <c r="A335" s="9">
        <v>48</v>
      </c>
      <c r="B335" s="10">
        <v>56</v>
      </c>
      <c r="C335" s="38">
        <f t="shared" si="11"/>
        <v>2688</v>
      </c>
      <c r="D335" s="38">
        <f t="shared" si="12"/>
        <v>60.48</v>
      </c>
    </row>
    <row r="336" spans="1:4">
      <c r="A336" s="9">
        <v>0</v>
      </c>
      <c r="B336" s="10">
        <v>56</v>
      </c>
      <c r="C336" s="38">
        <f t="shared" si="11"/>
        <v>0</v>
      </c>
      <c r="D336" s="38">
        <f t="shared" si="12"/>
        <v>0</v>
      </c>
    </row>
    <row r="337" spans="1:4">
      <c r="A337" s="9">
        <v>3</v>
      </c>
      <c r="B337" s="10">
        <v>7</v>
      </c>
      <c r="C337" s="38">
        <f t="shared" si="11"/>
        <v>21</v>
      </c>
      <c r="D337" s="38">
        <f t="shared" si="12"/>
        <v>0.47249999999999998</v>
      </c>
    </row>
    <row r="338" spans="1:4">
      <c r="A338" s="9">
        <v>102</v>
      </c>
      <c r="B338" s="10">
        <v>47</v>
      </c>
      <c r="C338" s="38">
        <f t="shared" si="11"/>
        <v>4794</v>
      </c>
      <c r="D338" s="38">
        <f t="shared" si="12"/>
        <v>107.86499999999999</v>
      </c>
    </row>
    <row r="339" spans="1:4">
      <c r="A339" s="9">
        <v>1</v>
      </c>
      <c r="B339" s="10">
        <v>7</v>
      </c>
      <c r="C339" s="38">
        <f t="shared" si="11"/>
        <v>7</v>
      </c>
      <c r="D339" s="38">
        <f t="shared" si="12"/>
        <v>0.1575</v>
      </c>
    </row>
    <row r="340" spans="1:4">
      <c r="A340" s="9">
        <v>28</v>
      </c>
      <c r="B340" s="10">
        <v>213</v>
      </c>
      <c r="C340" s="38">
        <f t="shared" si="11"/>
        <v>5964</v>
      </c>
      <c r="D340" s="38">
        <f t="shared" si="12"/>
        <v>134.19</v>
      </c>
    </row>
    <row r="341" spans="1:4">
      <c r="A341" s="9">
        <v>14</v>
      </c>
      <c r="B341" s="10">
        <v>7</v>
      </c>
      <c r="C341" s="38">
        <f t="shared" si="11"/>
        <v>98</v>
      </c>
      <c r="D341" s="38">
        <f t="shared" si="12"/>
        <v>2.2050000000000001</v>
      </c>
    </row>
    <row r="342" spans="1:4">
      <c r="A342" s="9">
        <v>24</v>
      </c>
      <c r="B342" s="10">
        <v>20</v>
      </c>
      <c r="C342" s="38">
        <f t="shared" si="11"/>
        <v>480</v>
      </c>
      <c r="D342" s="38">
        <f t="shared" si="12"/>
        <v>10.799999999999999</v>
      </c>
    </row>
    <row r="343" spans="1:4">
      <c r="A343" s="9">
        <v>4</v>
      </c>
      <c r="B343" s="10">
        <v>35</v>
      </c>
      <c r="C343" s="38">
        <f t="shared" si="11"/>
        <v>140</v>
      </c>
      <c r="D343" s="38">
        <f t="shared" si="12"/>
        <v>3.15</v>
      </c>
    </row>
    <row r="344" spans="1:4">
      <c r="A344" s="9">
        <v>0</v>
      </c>
      <c r="B344" s="10">
        <v>10</v>
      </c>
      <c r="C344" s="38">
        <f t="shared" si="11"/>
        <v>0</v>
      </c>
      <c r="D344" s="38">
        <f t="shared" si="12"/>
        <v>0</v>
      </c>
    </row>
    <row r="345" spans="1:4">
      <c r="A345" s="9">
        <v>66</v>
      </c>
      <c r="B345" s="10">
        <v>22</v>
      </c>
      <c r="C345" s="38">
        <f t="shared" si="11"/>
        <v>1452</v>
      </c>
      <c r="D345" s="38">
        <f t="shared" si="12"/>
        <v>32.67</v>
      </c>
    </row>
    <row r="346" spans="1:4">
      <c r="A346" s="9">
        <v>102</v>
      </c>
      <c r="B346" s="10">
        <v>47</v>
      </c>
      <c r="C346" s="38">
        <f t="shared" si="11"/>
        <v>4794</v>
      </c>
      <c r="D346" s="38">
        <f t="shared" si="12"/>
        <v>107.86499999999999</v>
      </c>
    </row>
    <row r="347" spans="1:4">
      <c r="A347" s="9">
        <v>20</v>
      </c>
      <c r="B347" s="10">
        <v>30</v>
      </c>
      <c r="C347" s="38">
        <f t="shared" si="11"/>
        <v>600</v>
      </c>
      <c r="D347" s="38">
        <f t="shared" si="12"/>
        <v>13.5</v>
      </c>
    </row>
    <row r="348" spans="1:4">
      <c r="A348" s="9">
        <v>0</v>
      </c>
      <c r="B348" s="10">
        <v>46</v>
      </c>
      <c r="C348" s="38">
        <f t="shared" si="11"/>
        <v>0</v>
      </c>
      <c r="D348" s="38">
        <f t="shared" si="12"/>
        <v>0</v>
      </c>
    </row>
    <row r="349" spans="1:4">
      <c r="A349" s="9">
        <v>23</v>
      </c>
      <c r="B349" s="10">
        <v>196</v>
      </c>
      <c r="C349" s="38">
        <f t="shared" si="11"/>
        <v>4508</v>
      </c>
      <c r="D349" s="38">
        <f t="shared" si="12"/>
        <v>101.42999999999999</v>
      </c>
    </row>
    <row r="350" spans="1:4">
      <c r="A350" s="9">
        <v>14</v>
      </c>
      <c r="B350" s="10">
        <v>461</v>
      </c>
      <c r="C350" s="38">
        <f t="shared" si="11"/>
        <v>6454</v>
      </c>
      <c r="D350" s="38">
        <f t="shared" si="12"/>
        <v>145.215</v>
      </c>
    </row>
    <row r="351" spans="1:4">
      <c r="A351" s="9">
        <v>28</v>
      </c>
      <c r="B351" s="10">
        <v>50</v>
      </c>
      <c r="C351" s="38">
        <f t="shared" si="11"/>
        <v>1400</v>
      </c>
      <c r="D351" s="38">
        <f t="shared" si="12"/>
        <v>31.5</v>
      </c>
    </row>
    <row r="352" spans="1:4">
      <c r="A352" s="9">
        <v>1</v>
      </c>
      <c r="B352" s="10">
        <v>154</v>
      </c>
      <c r="C352" s="38">
        <f t="shared" si="11"/>
        <v>154</v>
      </c>
      <c r="D352" s="38">
        <f t="shared" si="12"/>
        <v>3.4649999999999999</v>
      </c>
    </row>
    <row r="353" spans="1:4">
      <c r="A353" s="9">
        <v>0</v>
      </c>
      <c r="B353" s="10">
        <v>10</v>
      </c>
      <c r="C353" s="38">
        <f t="shared" si="11"/>
        <v>0</v>
      </c>
      <c r="D353" s="38">
        <f t="shared" si="12"/>
        <v>0</v>
      </c>
    </row>
    <row r="354" spans="1:4">
      <c r="A354" s="9">
        <v>0</v>
      </c>
      <c r="B354" s="10">
        <v>115</v>
      </c>
      <c r="C354" s="38">
        <f t="shared" si="11"/>
        <v>0</v>
      </c>
      <c r="D354" s="38">
        <f t="shared" si="12"/>
        <v>0</v>
      </c>
    </row>
    <row r="355" spans="1:4">
      <c r="A355" s="9">
        <v>0</v>
      </c>
      <c r="B355" s="10">
        <v>47</v>
      </c>
      <c r="C355" s="38">
        <f t="shared" si="11"/>
        <v>0</v>
      </c>
      <c r="D355" s="38">
        <f t="shared" si="12"/>
        <v>0</v>
      </c>
    </row>
    <row r="356" spans="1:4">
      <c r="A356" s="9">
        <v>179</v>
      </c>
      <c r="B356" s="10">
        <v>46</v>
      </c>
      <c r="C356" s="38">
        <f t="shared" si="11"/>
        <v>8234</v>
      </c>
      <c r="D356" s="38">
        <f t="shared" si="12"/>
        <v>185.26499999999999</v>
      </c>
    </row>
    <row r="357" spans="1:4">
      <c r="A357" s="9">
        <v>39</v>
      </c>
      <c r="B357" s="10">
        <v>8</v>
      </c>
      <c r="C357" s="38">
        <f t="shared" si="11"/>
        <v>312</v>
      </c>
      <c r="D357" s="38">
        <f t="shared" si="12"/>
        <v>7.02</v>
      </c>
    </row>
    <row r="358" spans="1:4">
      <c r="A358" s="9">
        <v>0</v>
      </c>
      <c r="B358" s="10">
        <v>80</v>
      </c>
      <c r="C358" s="38">
        <f t="shared" si="11"/>
        <v>0</v>
      </c>
      <c r="D358" s="38">
        <f t="shared" si="12"/>
        <v>0</v>
      </c>
    </row>
    <row r="359" spans="1:4">
      <c r="A359" s="9">
        <v>4</v>
      </c>
      <c r="B359" s="10">
        <v>78</v>
      </c>
      <c r="C359" s="38">
        <f t="shared" si="11"/>
        <v>312</v>
      </c>
      <c r="D359" s="38">
        <f t="shared" si="12"/>
        <v>7.02</v>
      </c>
    </row>
    <row r="360" spans="1:4">
      <c r="A360" s="9">
        <v>0</v>
      </c>
      <c r="B360" s="10">
        <v>146</v>
      </c>
      <c r="C360" s="38">
        <f t="shared" si="11"/>
        <v>0</v>
      </c>
      <c r="D360" s="38">
        <f t="shared" si="12"/>
        <v>0</v>
      </c>
    </row>
    <row r="361" spans="1:4">
      <c r="A361" s="9">
        <v>0</v>
      </c>
      <c r="B361" s="10">
        <v>61</v>
      </c>
      <c r="C361" s="38">
        <f t="shared" si="11"/>
        <v>0</v>
      </c>
      <c r="D361" s="38">
        <f t="shared" si="12"/>
        <v>0</v>
      </c>
    </row>
    <row r="362" spans="1:4">
      <c r="A362" s="9">
        <v>18</v>
      </c>
      <c r="B362" s="10">
        <v>95</v>
      </c>
      <c r="C362" s="38">
        <f t="shared" si="11"/>
        <v>1710</v>
      </c>
      <c r="D362" s="38">
        <f t="shared" si="12"/>
        <v>38.475000000000001</v>
      </c>
    </row>
    <row r="363" spans="1:4">
      <c r="A363" s="9">
        <v>0</v>
      </c>
      <c r="B363" s="10">
        <v>38</v>
      </c>
      <c r="C363" s="38">
        <f t="shared" si="11"/>
        <v>0</v>
      </c>
      <c r="D363" s="38">
        <f t="shared" si="12"/>
        <v>0</v>
      </c>
    </row>
    <row r="364" spans="1:4">
      <c r="A364" s="9">
        <v>4</v>
      </c>
      <c r="B364" s="10">
        <v>76</v>
      </c>
      <c r="C364" s="38">
        <f t="shared" si="11"/>
        <v>304</v>
      </c>
      <c r="D364" s="38">
        <f t="shared" si="12"/>
        <v>6.84</v>
      </c>
    </row>
    <row r="365" spans="1:4">
      <c r="A365" s="9">
        <v>0</v>
      </c>
      <c r="B365" s="10">
        <v>38</v>
      </c>
      <c r="C365" s="38">
        <f t="shared" si="11"/>
        <v>0</v>
      </c>
      <c r="D365" s="38">
        <f t="shared" si="12"/>
        <v>0</v>
      </c>
    </row>
    <row r="366" spans="1:4">
      <c r="A366" s="9">
        <v>14</v>
      </c>
      <c r="B366" s="10">
        <v>53</v>
      </c>
      <c r="C366" s="38">
        <f t="shared" si="11"/>
        <v>742</v>
      </c>
      <c r="D366" s="38">
        <f t="shared" si="12"/>
        <v>16.695</v>
      </c>
    </row>
    <row r="367" spans="1:4">
      <c r="A367" s="9">
        <v>8</v>
      </c>
      <c r="B367" s="10">
        <v>80</v>
      </c>
      <c r="C367" s="38">
        <f t="shared" si="11"/>
        <v>640</v>
      </c>
      <c r="D367" s="38">
        <f t="shared" si="12"/>
        <v>14.399999999999999</v>
      </c>
    </row>
    <row r="368" spans="1:4">
      <c r="A368" s="9">
        <v>10</v>
      </c>
      <c r="B368" s="10">
        <v>145</v>
      </c>
      <c r="C368" s="38">
        <f t="shared" si="11"/>
        <v>1450</v>
      </c>
      <c r="D368" s="38">
        <f t="shared" si="12"/>
        <v>32.625</v>
      </c>
    </row>
    <row r="369" spans="1:4">
      <c r="A369" s="9">
        <v>13</v>
      </c>
      <c r="B369" s="10">
        <v>50</v>
      </c>
      <c r="C369" s="38">
        <f t="shared" si="11"/>
        <v>650</v>
      </c>
      <c r="D369" s="38">
        <f t="shared" si="12"/>
        <v>14.625</v>
      </c>
    </row>
    <row r="370" spans="1:4">
      <c r="A370" s="9">
        <v>38</v>
      </c>
      <c r="B370" s="10">
        <v>138</v>
      </c>
      <c r="C370" s="38">
        <f t="shared" si="11"/>
        <v>5244</v>
      </c>
      <c r="D370" s="38">
        <f t="shared" si="12"/>
        <v>117.99</v>
      </c>
    </row>
    <row r="371" spans="1:4">
      <c r="A371" s="9">
        <v>2</v>
      </c>
      <c r="B371" s="10">
        <v>120</v>
      </c>
      <c r="C371" s="38">
        <f t="shared" si="11"/>
        <v>240</v>
      </c>
      <c r="D371" s="38">
        <f t="shared" si="12"/>
        <v>5.3999999999999995</v>
      </c>
    </row>
    <row r="372" spans="1:4">
      <c r="A372" s="9">
        <v>38</v>
      </c>
      <c r="B372" s="10">
        <v>96</v>
      </c>
      <c r="C372" s="38">
        <f t="shared" si="11"/>
        <v>3648</v>
      </c>
      <c r="D372" s="38">
        <f t="shared" si="12"/>
        <v>82.08</v>
      </c>
    </row>
    <row r="373" spans="1:4">
      <c r="A373" s="9">
        <v>1</v>
      </c>
      <c r="B373" s="10">
        <v>60</v>
      </c>
      <c r="C373" s="38">
        <f t="shared" si="11"/>
        <v>60</v>
      </c>
      <c r="D373" s="38">
        <f t="shared" si="12"/>
        <v>1.3499999999999999</v>
      </c>
    </row>
    <row r="374" spans="1:4">
      <c r="A374" s="9">
        <v>17</v>
      </c>
      <c r="B374" s="10">
        <v>7</v>
      </c>
      <c r="C374" s="38">
        <f t="shared" si="11"/>
        <v>119</v>
      </c>
      <c r="D374" s="38">
        <f t="shared" si="12"/>
        <v>2.6774999999999998</v>
      </c>
    </row>
    <row r="375" spans="1:4">
      <c r="A375" s="9">
        <v>66</v>
      </c>
      <c r="B375" s="10">
        <v>32</v>
      </c>
      <c r="C375" s="38">
        <f t="shared" si="11"/>
        <v>2112</v>
      </c>
      <c r="D375" s="38">
        <f t="shared" si="12"/>
        <v>47.519999999999996</v>
      </c>
    </row>
    <row r="376" spans="1:4">
      <c r="A376" s="9">
        <v>47</v>
      </c>
      <c r="B376" s="10">
        <v>110</v>
      </c>
      <c r="C376" s="38">
        <f t="shared" si="11"/>
        <v>5170</v>
      </c>
      <c r="D376" s="38">
        <f t="shared" si="12"/>
        <v>116.32499999999999</v>
      </c>
    </row>
    <row r="377" spans="1:4">
      <c r="A377" s="9">
        <v>0</v>
      </c>
      <c r="B377" s="10">
        <v>191</v>
      </c>
      <c r="C377" s="38">
        <f t="shared" si="11"/>
        <v>0</v>
      </c>
      <c r="D377" s="38">
        <f t="shared" si="12"/>
        <v>0</v>
      </c>
    </row>
    <row r="378" spans="1:4">
      <c r="A378" s="9">
        <v>4</v>
      </c>
      <c r="B378" s="10">
        <v>159</v>
      </c>
      <c r="C378" s="38">
        <f t="shared" si="11"/>
        <v>636</v>
      </c>
      <c r="D378" s="38">
        <f t="shared" si="12"/>
        <v>14.309999999999999</v>
      </c>
    </row>
    <row r="379" spans="1:4">
      <c r="A379" s="9">
        <v>14</v>
      </c>
      <c r="B379" s="10">
        <v>94</v>
      </c>
      <c r="C379" s="38">
        <f t="shared" si="11"/>
        <v>1316</v>
      </c>
      <c r="D379" s="38">
        <f t="shared" si="12"/>
        <v>29.61</v>
      </c>
    </row>
    <row r="380" spans="1:4">
      <c r="A380" s="9">
        <v>4</v>
      </c>
      <c r="B380" s="10">
        <v>40</v>
      </c>
      <c r="C380" s="38">
        <f t="shared" si="11"/>
        <v>160</v>
      </c>
      <c r="D380" s="38">
        <f t="shared" si="12"/>
        <v>3.5999999999999996</v>
      </c>
    </row>
    <row r="381" spans="1:4">
      <c r="A381" s="9">
        <v>0</v>
      </c>
      <c r="B381" s="10">
        <v>58</v>
      </c>
      <c r="C381" s="38">
        <f t="shared" si="11"/>
        <v>0</v>
      </c>
      <c r="D381" s="38">
        <f t="shared" si="12"/>
        <v>0</v>
      </c>
    </row>
    <row r="382" spans="1:4">
      <c r="A382" s="9">
        <v>21</v>
      </c>
      <c r="B382" s="10">
        <v>101</v>
      </c>
      <c r="C382" s="38">
        <f t="shared" si="11"/>
        <v>2121</v>
      </c>
      <c r="D382" s="38">
        <f t="shared" si="12"/>
        <v>47.722499999999997</v>
      </c>
    </row>
    <row r="383" spans="1:4">
      <c r="A383" s="9">
        <v>0</v>
      </c>
      <c r="B383" s="10">
        <v>30</v>
      </c>
      <c r="C383" s="38">
        <f t="shared" si="11"/>
        <v>0</v>
      </c>
      <c r="D383" s="38">
        <f t="shared" si="12"/>
        <v>0</v>
      </c>
    </row>
    <row r="384" spans="1:4">
      <c r="A384" s="9">
        <v>47</v>
      </c>
      <c r="B384" s="10">
        <v>19</v>
      </c>
      <c r="C384" s="38">
        <f t="shared" si="11"/>
        <v>893</v>
      </c>
      <c r="D384" s="38">
        <f t="shared" si="12"/>
        <v>20.092499999999998</v>
      </c>
    </row>
    <row r="385" spans="1:4">
      <c r="A385" s="9">
        <v>9</v>
      </c>
      <c r="B385" s="10">
        <v>23</v>
      </c>
      <c r="C385" s="38">
        <f t="shared" si="11"/>
        <v>207</v>
      </c>
      <c r="D385" s="38">
        <f t="shared" si="12"/>
        <v>4.6574999999999998</v>
      </c>
    </row>
    <row r="386" spans="1:4">
      <c r="A386" s="9">
        <v>0</v>
      </c>
      <c r="B386" s="10">
        <v>169</v>
      </c>
      <c r="C386" s="38">
        <f t="shared" si="11"/>
        <v>0</v>
      </c>
      <c r="D386" s="38">
        <f t="shared" si="12"/>
        <v>0</v>
      </c>
    </row>
    <row r="387" spans="1:4">
      <c r="A387" s="9">
        <v>4</v>
      </c>
      <c r="B387" s="10">
        <v>68</v>
      </c>
      <c r="C387" s="38">
        <f t="shared" ref="C387:C450" si="13">A387*B387</f>
        <v>272</v>
      </c>
      <c r="D387" s="38">
        <f t="shared" ref="D387:D450" si="14">C387*2.25%</f>
        <v>6.12</v>
      </c>
    </row>
    <row r="388" spans="1:4">
      <c r="A388" s="9">
        <v>3</v>
      </c>
      <c r="B388" s="10">
        <v>156</v>
      </c>
      <c r="C388" s="38">
        <f t="shared" si="13"/>
        <v>468</v>
      </c>
      <c r="D388" s="38">
        <f t="shared" si="14"/>
        <v>10.53</v>
      </c>
    </row>
    <row r="389" spans="1:4">
      <c r="A389" s="9">
        <v>0</v>
      </c>
      <c r="B389" s="10">
        <v>143</v>
      </c>
      <c r="C389" s="38">
        <f t="shared" si="13"/>
        <v>0</v>
      </c>
      <c r="D389" s="38">
        <f t="shared" si="14"/>
        <v>0</v>
      </c>
    </row>
    <row r="390" spans="1:4">
      <c r="A390" s="9">
        <v>22</v>
      </c>
      <c r="B390" s="10">
        <v>66</v>
      </c>
      <c r="C390" s="38">
        <f t="shared" si="13"/>
        <v>1452</v>
      </c>
      <c r="D390" s="38">
        <f t="shared" si="14"/>
        <v>32.67</v>
      </c>
    </row>
    <row r="391" spans="1:4">
      <c r="A391" s="9">
        <v>0</v>
      </c>
      <c r="B391" s="10">
        <v>66</v>
      </c>
      <c r="C391" s="38">
        <f t="shared" si="13"/>
        <v>0</v>
      </c>
      <c r="D391" s="38">
        <f t="shared" si="14"/>
        <v>0</v>
      </c>
    </row>
    <row r="392" spans="1:4">
      <c r="A392" s="9">
        <v>20</v>
      </c>
      <c r="B392" s="10">
        <v>36</v>
      </c>
      <c r="C392" s="38">
        <f t="shared" si="13"/>
        <v>720</v>
      </c>
      <c r="D392" s="38">
        <f t="shared" si="14"/>
        <v>16.2</v>
      </c>
    </row>
    <row r="393" spans="1:4">
      <c r="A393" s="9">
        <v>0</v>
      </c>
      <c r="B393" s="10">
        <v>156</v>
      </c>
      <c r="C393" s="38">
        <f t="shared" si="13"/>
        <v>0</v>
      </c>
      <c r="D393" s="38">
        <f t="shared" si="14"/>
        <v>0</v>
      </c>
    </row>
    <row r="394" spans="1:4">
      <c r="A394" s="9">
        <v>23</v>
      </c>
      <c r="B394" s="10">
        <v>12</v>
      </c>
      <c r="C394" s="38">
        <f t="shared" si="13"/>
        <v>276</v>
      </c>
      <c r="D394" s="38">
        <f t="shared" si="14"/>
        <v>6.21</v>
      </c>
    </row>
    <row r="395" spans="1:4">
      <c r="A395" s="9">
        <v>2</v>
      </c>
      <c r="B395" s="10">
        <v>26</v>
      </c>
      <c r="C395" s="38">
        <f t="shared" si="13"/>
        <v>52</v>
      </c>
      <c r="D395" s="38">
        <f t="shared" si="14"/>
        <v>1.17</v>
      </c>
    </row>
    <row r="396" spans="1:4">
      <c r="A396" s="9">
        <v>22</v>
      </c>
      <c r="B396" s="10">
        <v>165</v>
      </c>
      <c r="C396" s="38">
        <f t="shared" si="13"/>
        <v>3630</v>
      </c>
      <c r="D396" s="38">
        <f t="shared" si="14"/>
        <v>81.674999999999997</v>
      </c>
    </row>
    <row r="397" spans="1:4">
      <c r="A397" s="9">
        <v>21</v>
      </c>
      <c r="B397" s="10">
        <v>168</v>
      </c>
      <c r="C397" s="38">
        <f t="shared" si="13"/>
        <v>3528</v>
      </c>
      <c r="D397" s="38">
        <f t="shared" si="14"/>
        <v>79.38</v>
      </c>
    </row>
    <row r="398" spans="1:4">
      <c r="A398" s="9">
        <v>0</v>
      </c>
      <c r="B398" s="10">
        <v>77</v>
      </c>
      <c r="C398" s="38">
        <f t="shared" si="13"/>
        <v>0</v>
      </c>
      <c r="D398" s="38">
        <f t="shared" si="14"/>
        <v>0</v>
      </c>
    </row>
    <row r="399" spans="1:4">
      <c r="A399" s="9">
        <v>51</v>
      </c>
      <c r="B399" s="10">
        <v>44</v>
      </c>
      <c r="C399" s="38">
        <f t="shared" si="13"/>
        <v>2244</v>
      </c>
      <c r="D399" s="38">
        <f t="shared" si="14"/>
        <v>50.489999999999995</v>
      </c>
    </row>
    <row r="400" spans="1:4">
      <c r="A400" s="9">
        <v>7</v>
      </c>
      <c r="B400" s="10">
        <v>96</v>
      </c>
      <c r="C400" s="38">
        <f t="shared" si="13"/>
        <v>672</v>
      </c>
      <c r="D400" s="38">
        <f t="shared" si="14"/>
        <v>15.12</v>
      </c>
    </row>
    <row r="401" spans="1:4">
      <c r="A401" s="9">
        <v>0</v>
      </c>
      <c r="B401" s="10">
        <v>106</v>
      </c>
      <c r="C401" s="38">
        <f t="shared" si="13"/>
        <v>0</v>
      </c>
      <c r="D401" s="38">
        <f t="shared" si="14"/>
        <v>0</v>
      </c>
    </row>
    <row r="402" spans="1:4">
      <c r="A402" s="9">
        <v>8</v>
      </c>
      <c r="B402" s="10">
        <v>20</v>
      </c>
      <c r="C402" s="38">
        <f t="shared" si="13"/>
        <v>160</v>
      </c>
      <c r="D402" s="38">
        <f t="shared" si="14"/>
        <v>3.5999999999999996</v>
      </c>
    </row>
    <row r="403" spans="1:4">
      <c r="A403" s="9">
        <v>0</v>
      </c>
      <c r="B403" s="10">
        <v>126</v>
      </c>
      <c r="C403" s="38">
        <f t="shared" si="13"/>
        <v>0</v>
      </c>
      <c r="D403" s="38">
        <f t="shared" si="14"/>
        <v>0</v>
      </c>
    </row>
    <row r="404" spans="1:4">
      <c r="A404" s="9">
        <v>2</v>
      </c>
      <c r="B404" s="10">
        <v>33</v>
      </c>
      <c r="C404" s="38">
        <f t="shared" si="13"/>
        <v>66</v>
      </c>
      <c r="D404" s="38">
        <f t="shared" si="14"/>
        <v>1.4849999999999999</v>
      </c>
    </row>
    <row r="405" spans="1:4">
      <c r="A405" s="9">
        <v>6</v>
      </c>
      <c r="B405" s="10">
        <v>118</v>
      </c>
      <c r="C405" s="38">
        <f t="shared" si="13"/>
        <v>708</v>
      </c>
      <c r="D405" s="38">
        <f t="shared" si="14"/>
        <v>15.93</v>
      </c>
    </row>
    <row r="406" spans="1:4">
      <c r="A406" s="9">
        <v>21</v>
      </c>
      <c r="B406" s="10">
        <v>20</v>
      </c>
      <c r="C406" s="38">
        <f t="shared" si="13"/>
        <v>420</v>
      </c>
      <c r="D406" s="38">
        <f t="shared" si="14"/>
        <v>9.4499999999999993</v>
      </c>
    </row>
    <row r="407" spans="1:4">
      <c r="A407" s="9">
        <v>0</v>
      </c>
      <c r="B407" s="10">
        <v>294</v>
      </c>
      <c r="C407" s="38">
        <f t="shared" si="13"/>
        <v>0</v>
      </c>
      <c r="D407" s="38">
        <f t="shared" si="14"/>
        <v>0</v>
      </c>
    </row>
    <row r="408" spans="1:4">
      <c r="A408" s="9">
        <v>7</v>
      </c>
      <c r="B408" s="10">
        <v>68</v>
      </c>
      <c r="C408" s="38">
        <f t="shared" si="13"/>
        <v>476</v>
      </c>
      <c r="D408" s="38">
        <f t="shared" si="14"/>
        <v>10.709999999999999</v>
      </c>
    </row>
    <row r="409" spans="1:4">
      <c r="A409" s="9">
        <v>11</v>
      </c>
      <c r="B409" s="10">
        <v>10</v>
      </c>
      <c r="C409" s="38">
        <f t="shared" si="13"/>
        <v>110</v>
      </c>
      <c r="D409" s="38">
        <f t="shared" si="14"/>
        <v>2.4750000000000001</v>
      </c>
    </row>
    <row r="410" spans="1:4">
      <c r="A410" s="9">
        <v>0</v>
      </c>
      <c r="B410" s="10">
        <v>7</v>
      </c>
      <c r="C410" s="38">
        <f t="shared" si="13"/>
        <v>0</v>
      </c>
      <c r="D410" s="38">
        <f t="shared" si="14"/>
        <v>0</v>
      </c>
    </row>
    <row r="411" spans="1:4">
      <c r="A411" s="9">
        <v>22</v>
      </c>
      <c r="B411" s="10">
        <v>74</v>
      </c>
      <c r="C411" s="38">
        <f t="shared" si="13"/>
        <v>1628</v>
      </c>
      <c r="D411" s="38">
        <f t="shared" si="14"/>
        <v>36.629999999999995</v>
      </c>
    </row>
    <row r="412" spans="1:4">
      <c r="A412" s="9">
        <v>66</v>
      </c>
      <c r="B412" s="10">
        <v>26</v>
      </c>
      <c r="C412" s="38">
        <f t="shared" si="13"/>
        <v>1716</v>
      </c>
      <c r="D412" s="38">
        <f t="shared" si="14"/>
        <v>38.61</v>
      </c>
    </row>
    <row r="413" spans="1:4">
      <c r="A413" s="9">
        <v>0</v>
      </c>
      <c r="B413" s="10">
        <v>105</v>
      </c>
      <c r="C413" s="38">
        <f t="shared" si="13"/>
        <v>0</v>
      </c>
      <c r="D413" s="38">
        <f t="shared" si="14"/>
        <v>0</v>
      </c>
    </row>
    <row r="414" spans="1:4">
      <c r="A414" s="9">
        <v>0</v>
      </c>
      <c r="B414" s="10">
        <v>133</v>
      </c>
      <c r="C414" s="38">
        <f t="shared" si="13"/>
        <v>0</v>
      </c>
      <c r="D414" s="38">
        <f t="shared" si="14"/>
        <v>0</v>
      </c>
    </row>
    <row r="415" spans="1:4">
      <c r="A415" s="9">
        <v>4</v>
      </c>
      <c r="B415" s="10">
        <v>154</v>
      </c>
      <c r="C415" s="38">
        <f t="shared" si="13"/>
        <v>616</v>
      </c>
      <c r="D415" s="38">
        <f t="shared" si="14"/>
        <v>13.86</v>
      </c>
    </row>
    <row r="416" spans="1:4">
      <c r="A416" s="9">
        <v>3</v>
      </c>
      <c r="B416" s="10">
        <v>54</v>
      </c>
      <c r="C416" s="38">
        <f t="shared" si="13"/>
        <v>162</v>
      </c>
      <c r="D416" s="38">
        <f t="shared" si="14"/>
        <v>3.645</v>
      </c>
    </row>
    <row r="417" spans="1:4">
      <c r="A417" s="9">
        <v>4</v>
      </c>
      <c r="B417" s="10">
        <v>238</v>
      </c>
      <c r="C417" s="38">
        <f t="shared" si="13"/>
        <v>952</v>
      </c>
      <c r="D417" s="38">
        <f t="shared" si="14"/>
        <v>21.419999999999998</v>
      </c>
    </row>
    <row r="418" spans="1:4">
      <c r="A418" s="9">
        <v>267</v>
      </c>
      <c r="B418" s="10">
        <v>104</v>
      </c>
      <c r="C418" s="38">
        <f t="shared" si="13"/>
        <v>27768</v>
      </c>
      <c r="D418" s="38">
        <f t="shared" si="14"/>
        <v>624.78</v>
      </c>
    </row>
    <row r="419" spans="1:4">
      <c r="A419" s="9">
        <v>13</v>
      </c>
      <c r="B419" s="10">
        <v>281</v>
      </c>
      <c r="C419" s="38">
        <f t="shared" si="13"/>
        <v>3653</v>
      </c>
      <c r="D419" s="38">
        <f t="shared" si="14"/>
        <v>82.192499999999995</v>
      </c>
    </row>
    <row r="420" spans="1:4">
      <c r="A420" s="9">
        <v>43</v>
      </c>
      <c r="B420" s="10">
        <v>36</v>
      </c>
      <c r="C420" s="38">
        <f t="shared" si="13"/>
        <v>1548</v>
      </c>
      <c r="D420" s="38">
        <f t="shared" si="14"/>
        <v>34.83</v>
      </c>
    </row>
    <row r="421" spans="1:4">
      <c r="A421" s="9">
        <v>15</v>
      </c>
      <c r="B421" s="10">
        <v>65</v>
      </c>
      <c r="C421" s="38">
        <f t="shared" si="13"/>
        <v>975</v>
      </c>
      <c r="D421" s="38">
        <f t="shared" si="14"/>
        <v>21.9375</v>
      </c>
    </row>
    <row r="422" spans="1:4">
      <c r="A422" s="9">
        <v>260</v>
      </c>
      <c r="B422" s="10">
        <v>60</v>
      </c>
      <c r="C422" s="38">
        <f t="shared" si="13"/>
        <v>15600</v>
      </c>
      <c r="D422" s="38">
        <f t="shared" si="14"/>
        <v>351</v>
      </c>
    </row>
    <row r="423" spans="1:4">
      <c r="A423" s="9">
        <v>0</v>
      </c>
      <c r="B423" s="10">
        <v>71</v>
      </c>
      <c r="C423" s="38">
        <f t="shared" si="13"/>
        <v>0</v>
      </c>
      <c r="D423" s="38">
        <f t="shared" si="14"/>
        <v>0</v>
      </c>
    </row>
    <row r="424" spans="1:4">
      <c r="A424" s="9">
        <v>10</v>
      </c>
      <c r="B424" s="10">
        <v>59</v>
      </c>
      <c r="C424" s="38">
        <f t="shared" si="13"/>
        <v>590</v>
      </c>
      <c r="D424" s="38">
        <f t="shared" si="14"/>
        <v>13.275</v>
      </c>
    </row>
    <row r="425" spans="1:4">
      <c r="A425" s="9">
        <v>12</v>
      </c>
      <c r="B425" s="10">
        <v>273</v>
      </c>
      <c r="C425" s="38">
        <f t="shared" si="13"/>
        <v>3276</v>
      </c>
      <c r="D425" s="38">
        <f t="shared" si="14"/>
        <v>73.709999999999994</v>
      </c>
    </row>
    <row r="426" spans="1:4">
      <c r="A426" s="9">
        <v>66</v>
      </c>
      <c r="B426" s="10">
        <v>159</v>
      </c>
      <c r="C426" s="38">
        <f t="shared" si="13"/>
        <v>10494</v>
      </c>
      <c r="D426" s="38">
        <f t="shared" si="14"/>
        <v>236.11499999999998</v>
      </c>
    </row>
    <row r="427" spans="1:4">
      <c r="A427" s="9">
        <v>55</v>
      </c>
      <c r="B427" s="10">
        <v>38</v>
      </c>
      <c r="C427" s="38">
        <f t="shared" si="13"/>
        <v>2090</v>
      </c>
      <c r="D427" s="38">
        <f t="shared" si="14"/>
        <v>47.024999999999999</v>
      </c>
    </row>
    <row r="428" spans="1:4">
      <c r="A428" s="9">
        <v>1</v>
      </c>
      <c r="B428" s="10">
        <v>38</v>
      </c>
      <c r="C428" s="38">
        <f t="shared" si="13"/>
        <v>38</v>
      </c>
      <c r="D428" s="38">
        <f t="shared" si="14"/>
        <v>0.85499999999999998</v>
      </c>
    </row>
    <row r="429" spans="1:4">
      <c r="A429" s="9">
        <v>3</v>
      </c>
      <c r="B429" s="10">
        <v>71</v>
      </c>
      <c r="C429" s="38">
        <f t="shared" si="13"/>
        <v>213</v>
      </c>
      <c r="D429" s="38">
        <f t="shared" si="14"/>
        <v>4.7924999999999995</v>
      </c>
    </row>
    <row r="430" spans="1:4">
      <c r="A430" s="9">
        <v>39</v>
      </c>
      <c r="B430" s="10">
        <v>44</v>
      </c>
      <c r="C430" s="38">
        <f t="shared" si="13"/>
        <v>1716</v>
      </c>
      <c r="D430" s="38">
        <f t="shared" si="14"/>
        <v>38.61</v>
      </c>
    </row>
    <row r="431" spans="1:4">
      <c r="A431" s="9">
        <v>5</v>
      </c>
      <c r="B431" s="10">
        <v>75</v>
      </c>
      <c r="C431" s="38">
        <f t="shared" si="13"/>
        <v>375</v>
      </c>
      <c r="D431" s="38">
        <f t="shared" si="14"/>
        <v>8.4375</v>
      </c>
    </row>
    <row r="432" spans="1:4">
      <c r="A432" s="9">
        <v>39</v>
      </c>
      <c r="B432" s="10">
        <v>7</v>
      </c>
      <c r="C432" s="38">
        <f t="shared" si="13"/>
        <v>273</v>
      </c>
      <c r="D432" s="38">
        <f t="shared" si="14"/>
        <v>6.1425000000000001</v>
      </c>
    </row>
    <row r="433" spans="1:4">
      <c r="A433" s="9">
        <v>13</v>
      </c>
      <c r="B433" s="10">
        <v>292</v>
      </c>
      <c r="C433" s="38">
        <f t="shared" si="13"/>
        <v>3796</v>
      </c>
      <c r="D433" s="38">
        <f t="shared" si="14"/>
        <v>85.41</v>
      </c>
    </row>
    <row r="434" spans="1:4">
      <c r="A434" s="9">
        <v>267</v>
      </c>
      <c r="B434" s="10">
        <v>18</v>
      </c>
      <c r="C434" s="38">
        <f t="shared" si="13"/>
        <v>4806</v>
      </c>
      <c r="D434" s="38">
        <f t="shared" si="14"/>
        <v>108.13499999999999</v>
      </c>
    </row>
    <row r="435" spans="1:4">
      <c r="A435" s="9">
        <v>4</v>
      </c>
      <c r="B435" s="10">
        <v>101</v>
      </c>
      <c r="C435" s="38">
        <f t="shared" si="13"/>
        <v>404</v>
      </c>
      <c r="D435" s="38">
        <f t="shared" si="14"/>
        <v>9.09</v>
      </c>
    </row>
    <row r="436" spans="1:4">
      <c r="A436" s="9">
        <v>13</v>
      </c>
      <c r="B436" s="10">
        <v>162</v>
      </c>
      <c r="C436" s="38">
        <f t="shared" si="13"/>
        <v>2106</v>
      </c>
      <c r="D436" s="38">
        <f t="shared" si="14"/>
        <v>47.384999999999998</v>
      </c>
    </row>
    <row r="437" spans="1:4">
      <c r="A437" s="9">
        <v>9</v>
      </c>
      <c r="B437" s="10">
        <v>30</v>
      </c>
      <c r="C437" s="38">
        <f t="shared" si="13"/>
        <v>270</v>
      </c>
      <c r="D437" s="38">
        <f t="shared" si="14"/>
        <v>6.0750000000000002</v>
      </c>
    </row>
    <row r="438" spans="1:4">
      <c r="A438" s="9">
        <v>15</v>
      </c>
      <c r="B438" s="10">
        <v>27</v>
      </c>
      <c r="C438" s="38">
        <f t="shared" si="13"/>
        <v>405</v>
      </c>
      <c r="D438" s="38">
        <f t="shared" si="14"/>
        <v>9.1124999999999989</v>
      </c>
    </row>
    <row r="439" spans="1:4">
      <c r="A439" s="9">
        <v>2</v>
      </c>
      <c r="B439" s="10">
        <v>20</v>
      </c>
      <c r="C439" s="38">
        <f t="shared" si="13"/>
        <v>40</v>
      </c>
      <c r="D439" s="38">
        <f t="shared" si="14"/>
        <v>0.89999999999999991</v>
      </c>
    </row>
    <row r="440" spans="1:4">
      <c r="A440" s="9">
        <v>13</v>
      </c>
      <c r="B440" s="10">
        <v>299</v>
      </c>
      <c r="C440" s="38">
        <f t="shared" si="13"/>
        <v>3887</v>
      </c>
      <c r="D440" s="38">
        <f t="shared" si="14"/>
        <v>87.457499999999996</v>
      </c>
    </row>
    <row r="441" spans="1:4">
      <c r="A441" s="9">
        <v>3</v>
      </c>
      <c r="B441" s="10">
        <v>0</v>
      </c>
      <c r="C441" s="38">
        <f t="shared" si="13"/>
        <v>0</v>
      </c>
      <c r="D441" s="38">
        <f t="shared" si="14"/>
        <v>0</v>
      </c>
    </row>
    <row r="442" spans="1:4">
      <c r="A442" s="9">
        <v>48</v>
      </c>
      <c r="B442" s="10">
        <v>53</v>
      </c>
      <c r="C442" s="38">
        <f t="shared" si="13"/>
        <v>2544</v>
      </c>
      <c r="D442" s="38">
        <f t="shared" si="14"/>
        <v>57.239999999999995</v>
      </c>
    </row>
    <row r="443" spans="1:4">
      <c r="A443" s="9">
        <v>7</v>
      </c>
      <c r="B443" s="10">
        <v>150</v>
      </c>
      <c r="C443" s="38">
        <f t="shared" si="13"/>
        <v>1050</v>
      </c>
      <c r="D443" s="38">
        <f t="shared" si="14"/>
        <v>23.625</v>
      </c>
    </row>
    <row r="444" spans="1:4">
      <c r="A444" s="9">
        <v>8</v>
      </c>
      <c r="B444" s="10">
        <v>84</v>
      </c>
      <c r="C444" s="38">
        <f t="shared" si="13"/>
        <v>672</v>
      </c>
      <c r="D444" s="38">
        <f t="shared" si="14"/>
        <v>15.12</v>
      </c>
    </row>
    <row r="445" spans="1:4">
      <c r="A445" s="9">
        <v>21</v>
      </c>
      <c r="B445" s="10">
        <v>53</v>
      </c>
      <c r="C445" s="38">
        <f t="shared" si="13"/>
        <v>1113</v>
      </c>
      <c r="D445" s="38">
        <f t="shared" si="14"/>
        <v>25.0425</v>
      </c>
    </row>
    <row r="446" spans="1:4">
      <c r="A446" s="9">
        <v>10</v>
      </c>
      <c r="B446" s="10">
        <v>72</v>
      </c>
      <c r="C446" s="38">
        <f t="shared" si="13"/>
        <v>720</v>
      </c>
      <c r="D446" s="38">
        <f t="shared" si="14"/>
        <v>16.2</v>
      </c>
    </row>
    <row r="447" spans="1:4">
      <c r="A447" s="9">
        <v>0</v>
      </c>
      <c r="B447" s="10">
        <v>33</v>
      </c>
      <c r="C447" s="38">
        <f t="shared" si="13"/>
        <v>0</v>
      </c>
      <c r="D447" s="38">
        <f t="shared" si="14"/>
        <v>0</v>
      </c>
    </row>
    <row r="448" spans="1:4">
      <c r="A448" s="9">
        <v>4</v>
      </c>
      <c r="B448" s="10">
        <v>64</v>
      </c>
      <c r="C448" s="38">
        <f t="shared" si="13"/>
        <v>256</v>
      </c>
      <c r="D448" s="38">
        <f t="shared" si="14"/>
        <v>5.76</v>
      </c>
    </row>
    <row r="449" spans="1:4">
      <c r="A449" s="9">
        <v>7</v>
      </c>
      <c r="B449" s="10">
        <v>30</v>
      </c>
      <c r="C449" s="38">
        <f t="shared" si="13"/>
        <v>210</v>
      </c>
      <c r="D449" s="38">
        <f t="shared" si="14"/>
        <v>4.7249999999999996</v>
      </c>
    </row>
    <row r="450" spans="1:4">
      <c r="A450" s="9">
        <v>7</v>
      </c>
      <c r="B450" s="10">
        <v>39</v>
      </c>
      <c r="C450" s="38">
        <f t="shared" si="13"/>
        <v>273</v>
      </c>
      <c r="D450" s="38">
        <f t="shared" si="14"/>
        <v>6.1425000000000001</v>
      </c>
    </row>
    <row r="451" spans="1:4">
      <c r="A451" s="9">
        <v>10</v>
      </c>
      <c r="B451" s="10">
        <v>34</v>
      </c>
      <c r="C451" s="38">
        <f t="shared" ref="C451:C514" si="15">A451*B451</f>
        <v>340</v>
      </c>
      <c r="D451" s="38">
        <f t="shared" ref="D451:D514" si="16">C451*2.25%</f>
        <v>7.6499999999999995</v>
      </c>
    </row>
    <row r="452" spans="1:4">
      <c r="A452" s="9">
        <v>12</v>
      </c>
      <c r="B452" s="10">
        <v>87</v>
      </c>
      <c r="C452" s="38">
        <f t="shared" si="15"/>
        <v>1044</v>
      </c>
      <c r="D452" s="38">
        <f t="shared" si="16"/>
        <v>23.49</v>
      </c>
    </row>
    <row r="453" spans="1:4">
      <c r="A453" s="9">
        <v>11</v>
      </c>
      <c r="B453" s="10">
        <v>167</v>
      </c>
      <c r="C453" s="38">
        <f t="shared" si="15"/>
        <v>1837</v>
      </c>
      <c r="D453" s="38">
        <f t="shared" si="16"/>
        <v>41.332499999999996</v>
      </c>
    </row>
    <row r="454" spans="1:4">
      <c r="A454" s="9">
        <v>5</v>
      </c>
      <c r="B454" s="10">
        <v>19</v>
      </c>
      <c r="C454" s="38">
        <f t="shared" si="15"/>
        <v>95</v>
      </c>
      <c r="D454" s="38">
        <f t="shared" si="16"/>
        <v>2.1374999999999997</v>
      </c>
    </row>
    <row r="455" spans="1:4">
      <c r="A455" s="9">
        <v>4</v>
      </c>
      <c r="B455" s="10">
        <v>38</v>
      </c>
      <c r="C455" s="38">
        <f t="shared" si="15"/>
        <v>152</v>
      </c>
      <c r="D455" s="38">
        <f t="shared" si="16"/>
        <v>3.42</v>
      </c>
    </row>
    <row r="456" spans="1:4">
      <c r="A456" s="9">
        <v>39</v>
      </c>
      <c r="B456" s="10">
        <v>23</v>
      </c>
      <c r="C456" s="38">
        <f t="shared" si="15"/>
        <v>897</v>
      </c>
      <c r="D456" s="38">
        <f t="shared" si="16"/>
        <v>20.182500000000001</v>
      </c>
    </row>
    <row r="457" spans="1:4">
      <c r="A457" s="9">
        <v>0</v>
      </c>
      <c r="B457" s="10">
        <v>49</v>
      </c>
      <c r="C457" s="38">
        <f t="shared" si="15"/>
        <v>0</v>
      </c>
      <c r="D457" s="38">
        <f t="shared" si="16"/>
        <v>0</v>
      </c>
    </row>
    <row r="458" spans="1:4">
      <c r="A458" s="9">
        <v>39</v>
      </c>
      <c r="B458" s="10">
        <v>47</v>
      </c>
      <c r="C458" s="38">
        <f t="shared" si="15"/>
        <v>1833</v>
      </c>
      <c r="D458" s="38">
        <f t="shared" si="16"/>
        <v>41.2425</v>
      </c>
    </row>
    <row r="459" spans="1:4">
      <c r="A459" s="9">
        <v>22</v>
      </c>
      <c r="B459" s="10">
        <v>306</v>
      </c>
      <c r="C459" s="38">
        <f t="shared" si="15"/>
        <v>6732</v>
      </c>
      <c r="D459" s="38">
        <f t="shared" si="16"/>
        <v>151.47</v>
      </c>
    </row>
    <row r="460" spans="1:4">
      <c r="A460" s="9">
        <v>4</v>
      </c>
      <c r="B460" s="10">
        <v>171</v>
      </c>
      <c r="C460" s="38">
        <f t="shared" si="15"/>
        <v>684</v>
      </c>
      <c r="D460" s="38">
        <f t="shared" si="16"/>
        <v>15.389999999999999</v>
      </c>
    </row>
    <row r="461" spans="1:4">
      <c r="A461" s="9">
        <v>10</v>
      </c>
      <c r="B461" s="10">
        <v>78</v>
      </c>
      <c r="C461" s="38">
        <f t="shared" si="15"/>
        <v>780</v>
      </c>
      <c r="D461" s="38">
        <f t="shared" si="16"/>
        <v>17.55</v>
      </c>
    </row>
    <row r="462" spans="1:4">
      <c r="A462" s="9">
        <v>0</v>
      </c>
      <c r="B462" s="10">
        <v>33</v>
      </c>
      <c r="C462" s="38">
        <f t="shared" si="15"/>
        <v>0</v>
      </c>
      <c r="D462" s="38">
        <f t="shared" si="16"/>
        <v>0</v>
      </c>
    </row>
    <row r="463" spans="1:4">
      <c r="A463" s="9">
        <v>7</v>
      </c>
      <c r="B463" s="10">
        <v>25</v>
      </c>
      <c r="C463" s="38">
        <f t="shared" si="15"/>
        <v>175</v>
      </c>
      <c r="D463" s="38">
        <f t="shared" si="16"/>
        <v>3.9375</v>
      </c>
    </row>
    <row r="464" spans="1:4">
      <c r="A464" s="9">
        <v>10</v>
      </c>
      <c r="B464" s="10">
        <v>17</v>
      </c>
      <c r="C464" s="38">
        <f t="shared" si="15"/>
        <v>170</v>
      </c>
      <c r="D464" s="38">
        <f t="shared" si="16"/>
        <v>3.8249999999999997</v>
      </c>
    </row>
    <row r="465" spans="1:4">
      <c r="A465" s="9">
        <v>3</v>
      </c>
      <c r="B465" s="10">
        <v>716</v>
      </c>
      <c r="C465" s="38">
        <f t="shared" si="15"/>
        <v>2148</v>
      </c>
      <c r="D465" s="38">
        <f t="shared" si="16"/>
        <v>48.33</v>
      </c>
    </row>
    <row r="466" spans="1:4">
      <c r="A466" s="9">
        <v>20</v>
      </c>
      <c r="B466" s="10">
        <v>93</v>
      </c>
      <c r="C466" s="38">
        <f t="shared" si="15"/>
        <v>1860</v>
      </c>
      <c r="D466" s="38">
        <f t="shared" si="16"/>
        <v>41.85</v>
      </c>
    </row>
    <row r="467" spans="1:4">
      <c r="A467" s="9">
        <v>69</v>
      </c>
      <c r="B467" s="10">
        <v>125</v>
      </c>
      <c r="C467" s="38">
        <f t="shared" si="15"/>
        <v>8625</v>
      </c>
      <c r="D467" s="38">
        <f t="shared" si="16"/>
        <v>194.0625</v>
      </c>
    </row>
    <row r="468" spans="1:4">
      <c r="A468" s="9">
        <v>7</v>
      </c>
      <c r="B468" s="10">
        <v>14</v>
      </c>
      <c r="C468" s="38">
        <f t="shared" si="15"/>
        <v>98</v>
      </c>
      <c r="D468" s="38">
        <f t="shared" si="16"/>
        <v>2.2050000000000001</v>
      </c>
    </row>
    <row r="469" spans="1:4">
      <c r="A469" s="9">
        <v>28</v>
      </c>
      <c r="B469" s="10">
        <v>28</v>
      </c>
      <c r="C469" s="38">
        <f t="shared" si="15"/>
        <v>784</v>
      </c>
      <c r="D469" s="38">
        <f t="shared" si="16"/>
        <v>17.64</v>
      </c>
    </row>
    <row r="470" spans="1:4">
      <c r="A470" s="9">
        <v>6</v>
      </c>
      <c r="B470" s="10">
        <v>178</v>
      </c>
      <c r="C470" s="38">
        <f t="shared" si="15"/>
        <v>1068</v>
      </c>
      <c r="D470" s="38">
        <f t="shared" si="16"/>
        <v>24.029999999999998</v>
      </c>
    </row>
    <row r="471" spans="1:4">
      <c r="A471" s="9">
        <v>5</v>
      </c>
      <c r="B471" s="10">
        <v>9</v>
      </c>
      <c r="C471" s="38">
        <f t="shared" si="15"/>
        <v>45</v>
      </c>
      <c r="D471" s="38">
        <f t="shared" si="16"/>
        <v>1.0125</v>
      </c>
    </row>
    <row r="472" spans="1:4">
      <c r="A472" s="9">
        <v>4</v>
      </c>
      <c r="B472" s="10">
        <v>139</v>
      </c>
      <c r="C472" s="38">
        <f t="shared" si="15"/>
        <v>556</v>
      </c>
      <c r="D472" s="38">
        <f t="shared" si="16"/>
        <v>12.51</v>
      </c>
    </row>
    <row r="473" spans="1:4">
      <c r="A473" s="9">
        <v>200</v>
      </c>
      <c r="B473" s="10">
        <v>20</v>
      </c>
      <c r="C473" s="38">
        <f t="shared" si="15"/>
        <v>4000</v>
      </c>
      <c r="D473" s="38">
        <f t="shared" si="16"/>
        <v>90</v>
      </c>
    </row>
    <row r="474" spans="1:4">
      <c r="A474" s="9">
        <v>0</v>
      </c>
      <c r="B474" s="10">
        <v>160</v>
      </c>
      <c r="C474" s="38">
        <f t="shared" si="15"/>
        <v>0</v>
      </c>
      <c r="D474" s="38">
        <f t="shared" si="16"/>
        <v>0</v>
      </c>
    </row>
    <row r="475" spans="1:4">
      <c r="A475" s="9">
        <v>14</v>
      </c>
      <c r="B475" s="10">
        <v>42</v>
      </c>
      <c r="C475" s="38">
        <f t="shared" si="15"/>
        <v>588</v>
      </c>
      <c r="D475" s="38">
        <f t="shared" si="16"/>
        <v>13.229999999999999</v>
      </c>
    </row>
    <row r="476" spans="1:4">
      <c r="A476" s="9">
        <v>20</v>
      </c>
      <c r="B476" s="10">
        <v>138</v>
      </c>
      <c r="C476" s="38">
        <f t="shared" si="15"/>
        <v>2760</v>
      </c>
      <c r="D476" s="38">
        <f t="shared" si="16"/>
        <v>62.099999999999994</v>
      </c>
    </row>
    <row r="477" spans="1:4">
      <c r="A477" s="9">
        <v>31</v>
      </c>
      <c r="B477" s="10">
        <v>3</v>
      </c>
      <c r="C477" s="38">
        <f t="shared" si="15"/>
        <v>93</v>
      </c>
      <c r="D477" s="38">
        <f t="shared" si="16"/>
        <v>2.0924999999999998</v>
      </c>
    </row>
    <row r="478" spans="1:4">
      <c r="A478" s="9">
        <v>2</v>
      </c>
      <c r="B478" s="10">
        <v>135</v>
      </c>
      <c r="C478" s="38">
        <f t="shared" si="15"/>
        <v>270</v>
      </c>
      <c r="D478" s="38">
        <f t="shared" si="16"/>
        <v>6.0750000000000002</v>
      </c>
    </row>
    <row r="479" spans="1:4">
      <c r="A479" s="9">
        <v>26</v>
      </c>
      <c r="B479" s="10">
        <v>31</v>
      </c>
      <c r="C479" s="38">
        <f t="shared" si="15"/>
        <v>806</v>
      </c>
      <c r="D479" s="38">
        <f t="shared" si="16"/>
        <v>18.134999999999998</v>
      </c>
    </row>
    <row r="480" spans="1:4">
      <c r="A480" s="9">
        <v>14</v>
      </c>
      <c r="B480" s="10">
        <v>31</v>
      </c>
      <c r="C480" s="38">
        <f t="shared" si="15"/>
        <v>434</v>
      </c>
      <c r="D480" s="38">
        <f t="shared" si="16"/>
        <v>9.7649999999999988</v>
      </c>
    </row>
    <row r="481" spans="1:4">
      <c r="A481" s="9">
        <v>24</v>
      </c>
      <c r="B481" s="10">
        <v>8</v>
      </c>
      <c r="C481" s="38">
        <f t="shared" si="15"/>
        <v>192</v>
      </c>
      <c r="D481" s="38">
        <f t="shared" si="16"/>
        <v>4.32</v>
      </c>
    </row>
    <row r="482" spans="1:4">
      <c r="A482" s="9">
        <v>0</v>
      </c>
      <c r="B482" s="10">
        <v>47</v>
      </c>
      <c r="C482" s="38">
        <f t="shared" si="15"/>
        <v>0</v>
      </c>
      <c r="D482" s="38">
        <f t="shared" si="16"/>
        <v>0</v>
      </c>
    </row>
    <row r="483" spans="1:4">
      <c r="A483" s="9">
        <v>0</v>
      </c>
      <c r="B483" s="10">
        <v>65</v>
      </c>
      <c r="C483" s="38">
        <f t="shared" si="15"/>
        <v>0</v>
      </c>
      <c r="D483" s="38">
        <f t="shared" si="16"/>
        <v>0</v>
      </c>
    </row>
    <row r="484" spans="1:4">
      <c r="A484" s="9">
        <v>0</v>
      </c>
      <c r="B484" s="10">
        <v>72</v>
      </c>
      <c r="C484" s="38">
        <f t="shared" si="15"/>
        <v>0</v>
      </c>
      <c r="D484" s="38">
        <f t="shared" si="16"/>
        <v>0</v>
      </c>
    </row>
    <row r="485" spans="1:4">
      <c r="A485" s="9">
        <v>0</v>
      </c>
      <c r="B485" s="10">
        <v>330</v>
      </c>
      <c r="C485" s="38">
        <f t="shared" si="15"/>
        <v>0</v>
      </c>
      <c r="D485" s="38">
        <f t="shared" si="16"/>
        <v>0</v>
      </c>
    </row>
    <row r="486" spans="1:4">
      <c r="A486" s="9">
        <v>13</v>
      </c>
      <c r="B486" s="10">
        <v>511</v>
      </c>
      <c r="C486" s="38">
        <f t="shared" si="15"/>
        <v>6643</v>
      </c>
      <c r="D486" s="38">
        <f t="shared" si="16"/>
        <v>149.4675</v>
      </c>
    </row>
    <row r="487" spans="1:4">
      <c r="A487" s="9">
        <v>55</v>
      </c>
      <c r="B487" s="10">
        <v>150</v>
      </c>
      <c r="C487" s="38">
        <f t="shared" si="15"/>
        <v>8250</v>
      </c>
      <c r="D487" s="38">
        <f t="shared" si="16"/>
        <v>185.625</v>
      </c>
    </row>
    <row r="488" spans="1:4">
      <c r="A488" s="9">
        <v>0</v>
      </c>
      <c r="B488" s="10">
        <v>115</v>
      </c>
      <c r="C488" s="38">
        <f t="shared" si="15"/>
        <v>0</v>
      </c>
      <c r="D488" s="38">
        <f t="shared" si="16"/>
        <v>0</v>
      </c>
    </row>
    <row r="489" spans="1:4">
      <c r="A489" s="9">
        <v>0</v>
      </c>
      <c r="B489" s="10">
        <v>94</v>
      </c>
      <c r="C489" s="38">
        <f t="shared" si="15"/>
        <v>0</v>
      </c>
      <c r="D489" s="38">
        <f t="shared" si="16"/>
        <v>0</v>
      </c>
    </row>
    <row r="490" spans="1:4">
      <c r="A490" s="9">
        <v>21</v>
      </c>
      <c r="B490" s="10">
        <v>50</v>
      </c>
      <c r="C490" s="38">
        <f t="shared" si="15"/>
        <v>1050</v>
      </c>
      <c r="D490" s="38">
        <f t="shared" si="16"/>
        <v>23.625</v>
      </c>
    </row>
    <row r="491" spans="1:4">
      <c r="A491" s="9">
        <v>45</v>
      </c>
      <c r="B491" s="10">
        <v>40</v>
      </c>
      <c r="C491" s="38">
        <f t="shared" si="15"/>
        <v>1800</v>
      </c>
      <c r="D491" s="38">
        <f t="shared" si="16"/>
        <v>40.5</v>
      </c>
    </row>
    <row r="492" spans="1:4">
      <c r="A492" s="9">
        <v>14</v>
      </c>
      <c r="B492" s="10">
        <v>8</v>
      </c>
      <c r="C492" s="38">
        <f t="shared" si="15"/>
        <v>112</v>
      </c>
      <c r="D492" s="38">
        <f t="shared" si="16"/>
        <v>2.52</v>
      </c>
    </row>
    <row r="493" spans="1:4">
      <c r="A493" s="9">
        <v>0</v>
      </c>
      <c r="B493" s="10">
        <v>32</v>
      </c>
      <c r="C493" s="38">
        <f t="shared" si="15"/>
        <v>0</v>
      </c>
      <c r="D493" s="38">
        <f t="shared" si="16"/>
        <v>0</v>
      </c>
    </row>
    <row r="494" spans="1:4">
      <c r="A494" s="9">
        <v>0</v>
      </c>
      <c r="B494" s="10">
        <v>20</v>
      </c>
      <c r="C494" s="38">
        <f t="shared" si="15"/>
        <v>0</v>
      </c>
      <c r="D494" s="38">
        <f t="shared" si="16"/>
        <v>0</v>
      </c>
    </row>
    <row r="495" spans="1:4">
      <c r="A495" s="9">
        <v>3</v>
      </c>
      <c r="B495" s="10">
        <v>124</v>
      </c>
      <c r="C495" s="38">
        <f t="shared" si="15"/>
        <v>372</v>
      </c>
      <c r="D495" s="38">
        <f t="shared" si="16"/>
        <v>8.3699999999999992</v>
      </c>
    </row>
    <row r="496" spans="1:4">
      <c r="A496" s="9">
        <v>11</v>
      </c>
      <c r="B496" s="10">
        <v>48</v>
      </c>
      <c r="C496" s="38">
        <f t="shared" si="15"/>
        <v>528</v>
      </c>
      <c r="D496" s="38">
        <f t="shared" si="16"/>
        <v>11.879999999999999</v>
      </c>
    </row>
    <row r="497" spans="1:4">
      <c r="A497" s="9">
        <v>98</v>
      </c>
      <c r="B497" s="10">
        <v>156</v>
      </c>
      <c r="C497" s="38">
        <f t="shared" si="15"/>
        <v>15288</v>
      </c>
      <c r="D497" s="38">
        <f t="shared" si="16"/>
        <v>343.97999999999996</v>
      </c>
    </row>
    <row r="498" spans="1:4">
      <c r="A498" s="9">
        <v>10</v>
      </c>
      <c r="B498" s="10">
        <v>27</v>
      </c>
      <c r="C498" s="38">
        <f t="shared" si="15"/>
        <v>270</v>
      </c>
      <c r="D498" s="38">
        <f t="shared" si="16"/>
        <v>6.0750000000000002</v>
      </c>
    </row>
    <row r="499" spans="1:4">
      <c r="A499" s="9">
        <v>0</v>
      </c>
      <c r="B499" s="10">
        <v>62</v>
      </c>
      <c r="C499" s="38">
        <f t="shared" si="15"/>
        <v>0</v>
      </c>
      <c r="D499" s="38">
        <f t="shared" si="16"/>
        <v>0</v>
      </c>
    </row>
    <row r="500" spans="1:4">
      <c r="A500" s="9">
        <v>20</v>
      </c>
      <c r="B500" s="10">
        <v>62</v>
      </c>
      <c r="C500" s="38">
        <f t="shared" si="15"/>
        <v>1240</v>
      </c>
      <c r="D500" s="38">
        <f t="shared" si="16"/>
        <v>27.9</v>
      </c>
    </row>
    <row r="501" spans="1:4">
      <c r="A501" s="9">
        <v>8</v>
      </c>
      <c r="B501" s="10">
        <v>39</v>
      </c>
      <c r="C501" s="38">
        <f t="shared" si="15"/>
        <v>312</v>
      </c>
      <c r="D501" s="38">
        <f t="shared" si="16"/>
        <v>7.02</v>
      </c>
    </row>
    <row r="502" spans="1:4">
      <c r="A502" s="9">
        <v>40</v>
      </c>
      <c r="B502" s="10">
        <v>76</v>
      </c>
      <c r="C502" s="38">
        <f t="shared" si="15"/>
        <v>3040</v>
      </c>
      <c r="D502" s="38">
        <f t="shared" si="16"/>
        <v>68.399999999999991</v>
      </c>
    </row>
    <row r="503" spans="1:4">
      <c r="A503" s="9">
        <v>28</v>
      </c>
      <c r="B503" s="10">
        <v>60</v>
      </c>
      <c r="C503" s="38">
        <f t="shared" si="15"/>
        <v>1680</v>
      </c>
      <c r="D503" s="38">
        <f t="shared" si="16"/>
        <v>37.799999999999997</v>
      </c>
    </row>
    <row r="504" spans="1:4">
      <c r="A504" s="9">
        <v>11</v>
      </c>
      <c r="B504" s="10">
        <v>40</v>
      </c>
      <c r="C504" s="38">
        <f t="shared" si="15"/>
        <v>440</v>
      </c>
      <c r="D504" s="38">
        <f t="shared" si="16"/>
        <v>9.9</v>
      </c>
    </row>
    <row r="505" spans="1:4">
      <c r="A505" s="9">
        <v>3</v>
      </c>
      <c r="B505" s="10">
        <v>20</v>
      </c>
      <c r="C505" s="38">
        <f t="shared" si="15"/>
        <v>60</v>
      </c>
      <c r="D505" s="38">
        <f t="shared" si="16"/>
        <v>1.3499999999999999</v>
      </c>
    </row>
    <row r="506" spans="1:4">
      <c r="A506" s="9">
        <v>0</v>
      </c>
      <c r="B506" s="10">
        <v>20</v>
      </c>
      <c r="C506" s="38">
        <f t="shared" si="15"/>
        <v>0</v>
      </c>
      <c r="D506" s="38">
        <f t="shared" si="16"/>
        <v>0</v>
      </c>
    </row>
    <row r="507" spans="1:4">
      <c r="A507" s="9">
        <v>0</v>
      </c>
      <c r="B507" s="10">
        <v>47</v>
      </c>
      <c r="C507" s="38">
        <f t="shared" si="15"/>
        <v>0</v>
      </c>
      <c r="D507" s="38">
        <f t="shared" si="16"/>
        <v>0</v>
      </c>
    </row>
    <row r="508" spans="1:4">
      <c r="A508" s="9">
        <v>0</v>
      </c>
      <c r="B508" s="10">
        <v>4</v>
      </c>
      <c r="C508" s="38">
        <f t="shared" si="15"/>
        <v>0</v>
      </c>
      <c r="D508" s="38">
        <f t="shared" si="16"/>
        <v>0</v>
      </c>
    </row>
    <row r="509" spans="1:4">
      <c r="A509" s="9">
        <v>0</v>
      </c>
      <c r="B509" s="10">
        <v>8</v>
      </c>
      <c r="C509" s="38">
        <f t="shared" si="15"/>
        <v>0</v>
      </c>
      <c r="D509" s="38">
        <f t="shared" si="16"/>
        <v>0</v>
      </c>
    </row>
    <row r="510" spans="1:4">
      <c r="A510" s="9">
        <v>10</v>
      </c>
      <c r="B510" s="10">
        <v>30</v>
      </c>
      <c r="C510" s="38">
        <f t="shared" si="15"/>
        <v>300</v>
      </c>
      <c r="D510" s="38">
        <f t="shared" si="16"/>
        <v>6.75</v>
      </c>
    </row>
    <row r="511" spans="1:4">
      <c r="A511" s="9">
        <v>20</v>
      </c>
      <c r="B511" s="10">
        <v>72</v>
      </c>
      <c r="C511" s="38">
        <f t="shared" si="15"/>
        <v>1440</v>
      </c>
      <c r="D511" s="38">
        <f t="shared" si="16"/>
        <v>32.4</v>
      </c>
    </row>
    <row r="512" spans="1:4">
      <c r="A512" s="9">
        <v>22</v>
      </c>
      <c r="B512" s="10">
        <v>33</v>
      </c>
      <c r="C512" s="38">
        <f t="shared" si="15"/>
        <v>726</v>
      </c>
      <c r="D512" s="38">
        <f t="shared" si="16"/>
        <v>16.335000000000001</v>
      </c>
    </row>
    <row r="513" spans="1:4">
      <c r="A513" s="9">
        <v>14</v>
      </c>
      <c r="B513" s="10">
        <v>20</v>
      </c>
      <c r="C513" s="38">
        <f t="shared" si="15"/>
        <v>280</v>
      </c>
      <c r="D513" s="38">
        <f t="shared" si="16"/>
        <v>6.3</v>
      </c>
    </row>
    <row r="514" spans="1:4">
      <c r="A514" s="9">
        <v>34</v>
      </c>
      <c r="B514" s="10">
        <v>38</v>
      </c>
      <c r="C514" s="38">
        <f t="shared" si="15"/>
        <v>1292</v>
      </c>
      <c r="D514" s="38">
        <f t="shared" si="16"/>
        <v>29.07</v>
      </c>
    </row>
    <row r="515" spans="1:4">
      <c r="A515" s="9">
        <v>0</v>
      </c>
      <c r="B515" s="10">
        <v>20</v>
      </c>
      <c r="C515" s="38">
        <f t="shared" ref="C515:C578" si="17">A515*B515</f>
        <v>0</v>
      </c>
      <c r="D515" s="38">
        <f t="shared" ref="D515:D578" si="18">C515*2.25%</f>
        <v>0</v>
      </c>
    </row>
    <row r="516" spans="1:4">
      <c r="A516" s="9">
        <v>0</v>
      </c>
      <c r="B516" s="10">
        <v>47</v>
      </c>
      <c r="C516" s="38">
        <f t="shared" si="17"/>
        <v>0</v>
      </c>
      <c r="D516" s="38">
        <f t="shared" si="18"/>
        <v>0</v>
      </c>
    </row>
    <row r="517" spans="1:4">
      <c r="A517" s="9">
        <v>60</v>
      </c>
      <c r="B517" s="10">
        <v>72</v>
      </c>
      <c r="C517" s="38">
        <f t="shared" si="17"/>
        <v>4320</v>
      </c>
      <c r="D517" s="38">
        <f t="shared" si="18"/>
        <v>97.2</v>
      </c>
    </row>
    <row r="518" spans="1:4">
      <c r="A518" s="9">
        <v>0</v>
      </c>
      <c r="B518" s="10">
        <v>42</v>
      </c>
      <c r="C518" s="38">
        <f t="shared" si="17"/>
        <v>0</v>
      </c>
      <c r="D518" s="38">
        <f t="shared" si="18"/>
        <v>0</v>
      </c>
    </row>
    <row r="519" spans="1:4">
      <c r="A519" s="9">
        <v>0</v>
      </c>
      <c r="B519" s="10">
        <v>467</v>
      </c>
      <c r="C519" s="38">
        <f t="shared" si="17"/>
        <v>0</v>
      </c>
      <c r="D519" s="38">
        <f t="shared" si="18"/>
        <v>0</v>
      </c>
    </row>
    <row r="520" spans="1:4">
      <c r="A520" s="9">
        <v>43</v>
      </c>
      <c r="B520" s="10">
        <v>328</v>
      </c>
      <c r="C520" s="38">
        <f t="shared" si="17"/>
        <v>14104</v>
      </c>
      <c r="D520" s="38">
        <f t="shared" si="18"/>
        <v>317.33999999999997</v>
      </c>
    </row>
    <row r="521" spans="1:4">
      <c r="A521" s="9">
        <v>14</v>
      </c>
      <c r="B521" s="10">
        <v>263</v>
      </c>
      <c r="C521" s="38">
        <f t="shared" si="17"/>
        <v>3682</v>
      </c>
      <c r="D521" s="38">
        <f t="shared" si="18"/>
        <v>82.844999999999999</v>
      </c>
    </row>
    <row r="522" spans="1:4">
      <c r="A522" s="9">
        <v>8</v>
      </c>
      <c r="B522" s="10">
        <v>193</v>
      </c>
      <c r="C522" s="38">
        <f t="shared" si="17"/>
        <v>1544</v>
      </c>
      <c r="D522" s="38">
        <f t="shared" si="18"/>
        <v>34.74</v>
      </c>
    </row>
    <row r="523" spans="1:4">
      <c r="A523" s="9">
        <v>0</v>
      </c>
      <c r="B523" s="10">
        <v>95</v>
      </c>
      <c r="C523" s="38">
        <f t="shared" si="17"/>
        <v>0</v>
      </c>
      <c r="D523" s="38">
        <f t="shared" si="18"/>
        <v>0</v>
      </c>
    </row>
    <row r="524" spans="1:4">
      <c r="A524" s="9">
        <v>12</v>
      </c>
      <c r="B524" s="10">
        <v>81</v>
      </c>
      <c r="C524" s="38">
        <f t="shared" si="17"/>
        <v>972</v>
      </c>
      <c r="D524" s="38">
        <f t="shared" si="18"/>
        <v>21.869999999999997</v>
      </c>
    </row>
    <row r="525" spans="1:4">
      <c r="A525" s="9">
        <v>0</v>
      </c>
      <c r="B525" s="10">
        <v>40</v>
      </c>
      <c r="C525" s="38">
        <f t="shared" si="17"/>
        <v>0</v>
      </c>
      <c r="D525" s="38">
        <f t="shared" si="18"/>
        <v>0</v>
      </c>
    </row>
    <row r="526" spans="1:4">
      <c r="A526" s="9">
        <v>34</v>
      </c>
      <c r="B526" s="10">
        <v>38</v>
      </c>
      <c r="C526" s="38">
        <f t="shared" si="17"/>
        <v>1292</v>
      </c>
      <c r="D526" s="38">
        <f t="shared" si="18"/>
        <v>29.07</v>
      </c>
    </row>
    <row r="527" spans="1:4">
      <c r="A527" s="9">
        <v>17</v>
      </c>
      <c r="B527" s="10">
        <v>88</v>
      </c>
      <c r="C527" s="38">
        <f t="shared" si="17"/>
        <v>1496</v>
      </c>
      <c r="D527" s="38">
        <f t="shared" si="18"/>
        <v>33.659999999999997</v>
      </c>
    </row>
    <row r="528" spans="1:4">
      <c r="A528" s="9">
        <v>0</v>
      </c>
      <c r="B528" s="10">
        <v>19</v>
      </c>
      <c r="C528" s="38">
        <f t="shared" si="17"/>
        <v>0</v>
      </c>
      <c r="D528" s="38">
        <f t="shared" si="18"/>
        <v>0</v>
      </c>
    </row>
    <row r="529" spans="1:4">
      <c r="A529" s="9">
        <v>5</v>
      </c>
      <c r="B529" s="10">
        <v>13</v>
      </c>
      <c r="C529" s="38">
        <f t="shared" si="17"/>
        <v>65</v>
      </c>
      <c r="D529" s="38">
        <f t="shared" si="18"/>
        <v>1.4624999999999999</v>
      </c>
    </row>
    <row r="530" spans="1:4">
      <c r="A530" s="9">
        <v>10</v>
      </c>
      <c r="B530" s="10">
        <v>20</v>
      </c>
      <c r="C530" s="38">
        <f t="shared" si="17"/>
        <v>200</v>
      </c>
      <c r="D530" s="38">
        <f t="shared" si="18"/>
        <v>4.5</v>
      </c>
    </row>
    <row r="531" spans="1:4">
      <c r="A531" s="9">
        <v>2</v>
      </c>
      <c r="B531" s="10">
        <v>131</v>
      </c>
      <c r="C531" s="38">
        <f t="shared" si="17"/>
        <v>262</v>
      </c>
      <c r="D531" s="38">
        <f t="shared" si="18"/>
        <v>5.8949999999999996</v>
      </c>
    </row>
    <row r="532" spans="1:4">
      <c r="A532" s="9">
        <v>11</v>
      </c>
      <c r="B532" s="10">
        <v>24</v>
      </c>
      <c r="C532" s="38">
        <f t="shared" si="17"/>
        <v>264</v>
      </c>
      <c r="D532" s="38">
        <f t="shared" si="18"/>
        <v>5.9399999999999995</v>
      </c>
    </row>
    <row r="533" spans="1:4">
      <c r="A533" s="9">
        <v>1</v>
      </c>
      <c r="B533" s="10">
        <v>43</v>
      </c>
      <c r="C533" s="38">
        <f t="shared" si="17"/>
        <v>43</v>
      </c>
      <c r="D533" s="38">
        <f t="shared" si="18"/>
        <v>0.96749999999999992</v>
      </c>
    </row>
    <row r="534" spans="1:4">
      <c r="A534" s="9">
        <v>18</v>
      </c>
      <c r="B534" s="10">
        <v>53</v>
      </c>
      <c r="C534" s="38">
        <f t="shared" si="17"/>
        <v>954</v>
      </c>
      <c r="D534" s="38">
        <f t="shared" si="18"/>
        <v>21.465</v>
      </c>
    </row>
    <row r="535" spans="1:4">
      <c r="A535" s="9">
        <v>9</v>
      </c>
      <c r="B535" s="10">
        <v>20</v>
      </c>
      <c r="C535" s="38">
        <f t="shared" si="17"/>
        <v>180</v>
      </c>
      <c r="D535" s="38">
        <f t="shared" si="18"/>
        <v>4.05</v>
      </c>
    </row>
    <row r="536" spans="1:4">
      <c r="A536" s="9">
        <v>0</v>
      </c>
      <c r="B536" s="10">
        <v>63</v>
      </c>
      <c r="C536" s="38">
        <f t="shared" si="17"/>
        <v>0</v>
      </c>
      <c r="D536" s="38">
        <f t="shared" si="18"/>
        <v>0</v>
      </c>
    </row>
    <row r="537" spans="1:4">
      <c r="A537" s="9">
        <v>7</v>
      </c>
      <c r="B537" s="10">
        <v>33</v>
      </c>
      <c r="C537" s="38">
        <f t="shared" si="17"/>
        <v>231</v>
      </c>
      <c r="D537" s="38">
        <f t="shared" si="18"/>
        <v>5.1974999999999998</v>
      </c>
    </row>
    <row r="538" spans="1:4">
      <c r="A538" s="9">
        <v>12</v>
      </c>
      <c r="B538" s="10">
        <v>53</v>
      </c>
      <c r="C538" s="38">
        <f t="shared" si="17"/>
        <v>636</v>
      </c>
      <c r="D538" s="38">
        <f t="shared" si="18"/>
        <v>14.309999999999999</v>
      </c>
    </row>
    <row r="539" spans="1:4">
      <c r="A539" s="9">
        <v>0</v>
      </c>
      <c r="B539" s="10">
        <v>19</v>
      </c>
      <c r="C539" s="38">
        <f t="shared" si="17"/>
        <v>0</v>
      </c>
      <c r="D539" s="38">
        <f t="shared" si="18"/>
        <v>0</v>
      </c>
    </row>
    <row r="540" spans="1:4">
      <c r="A540" s="9">
        <v>3</v>
      </c>
      <c r="B540" s="10">
        <v>23</v>
      </c>
      <c r="C540" s="38">
        <f t="shared" si="17"/>
        <v>69</v>
      </c>
      <c r="D540" s="38">
        <f t="shared" si="18"/>
        <v>1.5525</v>
      </c>
    </row>
    <row r="541" spans="1:4">
      <c r="A541" s="9">
        <v>1</v>
      </c>
      <c r="B541" s="10">
        <v>52</v>
      </c>
      <c r="C541" s="38">
        <f t="shared" si="17"/>
        <v>52</v>
      </c>
      <c r="D541" s="38">
        <f t="shared" si="18"/>
        <v>1.17</v>
      </c>
    </row>
    <row r="542" spans="1:4">
      <c r="A542" s="9">
        <v>0</v>
      </c>
      <c r="B542" s="10">
        <v>199</v>
      </c>
      <c r="C542" s="38">
        <f t="shared" si="17"/>
        <v>0</v>
      </c>
      <c r="D542" s="38">
        <f t="shared" si="18"/>
        <v>0</v>
      </c>
    </row>
    <row r="543" spans="1:4">
      <c r="A543" s="9">
        <v>12</v>
      </c>
      <c r="B543" s="10">
        <v>83</v>
      </c>
      <c r="C543" s="38">
        <f t="shared" si="17"/>
        <v>996</v>
      </c>
      <c r="D543" s="38">
        <f t="shared" si="18"/>
        <v>22.41</v>
      </c>
    </row>
    <row r="544" spans="1:4">
      <c r="A544" s="9">
        <v>11</v>
      </c>
      <c r="B544" s="10">
        <v>37</v>
      </c>
      <c r="C544" s="38">
        <f t="shared" si="17"/>
        <v>407</v>
      </c>
      <c r="D544" s="38">
        <f t="shared" si="18"/>
        <v>9.1574999999999989</v>
      </c>
    </row>
    <row r="545" spans="1:4">
      <c r="A545" s="9">
        <v>0</v>
      </c>
      <c r="B545" s="10">
        <v>43</v>
      </c>
      <c r="C545" s="38">
        <f t="shared" si="17"/>
        <v>0</v>
      </c>
      <c r="D545" s="38">
        <f t="shared" si="18"/>
        <v>0</v>
      </c>
    </row>
    <row r="546" spans="1:4">
      <c r="A546" s="9">
        <v>5</v>
      </c>
      <c r="B546" s="10">
        <v>244</v>
      </c>
      <c r="C546" s="38">
        <f t="shared" si="17"/>
        <v>1220</v>
      </c>
      <c r="D546" s="38">
        <f t="shared" si="18"/>
        <v>27.45</v>
      </c>
    </row>
    <row r="547" spans="1:4">
      <c r="A547" s="9">
        <v>5</v>
      </c>
      <c r="B547" s="10">
        <v>40</v>
      </c>
      <c r="C547" s="38">
        <f t="shared" si="17"/>
        <v>200</v>
      </c>
      <c r="D547" s="38">
        <f t="shared" si="18"/>
        <v>4.5</v>
      </c>
    </row>
    <row r="548" spans="1:4">
      <c r="A548" s="9">
        <v>51</v>
      </c>
      <c r="B548" s="10">
        <v>8</v>
      </c>
      <c r="C548" s="38">
        <f t="shared" si="17"/>
        <v>408</v>
      </c>
      <c r="D548" s="38">
        <f t="shared" si="18"/>
        <v>9.18</v>
      </c>
    </row>
    <row r="549" spans="1:4">
      <c r="A549" s="9">
        <v>1</v>
      </c>
      <c r="B549" s="10">
        <v>209</v>
      </c>
      <c r="C549" s="38">
        <f t="shared" si="17"/>
        <v>209</v>
      </c>
      <c r="D549" s="38">
        <f t="shared" si="18"/>
        <v>4.7024999999999997</v>
      </c>
    </row>
    <row r="550" spans="1:4">
      <c r="A550" s="9">
        <v>9</v>
      </c>
      <c r="B550" s="10">
        <v>42</v>
      </c>
      <c r="C550" s="38">
        <f t="shared" si="17"/>
        <v>378</v>
      </c>
      <c r="D550" s="38">
        <f t="shared" si="18"/>
        <v>8.504999999999999</v>
      </c>
    </row>
    <row r="551" spans="1:4">
      <c r="A551" s="9">
        <v>0</v>
      </c>
      <c r="B551" s="10">
        <v>22</v>
      </c>
      <c r="C551" s="38">
        <f t="shared" si="17"/>
        <v>0</v>
      </c>
      <c r="D551" s="38">
        <f t="shared" si="18"/>
        <v>0</v>
      </c>
    </row>
    <row r="552" spans="1:4">
      <c r="A552" s="9">
        <v>0</v>
      </c>
      <c r="B552" s="10">
        <v>183</v>
      </c>
      <c r="C552" s="38">
        <f t="shared" si="17"/>
        <v>0</v>
      </c>
      <c r="D552" s="38">
        <f t="shared" si="18"/>
        <v>0</v>
      </c>
    </row>
    <row r="553" spans="1:4">
      <c r="A553" s="9">
        <v>0</v>
      </c>
      <c r="B553" s="10">
        <v>13</v>
      </c>
      <c r="C553" s="38">
        <f t="shared" si="17"/>
        <v>0</v>
      </c>
      <c r="D553" s="38">
        <f t="shared" si="18"/>
        <v>0</v>
      </c>
    </row>
    <row r="554" spans="1:4">
      <c r="A554" s="9">
        <v>10</v>
      </c>
      <c r="B554" s="10">
        <v>93</v>
      </c>
      <c r="C554" s="38">
        <f t="shared" si="17"/>
        <v>930</v>
      </c>
      <c r="D554" s="38">
        <f t="shared" si="18"/>
        <v>20.925000000000001</v>
      </c>
    </row>
    <row r="555" spans="1:4">
      <c r="A555" s="9">
        <v>10</v>
      </c>
      <c r="B555" s="10">
        <v>20</v>
      </c>
      <c r="C555" s="38">
        <f t="shared" si="17"/>
        <v>200</v>
      </c>
      <c r="D555" s="38">
        <f t="shared" si="18"/>
        <v>4.5</v>
      </c>
    </row>
    <row r="556" spans="1:4">
      <c r="A556" s="9">
        <v>2</v>
      </c>
      <c r="B556" s="10">
        <v>36</v>
      </c>
      <c r="C556" s="38">
        <f t="shared" si="17"/>
        <v>72</v>
      </c>
      <c r="D556" s="38">
        <f t="shared" si="18"/>
        <v>1.6199999999999999</v>
      </c>
    </row>
    <row r="557" spans="1:4">
      <c r="A557" s="9">
        <v>4</v>
      </c>
      <c r="B557" s="10">
        <v>262</v>
      </c>
      <c r="C557" s="38">
        <f t="shared" si="17"/>
        <v>1048</v>
      </c>
      <c r="D557" s="38">
        <f t="shared" si="18"/>
        <v>23.58</v>
      </c>
    </row>
    <row r="558" spans="1:4">
      <c r="A558" s="9">
        <v>265</v>
      </c>
      <c r="B558" s="10">
        <v>46</v>
      </c>
      <c r="C558" s="38">
        <f t="shared" si="17"/>
        <v>12190</v>
      </c>
      <c r="D558" s="38">
        <f t="shared" si="18"/>
        <v>274.27499999999998</v>
      </c>
    </row>
    <row r="559" spans="1:4">
      <c r="A559" s="9">
        <v>0</v>
      </c>
      <c r="B559" s="10">
        <v>30</v>
      </c>
      <c r="C559" s="38">
        <f t="shared" si="17"/>
        <v>0</v>
      </c>
      <c r="D559" s="38">
        <f t="shared" si="18"/>
        <v>0</v>
      </c>
    </row>
    <row r="560" spans="1:4">
      <c r="A560" s="9">
        <v>267</v>
      </c>
      <c r="B560" s="10">
        <v>21</v>
      </c>
      <c r="C560" s="38">
        <f t="shared" si="17"/>
        <v>5607</v>
      </c>
      <c r="D560" s="38">
        <f t="shared" si="18"/>
        <v>126.1575</v>
      </c>
    </row>
    <row r="561" spans="1:4">
      <c r="A561" s="9">
        <v>0</v>
      </c>
      <c r="B561" s="10">
        <v>5</v>
      </c>
      <c r="C561" s="38">
        <f t="shared" si="17"/>
        <v>0</v>
      </c>
      <c r="D561" s="38">
        <f t="shared" si="18"/>
        <v>0</v>
      </c>
    </row>
    <row r="562" spans="1:4">
      <c r="A562" s="9">
        <v>3</v>
      </c>
      <c r="B562" s="10">
        <v>147</v>
      </c>
      <c r="C562" s="38">
        <f t="shared" si="17"/>
        <v>441</v>
      </c>
      <c r="D562" s="38">
        <f t="shared" si="18"/>
        <v>9.9224999999999994</v>
      </c>
    </row>
    <row r="563" spans="1:4">
      <c r="A563" s="9">
        <v>49</v>
      </c>
      <c r="B563" s="10">
        <v>43</v>
      </c>
      <c r="C563" s="38">
        <f t="shared" si="17"/>
        <v>2107</v>
      </c>
      <c r="D563" s="38">
        <f t="shared" si="18"/>
        <v>47.407499999999999</v>
      </c>
    </row>
    <row r="564" spans="1:4">
      <c r="A564" s="9">
        <v>8</v>
      </c>
      <c r="B564" s="10">
        <v>8</v>
      </c>
      <c r="C564" s="38">
        <f t="shared" si="17"/>
        <v>64</v>
      </c>
      <c r="D564" s="38">
        <f t="shared" si="18"/>
        <v>1.44</v>
      </c>
    </row>
    <row r="565" spans="1:4">
      <c r="A565" s="9">
        <v>38</v>
      </c>
      <c r="B565" s="10">
        <v>72</v>
      </c>
      <c r="C565" s="38">
        <f t="shared" si="17"/>
        <v>2736</v>
      </c>
      <c r="D565" s="38">
        <f t="shared" si="18"/>
        <v>61.559999999999995</v>
      </c>
    </row>
    <row r="566" spans="1:4">
      <c r="A566" s="9">
        <v>6</v>
      </c>
      <c r="B566" s="10">
        <v>82</v>
      </c>
      <c r="C566" s="38">
        <f t="shared" si="17"/>
        <v>492</v>
      </c>
      <c r="D566" s="38">
        <f t="shared" si="18"/>
        <v>11.07</v>
      </c>
    </row>
    <row r="567" spans="1:4">
      <c r="A567" s="9">
        <v>0</v>
      </c>
      <c r="B567" s="10">
        <v>5</v>
      </c>
      <c r="C567" s="38">
        <f t="shared" si="17"/>
        <v>0</v>
      </c>
      <c r="D567" s="38">
        <f t="shared" si="18"/>
        <v>0</v>
      </c>
    </row>
    <row r="568" spans="1:4">
      <c r="A568" s="9">
        <v>3</v>
      </c>
      <c r="B568" s="10">
        <v>48</v>
      </c>
      <c r="C568" s="38">
        <f t="shared" si="17"/>
        <v>144</v>
      </c>
      <c r="D568" s="38">
        <f t="shared" si="18"/>
        <v>3.2399999999999998</v>
      </c>
    </row>
    <row r="569" spans="1:4">
      <c r="A569" s="9">
        <v>26</v>
      </c>
      <c r="B569" s="10">
        <v>129</v>
      </c>
      <c r="C569" s="38">
        <f t="shared" si="17"/>
        <v>3354</v>
      </c>
      <c r="D569" s="38">
        <f t="shared" si="18"/>
        <v>75.465000000000003</v>
      </c>
    </row>
    <row r="570" spans="1:4">
      <c r="A570" s="9">
        <v>13</v>
      </c>
      <c r="B570" s="10">
        <v>69</v>
      </c>
      <c r="C570" s="38">
        <f t="shared" si="17"/>
        <v>897</v>
      </c>
      <c r="D570" s="38">
        <f t="shared" si="18"/>
        <v>20.182500000000001</v>
      </c>
    </row>
    <row r="571" spans="1:4">
      <c r="A571" s="9">
        <v>2</v>
      </c>
      <c r="B571" s="10">
        <v>66</v>
      </c>
      <c r="C571" s="38">
        <f t="shared" si="17"/>
        <v>132</v>
      </c>
      <c r="D571" s="38">
        <f t="shared" si="18"/>
        <v>2.9699999999999998</v>
      </c>
    </row>
    <row r="572" spans="1:4">
      <c r="A572" s="9">
        <v>5</v>
      </c>
      <c r="B572" s="10">
        <v>485</v>
      </c>
      <c r="C572" s="38">
        <f t="shared" si="17"/>
        <v>2425</v>
      </c>
      <c r="D572" s="38">
        <f t="shared" si="18"/>
        <v>54.5625</v>
      </c>
    </row>
    <row r="573" spans="1:4">
      <c r="A573" s="9">
        <v>12</v>
      </c>
      <c r="B573" s="10">
        <v>45</v>
      </c>
      <c r="C573" s="38">
        <f t="shared" si="17"/>
        <v>540</v>
      </c>
      <c r="D573" s="38">
        <f t="shared" si="18"/>
        <v>12.15</v>
      </c>
    </row>
    <row r="574" spans="1:4">
      <c r="A574" s="9">
        <v>3</v>
      </c>
      <c r="B574" s="10">
        <v>156</v>
      </c>
      <c r="C574" s="38">
        <f t="shared" si="17"/>
        <v>468</v>
      </c>
      <c r="D574" s="38">
        <f t="shared" si="18"/>
        <v>10.53</v>
      </c>
    </row>
    <row r="575" spans="1:4">
      <c r="A575" s="9">
        <v>34</v>
      </c>
      <c r="B575" s="10">
        <v>30</v>
      </c>
      <c r="C575" s="38">
        <f t="shared" si="17"/>
        <v>1020</v>
      </c>
      <c r="D575" s="38">
        <f t="shared" si="18"/>
        <v>22.95</v>
      </c>
    </row>
    <row r="576" spans="1:4">
      <c r="A576" s="9">
        <v>8</v>
      </c>
      <c r="B576" s="10">
        <v>87</v>
      </c>
      <c r="C576" s="38">
        <f t="shared" si="17"/>
        <v>696</v>
      </c>
      <c r="D576" s="38">
        <f t="shared" si="18"/>
        <v>15.66</v>
      </c>
    </row>
    <row r="577" spans="1:4">
      <c r="A577" s="9">
        <v>0</v>
      </c>
      <c r="B577" s="10">
        <v>37</v>
      </c>
      <c r="C577" s="38">
        <f t="shared" si="17"/>
        <v>0</v>
      </c>
      <c r="D577" s="38">
        <f t="shared" si="18"/>
        <v>0</v>
      </c>
    </row>
    <row r="578" spans="1:4">
      <c r="A578" s="9">
        <v>11</v>
      </c>
      <c r="B578" s="10">
        <v>39</v>
      </c>
      <c r="C578" s="38">
        <f t="shared" si="17"/>
        <v>429</v>
      </c>
      <c r="D578" s="38">
        <f t="shared" si="18"/>
        <v>9.6524999999999999</v>
      </c>
    </row>
    <row r="579" spans="1:4">
      <c r="A579" s="9">
        <v>96</v>
      </c>
      <c r="B579" s="10">
        <v>65</v>
      </c>
      <c r="C579" s="38">
        <f t="shared" ref="C579:C642" si="19">A579*B579</f>
        <v>6240</v>
      </c>
      <c r="D579" s="38">
        <f t="shared" ref="D579:D642" si="20">C579*2.25%</f>
        <v>140.4</v>
      </c>
    </row>
    <row r="580" spans="1:4">
      <c r="A580" s="9">
        <v>8</v>
      </c>
      <c r="B580" s="10">
        <v>38</v>
      </c>
      <c r="C580" s="38">
        <f t="shared" si="19"/>
        <v>304</v>
      </c>
      <c r="D580" s="38">
        <f t="shared" si="20"/>
        <v>6.84</v>
      </c>
    </row>
    <row r="581" spans="1:4">
      <c r="A581" s="9">
        <v>0</v>
      </c>
      <c r="B581" s="10">
        <v>24</v>
      </c>
      <c r="C581" s="38">
        <f t="shared" si="19"/>
        <v>0</v>
      </c>
      <c r="D581" s="38">
        <f t="shared" si="20"/>
        <v>0</v>
      </c>
    </row>
    <row r="582" spans="1:4">
      <c r="A582" s="9">
        <v>14</v>
      </c>
      <c r="B582" s="10">
        <v>67</v>
      </c>
      <c r="C582" s="38">
        <f t="shared" si="19"/>
        <v>938</v>
      </c>
      <c r="D582" s="38">
        <f t="shared" si="20"/>
        <v>21.105</v>
      </c>
    </row>
    <row r="583" spans="1:4">
      <c r="A583" s="9">
        <v>34</v>
      </c>
      <c r="B583" s="10">
        <v>28</v>
      </c>
      <c r="C583" s="38">
        <f t="shared" si="19"/>
        <v>952</v>
      </c>
      <c r="D583" s="38">
        <f t="shared" si="20"/>
        <v>21.419999999999998</v>
      </c>
    </row>
    <row r="584" spans="1:4">
      <c r="A584" s="9">
        <v>8</v>
      </c>
      <c r="B584" s="10">
        <v>74</v>
      </c>
      <c r="C584" s="38">
        <f t="shared" si="19"/>
        <v>592</v>
      </c>
      <c r="D584" s="38">
        <f t="shared" si="20"/>
        <v>13.32</v>
      </c>
    </row>
    <row r="585" spans="1:4">
      <c r="A585" s="9">
        <v>7</v>
      </c>
      <c r="B585" s="10">
        <v>96</v>
      </c>
      <c r="C585" s="38">
        <f t="shared" si="19"/>
        <v>672</v>
      </c>
      <c r="D585" s="38">
        <f t="shared" si="20"/>
        <v>15.12</v>
      </c>
    </row>
    <row r="586" spans="1:4">
      <c r="A586" s="9">
        <v>4</v>
      </c>
      <c r="B586" s="10">
        <v>33</v>
      </c>
      <c r="C586" s="38">
        <f t="shared" si="19"/>
        <v>132</v>
      </c>
      <c r="D586" s="38">
        <f t="shared" si="20"/>
        <v>2.9699999999999998</v>
      </c>
    </row>
    <row r="587" spans="1:4">
      <c r="A587" s="9">
        <v>11</v>
      </c>
      <c r="B587" s="10">
        <v>22</v>
      </c>
      <c r="C587" s="38">
        <f t="shared" si="19"/>
        <v>242</v>
      </c>
      <c r="D587" s="38">
        <f t="shared" si="20"/>
        <v>5.4449999999999994</v>
      </c>
    </row>
    <row r="588" spans="1:4">
      <c r="A588" s="9">
        <v>12</v>
      </c>
      <c r="B588" s="10">
        <v>52</v>
      </c>
      <c r="C588" s="38">
        <f t="shared" si="19"/>
        <v>624</v>
      </c>
      <c r="D588" s="38">
        <f t="shared" si="20"/>
        <v>14.04</v>
      </c>
    </row>
    <row r="589" spans="1:4">
      <c r="A589" s="9">
        <v>13</v>
      </c>
      <c r="B589" s="10">
        <v>52</v>
      </c>
      <c r="C589" s="38">
        <f t="shared" si="19"/>
        <v>676</v>
      </c>
      <c r="D589" s="38">
        <f t="shared" si="20"/>
        <v>15.209999999999999</v>
      </c>
    </row>
    <row r="590" spans="1:4">
      <c r="A590" s="9">
        <v>0</v>
      </c>
      <c r="B590" s="10">
        <v>40</v>
      </c>
      <c r="C590" s="38">
        <f t="shared" si="19"/>
        <v>0</v>
      </c>
      <c r="D590" s="38">
        <f t="shared" si="20"/>
        <v>0</v>
      </c>
    </row>
    <row r="591" spans="1:4">
      <c r="A591" s="9">
        <v>43</v>
      </c>
      <c r="B591" s="10">
        <v>100</v>
      </c>
      <c r="C591" s="38">
        <f t="shared" si="19"/>
        <v>4300</v>
      </c>
      <c r="D591" s="38">
        <f t="shared" si="20"/>
        <v>96.75</v>
      </c>
    </row>
    <row r="592" spans="1:4">
      <c r="A592" s="9">
        <v>0</v>
      </c>
      <c r="B592" s="10">
        <v>12</v>
      </c>
      <c r="C592" s="38">
        <f t="shared" si="19"/>
        <v>0</v>
      </c>
      <c r="D592" s="38">
        <f t="shared" si="20"/>
        <v>0</v>
      </c>
    </row>
    <row r="593" spans="1:4">
      <c r="A593" s="9">
        <v>0</v>
      </c>
      <c r="B593" s="10">
        <v>42</v>
      </c>
      <c r="C593" s="38">
        <f t="shared" si="19"/>
        <v>0</v>
      </c>
      <c r="D593" s="38">
        <f t="shared" si="20"/>
        <v>0</v>
      </c>
    </row>
    <row r="594" spans="1:4">
      <c r="A594" s="9">
        <v>0</v>
      </c>
      <c r="B594" s="10">
        <v>26</v>
      </c>
      <c r="C594" s="38">
        <f t="shared" si="19"/>
        <v>0</v>
      </c>
      <c r="D594" s="38">
        <f t="shared" si="20"/>
        <v>0</v>
      </c>
    </row>
    <row r="595" spans="1:4">
      <c r="A595" s="9">
        <v>0</v>
      </c>
      <c r="B595" s="10">
        <v>33</v>
      </c>
      <c r="C595" s="38">
        <f t="shared" si="19"/>
        <v>0</v>
      </c>
      <c r="D595" s="38">
        <f t="shared" si="20"/>
        <v>0</v>
      </c>
    </row>
    <row r="596" spans="1:4">
      <c r="A596" s="9">
        <v>8</v>
      </c>
      <c r="B596" s="10">
        <v>205</v>
      </c>
      <c r="C596" s="38">
        <f t="shared" si="19"/>
        <v>1640</v>
      </c>
      <c r="D596" s="38">
        <f t="shared" si="20"/>
        <v>36.9</v>
      </c>
    </row>
    <row r="597" spans="1:4">
      <c r="A597" s="9">
        <v>4</v>
      </c>
      <c r="B597" s="10">
        <v>74</v>
      </c>
      <c r="C597" s="38">
        <f t="shared" si="19"/>
        <v>296</v>
      </c>
      <c r="D597" s="38">
        <f t="shared" si="20"/>
        <v>6.66</v>
      </c>
    </row>
    <row r="598" spans="1:4">
      <c r="A598" s="9">
        <v>34</v>
      </c>
      <c r="B598" s="10">
        <v>26</v>
      </c>
      <c r="C598" s="38">
        <f t="shared" si="19"/>
        <v>884</v>
      </c>
      <c r="D598" s="38">
        <f t="shared" si="20"/>
        <v>19.89</v>
      </c>
    </row>
    <row r="599" spans="1:4">
      <c r="A599" s="9">
        <v>10</v>
      </c>
      <c r="B599" s="10">
        <v>67</v>
      </c>
      <c r="C599" s="38">
        <f t="shared" si="19"/>
        <v>670</v>
      </c>
      <c r="D599" s="38">
        <f t="shared" si="20"/>
        <v>15.074999999999999</v>
      </c>
    </row>
    <row r="600" spans="1:4">
      <c r="A600" s="9">
        <v>15</v>
      </c>
      <c r="B600" s="10">
        <v>36</v>
      </c>
      <c r="C600" s="38">
        <f t="shared" si="19"/>
        <v>540</v>
      </c>
      <c r="D600" s="38">
        <f t="shared" si="20"/>
        <v>12.15</v>
      </c>
    </row>
    <row r="601" spans="1:4">
      <c r="A601" s="9">
        <v>14</v>
      </c>
      <c r="B601" s="10">
        <v>53</v>
      </c>
      <c r="C601" s="38">
        <f t="shared" si="19"/>
        <v>742</v>
      </c>
      <c r="D601" s="38">
        <f t="shared" si="20"/>
        <v>16.695</v>
      </c>
    </row>
    <row r="602" spans="1:4">
      <c r="A602" s="9">
        <v>19</v>
      </c>
      <c r="B602" s="10">
        <v>59</v>
      </c>
      <c r="C602" s="38">
        <f t="shared" si="19"/>
        <v>1121</v>
      </c>
      <c r="D602" s="38">
        <f t="shared" si="20"/>
        <v>25.2225</v>
      </c>
    </row>
    <row r="603" spans="1:4">
      <c r="A603" s="9">
        <v>29</v>
      </c>
      <c r="B603" s="10">
        <v>29</v>
      </c>
      <c r="C603" s="38">
        <f t="shared" si="19"/>
        <v>841</v>
      </c>
      <c r="D603" s="38">
        <f t="shared" si="20"/>
        <v>18.922499999999999</v>
      </c>
    </row>
    <row r="604" spans="1:4">
      <c r="A604" s="9">
        <v>8</v>
      </c>
      <c r="B604" s="10">
        <v>70</v>
      </c>
      <c r="C604" s="38">
        <f t="shared" si="19"/>
        <v>560</v>
      </c>
      <c r="D604" s="38">
        <f t="shared" si="20"/>
        <v>12.6</v>
      </c>
    </row>
    <row r="605" spans="1:4">
      <c r="A605" s="9">
        <v>0</v>
      </c>
      <c r="B605" s="10">
        <v>23</v>
      </c>
      <c r="C605" s="38">
        <f t="shared" si="19"/>
        <v>0</v>
      </c>
      <c r="D605" s="38">
        <f t="shared" si="20"/>
        <v>0</v>
      </c>
    </row>
    <row r="606" spans="1:4">
      <c r="A606" s="9">
        <v>19</v>
      </c>
      <c r="B606" s="10">
        <v>37</v>
      </c>
      <c r="C606" s="38">
        <f t="shared" si="19"/>
        <v>703</v>
      </c>
      <c r="D606" s="38">
        <f t="shared" si="20"/>
        <v>15.817499999999999</v>
      </c>
    </row>
    <row r="607" spans="1:4">
      <c r="A607" s="9">
        <v>13</v>
      </c>
      <c r="B607" s="10">
        <v>15</v>
      </c>
      <c r="C607" s="38">
        <f t="shared" si="19"/>
        <v>195</v>
      </c>
      <c r="D607" s="38">
        <f t="shared" si="20"/>
        <v>4.3875000000000002</v>
      </c>
    </row>
    <row r="608" spans="1:4">
      <c r="A608" s="9">
        <v>0</v>
      </c>
      <c r="B608" s="10">
        <v>13</v>
      </c>
      <c r="C608" s="38">
        <f t="shared" si="19"/>
        <v>0</v>
      </c>
      <c r="D608" s="38">
        <f t="shared" si="20"/>
        <v>0</v>
      </c>
    </row>
    <row r="609" spans="1:4">
      <c r="A609" s="9">
        <v>8</v>
      </c>
      <c r="B609" s="10">
        <v>78</v>
      </c>
      <c r="C609" s="38">
        <f t="shared" si="19"/>
        <v>624</v>
      </c>
      <c r="D609" s="38">
        <f t="shared" si="20"/>
        <v>14.04</v>
      </c>
    </row>
    <row r="610" spans="1:4">
      <c r="A610" s="9">
        <v>0</v>
      </c>
      <c r="B610" s="10">
        <v>18</v>
      </c>
      <c r="C610" s="38">
        <f t="shared" si="19"/>
        <v>0</v>
      </c>
      <c r="D610" s="38">
        <f t="shared" si="20"/>
        <v>0</v>
      </c>
    </row>
    <row r="611" spans="1:4">
      <c r="A611" s="9">
        <v>66</v>
      </c>
      <c r="B611" s="10">
        <v>35</v>
      </c>
      <c r="C611" s="38">
        <f t="shared" si="19"/>
        <v>2310</v>
      </c>
      <c r="D611" s="38">
        <f t="shared" si="20"/>
        <v>51.975000000000001</v>
      </c>
    </row>
    <row r="612" spans="1:4">
      <c r="A612" s="9">
        <v>267</v>
      </c>
      <c r="B612" s="10">
        <v>21</v>
      </c>
      <c r="C612" s="38">
        <f t="shared" si="19"/>
        <v>5607</v>
      </c>
      <c r="D612" s="38">
        <f t="shared" si="20"/>
        <v>126.1575</v>
      </c>
    </row>
    <row r="613" spans="1:4">
      <c r="A613" s="9">
        <v>17</v>
      </c>
      <c r="B613" s="10">
        <v>18</v>
      </c>
      <c r="C613" s="38">
        <f t="shared" si="19"/>
        <v>306</v>
      </c>
      <c r="D613" s="38">
        <f t="shared" si="20"/>
        <v>6.8849999999999998</v>
      </c>
    </row>
    <row r="614" spans="1:4">
      <c r="A614" s="9">
        <v>19</v>
      </c>
      <c r="B614" s="10">
        <v>59</v>
      </c>
      <c r="C614" s="38">
        <f t="shared" si="19"/>
        <v>1121</v>
      </c>
      <c r="D614" s="38">
        <f t="shared" si="20"/>
        <v>25.2225</v>
      </c>
    </row>
    <row r="615" spans="1:4">
      <c r="A615" s="9">
        <v>66</v>
      </c>
      <c r="B615" s="10">
        <v>35</v>
      </c>
      <c r="C615" s="38">
        <f t="shared" si="19"/>
        <v>2310</v>
      </c>
      <c r="D615" s="38">
        <f t="shared" si="20"/>
        <v>51.975000000000001</v>
      </c>
    </row>
    <row r="616" spans="1:4">
      <c r="A616" s="9">
        <v>1</v>
      </c>
      <c r="B616" s="10">
        <v>36</v>
      </c>
      <c r="C616" s="38">
        <f t="shared" si="19"/>
        <v>36</v>
      </c>
      <c r="D616" s="38">
        <f t="shared" si="20"/>
        <v>0.80999999999999994</v>
      </c>
    </row>
    <row r="617" spans="1:4">
      <c r="A617" s="9">
        <v>0</v>
      </c>
      <c r="B617" s="10">
        <v>53</v>
      </c>
      <c r="C617" s="38">
        <f t="shared" si="19"/>
        <v>0</v>
      </c>
      <c r="D617" s="38">
        <f t="shared" si="20"/>
        <v>0</v>
      </c>
    </row>
    <row r="618" spans="1:4">
      <c r="A618" s="9">
        <v>18</v>
      </c>
      <c r="B618" s="10">
        <v>70</v>
      </c>
      <c r="C618" s="38">
        <f t="shared" si="19"/>
        <v>1260</v>
      </c>
      <c r="D618" s="38">
        <f t="shared" si="20"/>
        <v>28.349999999999998</v>
      </c>
    </row>
    <row r="619" spans="1:4">
      <c r="A619" s="9">
        <v>4</v>
      </c>
      <c r="B619" s="10">
        <v>65</v>
      </c>
      <c r="C619" s="38">
        <f t="shared" si="19"/>
        <v>260</v>
      </c>
      <c r="D619" s="38">
        <f t="shared" si="20"/>
        <v>5.85</v>
      </c>
    </row>
    <row r="620" spans="1:4">
      <c r="A620" s="9">
        <v>0</v>
      </c>
      <c r="B620" s="10">
        <v>12</v>
      </c>
      <c r="C620" s="38">
        <f t="shared" si="19"/>
        <v>0</v>
      </c>
      <c r="D620" s="38">
        <f t="shared" si="20"/>
        <v>0</v>
      </c>
    </row>
    <row r="621" spans="1:4">
      <c r="A621" s="9">
        <v>11</v>
      </c>
      <c r="B621" s="10">
        <v>54</v>
      </c>
      <c r="C621" s="38">
        <f t="shared" si="19"/>
        <v>594</v>
      </c>
      <c r="D621" s="38">
        <f t="shared" si="20"/>
        <v>13.365</v>
      </c>
    </row>
    <row r="622" spans="1:4">
      <c r="A622" s="9">
        <v>24</v>
      </c>
      <c r="B622" s="10">
        <v>22</v>
      </c>
      <c r="C622" s="38">
        <f t="shared" si="19"/>
        <v>528</v>
      </c>
      <c r="D622" s="38">
        <f t="shared" si="20"/>
        <v>11.879999999999999</v>
      </c>
    </row>
    <row r="623" spans="1:4">
      <c r="A623" s="9">
        <v>7</v>
      </c>
      <c r="B623" s="10">
        <v>99</v>
      </c>
      <c r="C623" s="38">
        <f t="shared" si="19"/>
        <v>693</v>
      </c>
      <c r="D623" s="38">
        <f t="shared" si="20"/>
        <v>15.592499999999999</v>
      </c>
    </row>
    <row r="624" spans="1:4">
      <c r="A624" s="9">
        <v>0</v>
      </c>
      <c r="B624" s="10">
        <v>22</v>
      </c>
      <c r="C624" s="38">
        <f t="shared" si="19"/>
        <v>0</v>
      </c>
      <c r="D624" s="38">
        <f t="shared" si="20"/>
        <v>0</v>
      </c>
    </row>
    <row r="625" spans="1:4">
      <c r="A625" s="9">
        <v>34</v>
      </c>
      <c r="B625" s="10">
        <v>53</v>
      </c>
      <c r="C625" s="38">
        <f t="shared" si="19"/>
        <v>1802</v>
      </c>
      <c r="D625" s="38">
        <f t="shared" si="20"/>
        <v>40.545000000000002</v>
      </c>
    </row>
    <row r="626" spans="1:4">
      <c r="A626" s="9">
        <v>4</v>
      </c>
      <c r="B626" s="10">
        <v>134</v>
      </c>
      <c r="C626" s="38">
        <f t="shared" si="19"/>
        <v>536</v>
      </c>
      <c r="D626" s="38">
        <f t="shared" si="20"/>
        <v>12.059999999999999</v>
      </c>
    </row>
    <row r="627" spans="1:4">
      <c r="A627" s="9">
        <v>40</v>
      </c>
      <c r="B627" s="10">
        <v>22</v>
      </c>
      <c r="C627" s="38">
        <f t="shared" si="19"/>
        <v>880</v>
      </c>
      <c r="D627" s="38">
        <f t="shared" si="20"/>
        <v>19.8</v>
      </c>
    </row>
    <row r="628" spans="1:4">
      <c r="A628" s="9">
        <v>5</v>
      </c>
      <c r="B628" s="10">
        <v>144</v>
      </c>
      <c r="C628" s="38">
        <f t="shared" si="19"/>
        <v>720</v>
      </c>
      <c r="D628" s="38">
        <f t="shared" si="20"/>
        <v>16.2</v>
      </c>
    </row>
    <row r="629" spans="1:4">
      <c r="A629" s="9">
        <v>34</v>
      </c>
      <c r="B629" s="10">
        <v>26</v>
      </c>
      <c r="C629" s="38">
        <f t="shared" si="19"/>
        <v>884</v>
      </c>
      <c r="D629" s="38">
        <f t="shared" si="20"/>
        <v>19.89</v>
      </c>
    </row>
    <row r="630" spans="1:4">
      <c r="A630" s="9">
        <v>0</v>
      </c>
      <c r="B630" s="10">
        <v>35</v>
      </c>
      <c r="C630" s="38">
        <f t="shared" si="19"/>
        <v>0</v>
      </c>
      <c r="D630" s="38">
        <f t="shared" si="20"/>
        <v>0</v>
      </c>
    </row>
    <row r="631" spans="1:4">
      <c r="A631" s="9">
        <v>4</v>
      </c>
      <c r="B631" s="10">
        <v>47</v>
      </c>
      <c r="C631" s="38">
        <f t="shared" si="19"/>
        <v>188</v>
      </c>
      <c r="D631" s="38">
        <f t="shared" si="20"/>
        <v>4.2299999999999995</v>
      </c>
    </row>
    <row r="632" spans="1:4">
      <c r="A632" s="9">
        <v>9</v>
      </c>
      <c r="B632" s="10">
        <v>84</v>
      </c>
      <c r="C632" s="38">
        <f t="shared" si="19"/>
        <v>756</v>
      </c>
      <c r="D632" s="38">
        <f t="shared" si="20"/>
        <v>17.009999999999998</v>
      </c>
    </row>
    <row r="633" spans="1:4">
      <c r="A633" s="9">
        <v>0</v>
      </c>
      <c r="B633" s="10">
        <v>660</v>
      </c>
      <c r="C633" s="38">
        <f t="shared" si="19"/>
        <v>0</v>
      </c>
      <c r="D633" s="38">
        <f t="shared" si="20"/>
        <v>0</v>
      </c>
    </row>
    <row r="634" spans="1:4">
      <c r="A634" s="9">
        <v>267</v>
      </c>
      <c r="B634" s="10">
        <v>126</v>
      </c>
      <c r="C634" s="38">
        <f t="shared" si="19"/>
        <v>33642</v>
      </c>
      <c r="D634" s="38">
        <f t="shared" si="20"/>
        <v>756.94499999999994</v>
      </c>
    </row>
    <row r="635" spans="1:4">
      <c r="A635" s="9">
        <v>0</v>
      </c>
      <c r="B635" s="10">
        <v>35</v>
      </c>
      <c r="C635" s="38">
        <f t="shared" si="19"/>
        <v>0</v>
      </c>
      <c r="D635" s="38">
        <f t="shared" si="20"/>
        <v>0</v>
      </c>
    </row>
    <row r="636" spans="1:4">
      <c r="A636" s="9">
        <v>43</v>
      </c>
      <c r="B636" s="10">
        <v>105</v>
      </c>
      <c r="C636" s="38">
        <f t="shared" si="19"/>
        <v>4515</v>
      </c>
      <c r="D636" s="38">
        <f t="shared" si="20"/>
        <v>101.58749999999999</v>
      </c>
    </row>
    <row r="637" spans="1:4">
      <c r="A637" s="9">
        <v>43</v>
      </c>
      <c r="B637" s="10">
        <v>44</v>
      </c>
      <c r="C637" s="38">
        <f t="shared" si="19"/>
        <v>1892</v>
      </c>
      <c r="D637" s="38">
        <f t="shared" si="20"/>
        <v>42.57</v>
      </c>
    </row>
    <row r="638" spans="1:4">
      <c r="A638" s="9">
        <v>5</v>
      </c>
      <c r="B638" s="10">
        <v>10</v>
      </c>
      <c r="C638" s="38">
        <f t="shared" si="19"/>
        <v>50</v>
      </c>
      <c r="D638" s="38">
        <f t="shared" si="20"/>
        <v>1.125</v>
      </c>
    </row>
    <row r="639" spans="1:4">
      <c r="A639" s="9">
        <v>267</v>
      </c>
      <c r="B639" s="10">
        <v>126</v>
      </c>
      <c r="C639" s="38">
        <f t="shared" si="19"/>
        <v>33642</v>
      </c>
      <c r="D639" s="38">
        <f t="shared" si="20"/>
        <v>756.94499999999994</v>
      </c>
    </row>
    <row r="640" spans="1:4">
      <c r="A640" s="9">
        <v>8</v>
      </c>
      <c r="B640" s="10">
        <v>38</v>
      </c>
      <c r="C640" s="38">
        <f t="shared" si="19"/>
        <v>304</v>
      </c>
      <c r="D640" s="38">
        <f t="shared" si="20"/>
        <v>6.84</v>
      </c>
    </row>
    <row r="641" spans="1:4">
      <c r="A641" s="9">
        <v>267</v>
      </c>
      <c r="B641" s="10">
        <v>126</v>
      </c>
      <c r="C641" s="38">
        <f t="shared" si="19"/>
        <v>33642</v>
      </c>
      <c r="D641" s="38">
        <f t="shared" si="20"/>
        <v>756.94499999999994</v>
      </c>
    </row>
    <row r="642" spans="1:4">
      <c r="A642" s="9">
        <v>24</v>
      </c>
      <c r="B642" s="10">
        <v>66</v>
      </c>
      <c r="C642" s="38">
        <f t="shared" si="19"/>
        <v>1584</v>
      </c>
      <c r="D642" s="38">
        <f t="shared" si="20"/>
        <v>35.64</v>
      </c>
    </row>
    <row r="643" spans="1:4">
      <c r="A643" s="9">
        <v>24</v>
      </c>
      <c r="B643" s="10">
        <v>22</v>
      </c>
      <c r="C643" s="38">
        <f t="shared" ref="C643:C706" si="21">A643*B643</f>
        <v>528</v>
      </c>
      <c r="D643" s="38">
        <f t="shared" ref="D643:D706" si="22">C643*2.25%</f>
        <v>11.879999999999999</v>
      </c>
    </row>
    <row r="644" spans="1:4">
      <c r="A644" s="9">
        <v>0</v>
      </c>
      <c r="B644" s="10">
        <v>38</v>
      </c>
      <c r="C644" s="38">
        <f t="shared" si="21"/>
        <v>0</v>
      </c>
      <c r="D644" s="38">
        <f t="shared" si="22"/>
        <v>0</v>
      </c>
    </row>
    <row r="645" spans="1:4">
      <c r="A645" s="9">
        <v>267</v>
      </c>
      <c r="B645" s="10">
        <v>126</v>
      </c>
      <c r="C645" s="38">
        <f t="shared" si="21"/>
        <v>33642</v>
      </c>
      <c r="D645" s="38">
        <f t="shared" si="22"/>
        <v>756.94499999999994</v>
      </c>
    </row>
    <row r="646" spans="1:4">
      <c r="A646" s="9">
        <v>267</v>
      </c>
      <c r="B646" s="10">
        <v>126</v>
      </c>
      <c r="C646" s="38">
        <f t="shared" si="21"/>
        <v>33642</v>
      </c>
      <c r="D646" s="38">
        <f t="shared" si="22"/>
        <v>756.94499999999994</v>
      </c>
    </row>
    <row r="647" spans="1:4">
      <c r="A647" s="9">
        <v>34</v>
      </c>
      <c r="B647" s="10">
        <v>26</v>
      </c>
      <c r="C647" s="38">
        <f t="shared" si="21"/>
        <v>884</v>
      </c>
      <c r="D647" s="38">
        <f t="shared" si="22"/>
        <v>19.89</v>
      </c>
    </row>
    <row r="648" spans="1:4">
      <c r="A648" s="9">
        <v>43</v>
      </c>
      <c r="B648" s="10">
        <v>88</v>
      </c>
      <c r="C648" s="38">
        <f t="shared" si="21"/>
        <v>3784</v>
      </c>
      <c r="D648" s="38">
        <f t="shared" si="22"/>
        <v>85.14</v>
      </c>
    </row>
    <row r="649" spans="1:4">
      <c r="A649" s="9">
        <v>43</v>
      </c>
      <c r="B649" s="10">
        <v>126</v>
      </c>
      <c r="C649" s="38">
        <f t="shared" si="21"/>
        <v>5418</v>
      </c>
      <c r="D649" s="38">
        <f t="shared" si="22"/>
        <v>121.905</v>
      </c>
    </row>
    <row r="650" spans="1:4">
      <c r="A650" s="9">
        <v>10</v>
      </c>
      <c r="B650" s="10">
        <v>40</v>
      </c>
      <c r="C650" s="38">
        <f t="shared" si="21"/>
        <v>400</v>
      </c>
      <c r="D650" s="38">
        <f t="shared" si="22"/>
        <v>9</v>
      </c>
    </row>
    <row r="651" spans="1:4">
      <c r="A651" s="9">
        <v>267</v>
      </c>
      <c r="B651" s="10">
        <v>126</v>
      </c>
      <c r="C651" s="38">
        <f t="shared" si="21"/>
        <v>33642</v>
      </c>
      <c r="D651" s="38">
        <f t="shared" si="22"/>
        <v>756.94499999999994</v>
      </c>
    </row>
    <row r="652" spans="1:4">
      <c r="A652" s="9">
        <v>267</v>
      </c>
      <c r="B652" s="10">
        <v>29</v>
      </c>
      <c r="C652" s="38">
        <f t="shared" si="21"/>
        <v>7743</v>
      </c>
      <c r="D652" s="38">
        <f t="shared" si="22"/>
        <v>174.2175</v>
      </c>
    </row>
    <row r="653" spans="1:4">
      <c r="A653" s="9">
        <v>33</v>
      </c>
      <c r="B653" s="10">
        <v>54</v>
      </c>
      <c r="C653" s="38">
        <f t="shared" si="21"/>
        <v>1782</v>
      </c>
      <c r="D653" s="38">
        <f t="shared" si="22"/>
        <v>40.094999999999999</v>
      </c>
    </row>
    <row r="654" spans="1:4">
      <c r="A654" s="9">
        <v>1</v>
      </c>
      <c r="B654" s="10">
        <v>52</v>
      </c>
      <c r="C654" s="38">
        <f t="shared" si="21"/>
        <v>52</v>
      </c>
      <c r="D654" s="38">
        <f t="shared" si="22"/>
        <v>1.17</v>
      </c>
    </row>
    <row r="655" spans="1:4">
      <c r="A655" s="9">
        <v>8</v>
      </c>
      <c r="B655" s="10">
        <v>46</v>
      </c>
      <c r="C655" s="38">
        <f t="shared" si="21"/>
        <v>368</v>
      </c>
      <c r="D655" s="38">
        <f t="shared" si="22"/>
        <v>8.2799999999999994</v>
      </c>
    </row>
    <row r="656" spans="1:4">
      <c r="A656" s="9">
        <v>2</v>
      </c>
      <c r="B656" s="10">
        <v>45</v>
      </c>
      <c r="C656" s="38">
        <f t="shared" si="21"/>
        <v>90</v>
      </c>
      <c r="D656" s="38">
        <f t="shared" si="22"/>
        <v>2.0249999999999999</v>
      </c>
    </row>
    <row r="657" spans="1:4">
      <c r="A657" s="9">
        <v>1</v>
      </c>
      <c r="B657" s="10">
        <v>63</v>
      </c>
      <c r="C657" s="38">
        <f t="shared" si="21"/>
        <v>63</v>
      </c>
      <c r="D657" s="38">
        <f t="shared" si="22"/>
        <v>1.4175</v>
      </c>
    </row>
    <row r="658" spans="1:4">
      <c r="A658" s="9">
        <v>0</v>
      </c>
      <c r="B658" s="10">
        <v>17</v>
      </c>
      <c r="C658" s="38">
        <f t="shared" si="21"/>
        <v>0</v>
      </c>
      <c r="D658" s="38">
        <f t="shared" si="22"/>
        <v>0</v>
      </c>
    </row>
    <row r="659" spans="1:4">
      <c r="A659" s="9">
        <v>43</v>
      </c>
      <c r="B659" s="10">
        <v>52</v>
      </c>
      <c r="C659" s="38">
        <f t="shared" si="21"/>
        <v>2236</v>
      </c>
      <c r="D659" s="38">
        <f t="shared" si="22"/>
        <v>50.309999999999995</v>
      </c>
    </row>
    <row r="660" spans="1:4">
      <c r="A660" s="9">
        <v>8</v>
      </c>
      <c r="B660" s="10">
        <v>76</v>
      </c>
      <c r="C660" s="38">
        <f t="shared" si="21"/>
        <v>608</v>
      </c>
      <c r="D660" s="38">
        <f t="shared" si="22"/>
        <v>13.68</v>
      </c>
    </row>
    <row r="661" spans="1:4">
      <c r="A661" s="9">
        <v>0</v>
      </c>
      <c r="B661" s="10">
        <v>50</v>
      </c>
      <c r="C661" s="38">
        <f t="shared" si="21"/>
        <v>0</v>
      </c>
      <c r="D661" s="38">
        <f t="shared" si="22"/>
        <v>0</v>
      </c>
    </row>
    <row r="662" spans="1:4">
      <c r="A662" s="9">
        <v>0</v>
      </c>
      <c r="B662" s="10">
        <v>75</v>
      </c>
      <c r="C662" s="38">
        <f t="shared" si="21"/>
        <v>0</v>
      </c>
      <c r="D662" s="38">
        <f t="shared" si="22"/>
        <v>0</v>
      </c>
    </row>
    <row r="663" spans="1:4">
      <c r="A663" s="9">
        <v>7</v>
      </c>
      <c r="B663" s="10">
        <v>59</v>
      </c>
      <c r="C663" s="38">
        <f t="shared" si="21"/>
        <v>413</v>
      </c>
      <c r="D663" s="38">
        <f t="shared" si="22"/>
        <v>9.2925000000000004</v>
      </c>
    </row>
    <row r="664" spans="1:4">
      <c r="A664" s="9">
        <v>11</v>
      </c>
      <c r="B664" s="10">
        <v>59</v>
      </c>
      <c r="C664" s="38">
        <f t="shared" si="21"/>
        <v>649</v>
      </c>
      <c r="D664" s="38">
        <f t="shared" si="22"/>
        <v>14.602499999999999</v>
      </c>
    </row>
    <row r="665" spans="1:4">
      <c r="A665" s="9">
        <v>24</v>
      </c>
      <c r="B665" s="10">
        <v>22</v>
      </c>
      <c r="C665" s="38">
        <f t="shared" si="21"/>
        <v>528</v>
      </c>
      <c r="D665" s="38">
        <f t="shared" si="22"/>
        <v>11.879999999999999</v>
      </c>
    </row>
    <row r="666" spans="1:4">
      <c r="A666" s="9">
        <v>43</v>
      </c>
      <c r="B666" s="10">
        <v>88</v>
      </c>
      <c r="C666" s="38">
        <f t="shared" si="21"/>
        <v>3784</v>
      </c>
      <c r="D666" s="38">
        <f t="shared" si="22"/>
        <v>85.14</v>
      </c>
    </row>
    <row r="667" spans="1:4">
      <c r="A667" s="9">
        <v>11</v>
      </c>
      <c r="B667" s="10">
        <v>24</v>
      </c>
      <c r="C667" s="38">
        <f t="shared" si="21"/>
        <v>264</v>
      </c>
      <c r="D667" s="38">
        <f t="shared" si="22"/>
        <v>5.9399999999999995</v>
      </c>
    </row>
    <row r="668" spans="1:4">
      <c r="A668" s="9">
        <v>16</v>
      </c>
      <c r="B668" s="10">
        <v>20</v>
      </c>
      <c r="C668" s="38">
        <f t="shared" si="21"/>
        <v>320</v>
      </c>
      <c r="D668" s="38">
        <f t="shared" si="22"/>
        <v>7.1999999999999993</v>
      </c>
    </row>
    <row r="669" spans="1:4">
      <c r="A669" s="9">
        <v>24</v>
      </c>
      <c r="B669" s="10">
        <v>22</v>
      </c>
      <c r="C669" s="38">
        <f t="shared" si="21"/>
        <v>528</v>
      </c>
      <c r="D669" s="38">
        <f t="shared" si="22"/>
        <v>11.879999999999999</v>
      </c>
    </row>
    <row r="670" spans="1:4">
      <c r="A670" s="9">
        <v>8</v>
      </c>
      <c r="B670" s="10">
        <v>86</v>
      </c>
      <c r="C670" s="38">
        <f t="shared" si="21"/>
        <v>688</v>
      </c>
      <c r="D670" s="38">
        <f t="shared" si="22"/>
        <v>15.479999999999999</v>
      </c>
    </row>
    <row r="671" spans="1:4">
      <c r="A671" s="9">
        <v>2</v>
      </c>
      <c r="B671" s="10">
        <v>23</v>
      </c>
      <c r="C671" s="38">
        <f t="shared" si="21"/>
        <v>46</v>
      </c>
      <c r="D671" s="38">
        <f t="shared" si="22"/>
        <v>1.0349999999999999</v>
      </c>
    </row>
    <row r="672" spans="1:4">
      <c r="A672" s="9">
        <v>267</v>
      </c>
      <c r="B672" s="10">
        <v>14</v>
      </c>
      <c r="C672" s="38">
        <f t="shared" si="21"/>
        <v>3738</v>
      </c>
      <c r="D672" s="38">
        <f t="shared" si="22"/>
        <v>84.105000000000004</v>
      </c>
    </row>
    <row r="673" spans="1:4">
      <c r="A673" s="9">
        <v>11</v>
      </c>
      <c r="B673" s="10">
        <v>73</v>
      </c>
      <c r="C673" s="38">
        <f t="shared" si="21"/>
        <v>803</v>
      </c>
      <c r="D673" s="38">
        <f t="shared" si="22"/>
        <v>18.067499999999999</v>
      </c>
    </row>
    <row r="674" spans="1:4">
      <c r="A674" s="9">
        <v>1</v>
      </c>
      <c r="B674" s="10">
        <v>7</v>
      </c>
      <c r="C674" s="38">
        <f t="shared" si="21"/>
        <v>7</v>
      </c>
      <c r="D674" s="38">
        <f t="shared" si="22"/>
        <v>0.1575</v>
      </c>
    </row>
    <row r="675" spans="1:4">
      <c r="A675" s="9">
        <v>25</v>
      </c>
      <c r="B675" s="10">
        <v>19</v>
      </c>
      <c r="C675" s="38">
        <f t="shared" si="21"/>
        <v>475</v>
      </c>
      <c r="D675" s="38">
        <f t="shared" si="22"/>
        <v>10.6875</v>
      </c>
    </row>
    <row r="676" spans="1:4">
      <c r="A676" s="9">
        <v>25</v>
      </c>
      <c r="B676" s="10">
        <v>23</v>
      </c>
      <c r="C676" s="38">
        <f t="shared" si="21"/>
        <v>575</v>
      </c>
      <c r="D676" s="38">
        <f t="shared" si="22"/>
        <v>12.9375</v>
      </c>
    </row>
    <row r="677" spans="1:4">
      <c r="A677" s="9">
        <v>0</v>
      </c>
      <c r="B677" s="10">
        <v>19</v>
      </c>
      <c r="C677" s="38">
        <f t="shared" si="21"/>
        <v>0</v>
      </c>
      <c r="D677" s="38">
        <f t="shared" si="22"/>
        <v>0</v>
      </c>
    </row>
    <row r="678" spans="1:4">
      <c r="A678" s="9">
        <v>0</v>
      </c>
      <c r="B678" s="10">
        <v>8</v>
      </c>
      <c r="C678" s="38">
        <f t="shared" si="21"/>
        <v>0</v>
      </c>
      <c r="D678" s="38">
        <f t="shared" si="22"/>
        <v>0</v>
      </c>
    </row>
    <row r="679" spans="1:4">
      <c r="A679" s="9">
        <v>10</v>
      </c>
      <c r="B679" s="10">
        <v>44</v>
      </c>
      <c r="C679" s="38">
        <f t="shared" si="21"/>
        <v>440</v>
      </c>
      <c r="D679" s="38">
        <f t="shared" si="22"/>
        <v>9.9</v>
      </c>
    </row>
    <row r="680" spans="1:4">
      <c r="A680" s="9">
        <v>7</v>
      </c>
      <c r="B680" s="10">
        <v>98</v>
      </c>
      <c r="C680" s="38">
        <f t="shared" si="21"/>
        <v>686</v>
      </c>
      <c r="D680" s="38">
        <f t="shared" si="22"/>
        <v>15.434999999999999</v>
      </c>
    </row>
    <row r="681" spans="1:4">
      <c r="A681" s="9">
        <v>9</v>
      </c>
      <c r="B681" s="10">
        <v>169</v>
      </c>
      <c r="C681" s="38">
        <f t="shared" si="21"/>
        <v>1521</v>
      </c>
      <c r="D681" s="38">
        <f t="shared" si="22"/>
        <v>34.222499999999997</v>
      </c>
    </row>
    <row r="682" spans="1:4">
      <c r="A682" s="9">
        <v>8</v>
      </c>
      <c r="B682" s="10">
        <v>44</v>
      </c>
      <c r="C682" s="38">
        <f t="shared" si="21"/>
        <v>352</v>
      </c>
      <c r="D682" s="38">
        <f t="shared" si="22"/>
        <v>7.92</v>
      </c>
    </row>
    <row r="683" spans="1:4">
      <c r="A683" s="9">
        <v>0</v>
      </c>
      <c r="B683" s="10">
        <v>84</v>
      </c>
      <c r="C683" s="38">
        <f t="shared" si="21"/>
        <v>0</v>
      </c>
      <c r="D683" s="38">
        <f t="shared" si="22"/>
        <v>0</v>
      </c>
    </row>
    <row r="684" spans="1:4">
      <c r="A684" s="9">
        <v>0</v>
      </c>
      <c r="B684" s="10">
        <v>182</v>
      </c>
      <c r="C684" s="38">
        <f t="shared" si="21"/>
        <v>0</v>
      </c>
      <c r="D684" s="38">
        <f t="shared" si="22"/>
        <v>0</v>
      </c>
    </row>
    <row r="685" spans="1:4">
      <c r="A685" s="9">
        <v>4</v>
      </c>
      <c r="B685" s="10">
        <v>38</v>
      </c>
      <c r="C685" s="38">
        <f t="shared" si="21"/>
        <v>152</v>
      </c>
      <c r="D685" s="38">
        <f t="shared" si="22"/>
        <v>3.42</v>
      </c>
    </row>
    <row r="686" spans="1:4">
      <c r="A686" s="9">
        <v>0</v>
      </c>
      <c r="B686" s="10">
        <v>42</v>
      </c>
      <c r="C686" s="38">
        <f t="shared" si="21"/>
        <v>0</v>
      </c>
      <c r="D686" s="38">
        <f t="shared" si="22"/>
        <v>0</v>
      </c>
    </row>
    <row r="687" spans="1:4">
      <c r="A687" s="9">
        <v>4</v>
      </c>
      <c r="B687" s="10">
        <v>105</v>
      </c>
      <c r="C687" s="38">
        <f t="shared" si="21"/>
        <v>420</v>
      </c>
      <c r="D687" s="38">
        <f t="shared" si="22"/>
        <v>9.4499999999999993</v>
      </c>
    </row>
    <row r="688" spans="1:4">
      <c r="A688" s="9">
        <v>0</v>
      </c>
      <c r="B688" s="10">
        <v>10</v>
      </c>
      <c r="C688" s="38">
        <f t="shared" si="21"/>
        <v>0</v>
      </c>
      <c r="D688" s="38">
        <f t="shared" si="22"/>
        <v>0</v>
      </c>
    </row>
    <row r="689" spans="1:4">
      <c r="A689" s="9">
        <v>0</v>
      </c>
      <c r="B689" s="10">
        <v>35</v>
      </c>
      <c r="C689" s="38">
        <f t="shared" si="21"/>
        <v>0</v>
      </c>
      <c r="D689" s="38">
        <f t="shared" si="22"/>
        <v>0</v>
      </c>
    </row>
    <row r="690" spans="1:4">
      <c r="A690" s="9">
        <v>44</v>
      </c>
      <c r="B690" s="10">
        <v>70</v>
      </c>
      <c r="C690" s="38">
        <f t="shared" si="21"/>
        <v>3080</v>
      </c>
      <c r="D690" s="38">
        <f t="shared" si="22"/>
        <v>69.3</v>
      </c>
    </row>
    <row r="691" spans="1:4">
      <c r="A691" s="9">
        <v>0</v>
      </c>
      <c r="B691" s="10">
        <v>38</v>
      </c>
      <c r="C691" s="38">
        <f t="shared" si="21"/>
        <v>0</v>
      </c>
      <c r="D691" s="38">
        <f t="shared" si="22"/>
        <v>0</v>
      </c>
    </row>
    <row r="692" spans="1:4">
      <c r="A692" s="9">
        <v>0</v>
      </c>
      <c r="B692" s="10">
        <v>13</v>
      </c>
      <c r="C692" s="38">
        <f t="shared" si="21"/>
        <v>0</v>
      </c>
      <c r="D692" s="38">
        <f t="shared" si="22"/>
        <v>0</v>
      </c>
    </row>
    <row r="693" spans="1:4">
      <c r="A693" s="9">
        <v>2</v>
      </c>
      <c r="B693" s="10">
        <v>122</v>
      </c>
      <c r="C693" s="38">
        <f t="shared" si="21"/>
        <v>244</v>
      </c>
      <c r="D693" s="38">
        <f t="shared" si="22"/>
        <v>5.49</v>
      </c>
    </row>
    <row r="694" spans="1:4">
      <c r="A694" s="9">
        <v>6</v>
      </c>
      <c r="B694" s="10">
        <v>66</v>
      </c>
      <c r="C694" s="38">
        <f t="shared" si="21"/>
        <v>396</v>
      </c>
      <c r="D694" s="38">
        <f t="shared" si="22"/>
        <v>8.91</v>
      </c>
    </row>
    <row r="695" spans="1:4">
      <c r="A695" s="9">
        <v>41</v>
      </c>
      <c r="B695" s="10">
        <v>84</v>
      </c>
      <c r="C695" s="38">
        <f t="shared" si="21"/>
        <v>3444</v>
      </c>
      <c r="D695" s="38">
        <f t="shared" si="22"/>
        <v>77.489999999999995</v>
      </c>
    </row>
    <row r="696" spans="1:4">
      <c r="A696" s="9">
        <v>1</v>
      </c>
      <c r="B696" s="10">
        <v>53</v>
      </c>
      <c r="C696" s="38">
        <f t="shared" si="21"/>
        <v>53</v>
      </c>
      <c r="D696" s="38">
        <f t="shared" si="22"/>
        <v>1.1924999999999999</v>
      </c>
    </row>
    <row r="697" spans="1:4">
      <c r="A697" s="9">
        <v>1</v>
      </c>
      <c r="B697" s="10">
        <v>66</v>
      </c>
      <c r="C697" s="38">
        <f t="shared" si="21"/>
        <v>66</v>
      </c>
      <c r="D697" s="38">
        <f t="shared" si="22"/>
        <v>1.4849999999999999</v>
      </c>
    </row>
    <row r="698" spans="1:4">
      <c r="A698" s="9">
        <v>0</v>
      </c>
      <c r="B698" s="10">
        <v>47</v>
      </c>
      <c r="C698" s="38">
        <f t="shared" si="21"/>
        <v>0</v>
      </c>
      <c r="D698" s="38">
        <f t="shared" si="22"/>
        <v>0</v>
      </c>
    </row>
    <row r="699" spans="1:4">
      <c r="A699" s="9">
        <v>10</v>
      </c>
      <c r="B699" s="10">
        <v>98</v>
      </c>
      <c r="C699" s="38">
        <f t="shared" si="21"/>
        <v>980</v>
      </c>
      <c r="D699" s="38">
        <f t="shared" si="22"/>
        <v>22.05</v>
      </c>
    </row>
    <row r="700" spans="1:4">
      <c r="A700" s="9">
        <v>16</v>
      </c>
      <c r="B700" s="10">
        <v>80</v>
      </c>
      <c r="C700" s="38">
        <f t="shared" si="21"/>
        <v>1280</v>
      </c>
      <c r="D700" s="38">
        <f t="shared" si="22"/>
        <v>28.799999999999997</v>
      </c>
    </row>
    <row r="701" spans="1:4">
      <c r="A701" s="9">
        <v>43</v>
      </c>
      <c r="B701" s="10">
        <v>61</v>
      </c>
      <c r="C701" s="38">
        <f t="shared" si="21"/>
        <v>2623</v>
      </c>
      <c r="D701" s="38">
        <f t="shared" si="22"/>
        <v>59.017499999999998</v>
      </c>
    </row>
    <row r="702" spans="1:4">
      <c r="A702" s="9">
        <v>66</v>
      </c>
      <c r="B702" s="10">
        <v>53</v>
      </c>
      <c r="C702" s="38">
        <f t="shared" si="21"/>
        <v>3498</v>
      </c>
      <c r="D702" s="38">
        <f t="shared" si="22"/>
        <v>78.704999999999998</v>
      </c>
    </row>
    <row r="703" spans="1:4">
      <c r="A703" s="9">
        <v>46</v>
      </c>
      <c r="B703" s="10">
        <v>63</v>
      </c>
      <c r="C703" s="38">
        <f t="shared" si="21"/>
        <v>2898</v>
      </c>
      <c r="D703" s="38">
        <f t="shared" si="22"/>
        <v>65.204999999999998</v>
      </c>
    </row>
    <row r="704" spans="1:4">
      <c r="A704" s="9">
        <v>0</v>
      </c>
      <c r="B704" s="10">
        <v>12</v>
      </c>
      <c r="C704" s="38">
        <f t="shared" si="21"/>
        <v>0</v>
      </c>
      <c r="D704" s="38">
        <f t="shared" si="22"/>
        <v>0</v>
      </c>
    </row>
    <row r="705" spans="1:4">
      <c r="A705" s="9">
        <v>1</v>
      </c>
      <c r="B705" s="10">
        <v>25</v>
      </c>
      <c r="C705" s="38">
        <f t="shared" si="21"/>
        <v>25</v>
      </c>
      <c r="D705" s="38">
        <f t="shared" si="22"/>
        <v>0.5625</v>
      </c>
    </row>
    <row r="706" spans="1:4">
      <c r="A706" s="9">
        <v>40</v>
      </c>
      <c r="B706" s="10">
        <v>60</v>
      </c>
      <c r="C706" s="38">
        <f t="shared" si="21"/>
        <v>2400</v>
      </c>
      <c r="D706" s="38">
        <f t="shared" si="22"/>
        <v>54</v>
      </c>
    </row>
    <row r="707" spans="1:4">
      <c r="A707" s="9">
        <v>0</v>
      </c>
      <c r="B707" s="10">
        <v>126</v>
      </c>
      <c r="C707" s="38">
        <f t="shared" ref="C707:C770" si="23">A707*B707</f>
        <v>0</v>
      </c>
      <c r="D707" s="38">
        <f t="shared" ref="D707:D770" si="24">C707*2.25%</f>
        <v>0</v>
      </c>
    </row>
    <row r="708" spans="1:4">
      <c r="A708" s="9">
        <v>23</v>
      </c>
      <c r="B708" s="10">
        <v>60</v>
      </c>
      <c r="C708" s="38">
        <f t="shared" si="23"/>
        <v>1380</v>
      </c>
      <c r="D708" s="38">
        <f t="shared" si="24"/>
        <v>31.049999999999997</v>
      </c>
    </row>
    <row r="709" spans="1:4">
      <c r="A709" s="9">
        <v>0</v>
      </c>
      <c r="B709" s="10">
        <v>15</v>
      </c>
      <c r="C709" s="38">
        <f t="shared" si="23"/>
        <v>0</v>
      </c>
      <c r="D709" s="38">
        <f t="shared" si="24"/>
        <v>0</v>
      </c>
    </row>
    <row r="710" spans="1:4">
      <c r="A710" s="9">
        <v>27</v>
      </c>
      <c r="B710" s="10">
        <v>64</v>
      </c>
      <c r="C710" s="38">
        <f t="shared" si="23"/>
        <v>1728</v>
      </c>
      <c r="D710" s="38">
        <f t="shared" si="24"/>
        <v>38.879999999999995</v>
      </c>
    </row>
    <row r="711" spans="1:4">
      <c r="A711" s="9">
        <v>545</v>
      </c>
      <c r="B711" s="10">
        <v>155</v>
      </c>
      <c r="C711" s="38">
        <f t="shared" si="23"/>
        <v>84475</v>
      </c>
      <c r="D711" s="38">
        <f t="shared" si="24"/>
        <v>1900.6875</v>
      </c>
    </row>
    <row r="712" spans="1:4">
      <c r="A712" s="9">
        <v>3</v>
      </c>
      <c r="B712" s="10">
        <v>108</v>
      </c>
      <c r="C712" s="38">
        <f t="shared" si="23"/>
        <v>324</v>
      </c>
      <c r="D712" s="38">
        <f t="shared" si="24"/>
        <v>7.29</v>
      </c>
    </row>
    <row r="713" spans="1:4">
      <c r="A713" s="9">
        <v>8</v>
      </c>
      <c r="B713" s="10">
        <v>39</v>
      </c>
      <c r="C713" s="38">
        <f t="shared" si="23"/>
        <v>312</v>
      </c>
      <c r="D713" s="38">
        <f t="shared" si="24"/>
        <v>7.02</v>
      </c>
    </row>
    <row r="714" spans="1:4">
      <c r="A714" s="9">
        <v>10</v>
      </c>
      <c r="B714" s="10">
        <v>35</v>
      </c>
      <c r="C714" s="38">
        <f t="shared" si="23"/>
        <v>350</v>
      </c>
      <c r="D714" s="38">
        <f t="shared" si="24"/>
        <v>7.875</v>
      </c>
    </row>
    <row r="715" spans="1:4">
      <c r="A715" s="9">
        <v>43</v>
      </c>
      <c r="B715" s="10">
        <v>109</v>
      </c>
      <c r="C715" s="38">
        <f t="shared" si="23"/>
        <v>4687</v>
      </c>
      <c r="D715" s="38">
        <f t="shared" si="24"/>
        <v>105.4575</v>
      </c>
    </row>
    <row r="716" spans="1:4">
      <c r="A716" s="9">
        <v>43</v>
      </c>
      <c r="B716" s="10">
        <v>18</v>
      </c>
      <c r="C716" s="38">
        <f t="shared" si="23"/>
        <v>774</v>
      </c>
      <c r="D716" s="38">
        <f t="shared" si="24"/>
        <v>17.414999999999999</v>
      </c>
    </row>
    <row r="717" spans="1:4">
      <c r="A717" s="9">
        <v>6</v>
      </c>
      <c r="B717" s="10">
        <v>23</v>
      </c>
      <c r="C717" s="38">
        <f t="shared" si="23"/>
        <v>138</v>
      </c>
      <c r="D717" s="38">
        <f t="shared" si="24"/>
        <v>3.105</v>
      </c>
    </row>
    <row r="718" spans="1:4">
      <c r="A718" s="9">
        <v>28</v>
      </c>
      <c r="B718" s="10">
        <v>90</v>
      </c>
      <c r="C718" s="38">
        <f t="shared" si="23"/>
        <v>2520</v>
      </c>
      <c r="D718" s="38">
        <f t="shared" si="24"/>
        <v>56.699999999999996</v>
      </c>
    </row>
    <row r="719" spans="1:4">
      <c r="A719" s="9">
        <v>43</v>
      </c>
      <c r="B719" s="10">
        <v>91</v>
      </c>
      <c r="C719" s="38">
        <f t="shared" si="23"/>
        <v>3913</v>
      </c>
      <c r="D719" s="38">
        <f t="shared" si="24"/>
        <v>88.04249999999999</v>
      </c>
    </row>
    <row r="720" spans="1:4">
      <c r="A720" s="9">
        <v>0</v>
      </c>
      <c r="B720" s="10">
        <v>98</v>
      </c>
      <c r="C720" s="38">
        <f t="shared" si="23"/>
        <v>0</v>
      </c>
      <c r="D720" s="38">
        <f t="shared" si="24"/>
        <v>0</v>
      </c>
    </row>
    <row r="721" spans="1:4">
      <c r="A721" s="9">
        <v>17</v>
      </c>
      <c r="B721" s="10">
        <v>104</v>
      </c>
      <c r="C721" s="38">
        <f t="shared" si="23"/>
        <v>1768</v>
      </c>
      <c r="D721" s="38">
        <f t="shared" si="24"/>
        <v>39.78</v>
      </c>
    </row>
    <row r="722" spans="1:4">
      <c r="A722" s="9">
        <v>5</v>
      </c>
      <c r="B722" s="10">
        <v>42</v>
      </c>
      <c r="C722" s="38">
        <f t="shared" si="23"/>
        <v>210</v>
      </c>
      <c r="D722" s="38">
        <f t="shared" si="24"/>
        <v>4.7249999999999996</v>
      </c>
    </row>
    <row r="723" spans="1:4">
      <c r="A723" s="9">
        <v>21</v>
      </c>
      <c r="B723" s="10">
        <v>100</v>
      </c>
      <c r="C723" s="38">
        <f t="shared" si="23"/>
        <v>2100</v>
      </c>
      <c r="D723" s="38">
        <f t="shared" si="24"/>
        <v>47.25</v>
      </c>
    </row>
    <row r="724" spans="1:4">
      <c r="A724" s="9">
        <v>5</v>
      </c>
      <c r="B724" s="10">
        <v>30</v>
      </c>
      <c r="C724" s="38">
        <f t="shared" si="23"/>
        <v>150</v>
      </c>
      <c r="D724" s="38">
        <f t="shared" si="24"/>
        <v>3.375</v>
      </c>
    </row>
    <row r="725" spans="1:4">
      <c r="A725" s="9">
        <v>17</v>
      </c>
      <c r="B725" s="10">
        <v>23</v>
      </c>
      <c r="C725" s="38">
        <f t="shared" si="23"/>
        <v>391</v>
      </c>
      <c r="D725" s="38">
        <f t="shared" si="24"/>
        <v>8.7974999999999994</v>
      </c>
    </row>
    <row r="726" spans="1:4">
      <c r="A726" s="9">
        <v>39</v>
      </c>
      <c r="B726" s="10">
        <v>32</v>
      </c>
      <c r="C726" s="38">
        <f t="shared" si="23"/>
        <v>1248</v>
      </c>
      <c r="D726" s="38">
        <f t="shared" si="24"/>
        <v>28.08</v>
      </c>
    </row>
    <row r="727" spans="1:4">
      <c r="A727" s="9">
        <v>5</v>
      </c>
      <c r="B727" s="10">
        <v>618</v>
      </c>
      <c r="C727" s="38">
        <f t="shared" si="23"/>
        <v>3090</v>
      </c>
      <c r="D727" s="38">
        <f t="shared" si="24"/>
        <v>69.524999999999991</v>
      </c>
    </row>
    <row r="728" spans="1:4">
      <c r="A728" s="9">
        <v>11</v>
      </c>
      <c r="B728" s="10">
        <v>57</v>
      </c>
      <c r="C728" s="38">
        <f t="shared" si="23"/>
        <v>627</v>
      </c>
      <c r="D728" s="38">
        <f t="shared" si="24"/>
        <v>14.1075</v>
      </c>
    </row>
    <row r="729" spans="1:4">
      <c r="A729" s="9">
        <v>0</v>
      </c>
      <c r="B729" s="10">
        <v>10</v>
      </c>
      <c r="C729" s="38">
        <f t="shared" si="23"/>
        <v>0</v>
      </c>
      <c r="D729" s="38">
        <f t="shared" si="24"/>
        <v>0</v>
      </c>
    </row>
    <row r="730" spans="1:4">
      <c r="A730" s="9">
        <v>135</v>
      </c>
      <c r="B730" s="10">
        <v>170</v>
      </c>
      <c r="C730" s="38">
        <f t="shared" si="23"/>
        <v>22950</v>
      </c>
      <c r="D730" s="38">
        <f t="shared" si="24"/>
        <v>516.375</v>
      </c>
    </row>
    <row r="731" spans="1:4">
      <c r="A731" s="9">
        <v>12</v>
      </c>
      <c r="B731" s="10">
        <v>51</v>
      </c>
      <c r="C731" s="38">
        <f t="shared" si="23"/>
        <v>612</v>
      </c>
      <c r="D731" s="38">
        <f t="shared" si="24"/>
        <v>13.77</v>
      </c>
    </row>
    <row r="732" spans="1:4">
      <c r="A732" s="9">
        <v>0</v>
      </c>
      <c r="B732" s="10">
        <v>65</v>
      </c>
      <c r="C732" s="38">
        <f t="shared" si="23"/>
        <v>0</v>
      </c>
      <c r="D732" s="38">
        <f t="shared" si="24"/>
        <v>0</v>
      </c>
    </row>
    <row r="733" spans="1:4">
      <c r="A733" s="9">
        <v>0</v>
      </c>
      <c r="B733" s="10">
        <v>3</v>
      </c>
      <c r="C733" s="38">
        <f t="shared" si="23"/>
        <v>0</v>
      </c>
      <c r="D733" s="38">
        <f t="shared" si="24"/>
        <v>0</v>
      </c>
    </row>
    <row r="734" spans="1:4">
      <c r="A734" s="9">
        <v>0</v>
      </c>
      <c r="B734" s="10">
        <v>126</v>
      </c>
      <c r="C734" s="38">
        <f t="shared" si="23"/>
        <v>0</v>
      </c>
      <c r="D734" s="38">
        <f t="shared" si="24"/>
        <v>0</v>
      </c>
    </row>
    <row r="735" spans="1:4">
      <c r="A735" s="9">
        <v>267</v>
      </c>
      <c r="B735" s="10">
        <v>36</v>
      </c>
      <c r="C735" s="38">
        <f t="shared" si="23"/>
        <v>9612</v>
      </c>
      <c r="D735" s="38">
        <f t="shared" si="24"/>
        <v>216.26999999999998</v>
      </c>
    </row>
    <row r="736" spans="1:4">
      <c r="A736" s="9">
        <v>13</v>
      </c>
      <c r="B736" s="10">
        <v>80</v>
      </c>
      <c r="C736" s="38">
        <f t="shared" si="23"/>
        <v>1040</v>
      </c>
      <c r="D736" s="38">
        <f t="shared" si="24"/>
        <v>23.4</v>
      </c>
    </row>
    <row r="737" spans="1:4">
      <c r="A737" s="9">
        <v>66</v>
      </c>
      <c r="B737" s="10">
        <v>26</v>
      </c>
      <c r="C737" s="38">
        <f t="shared" si="23"/>
        <v>1716</v>
      </c>
      <c r="D737" s="38">
        <f t="shared" si="24"/>
        <v>38.61</v>
      </c>
    </row>
    <row r="738" spans="1:4">
      <c r="A738" s="9">
        <v>10</v>
      </c>
      <c r="B738" s="10">
        <v>79</v>
      </c>
      <c r="C738" s="38">
        <f t="shared" si="23"/>
        <v>790</v>
      </c>
      <c r="D738" s="38">
        <f t="shared" si="24"/>
        <v>17.774999999999999</v>
      </c>
    </row>
    <row r="739" spans="1:4">
      <c r="A739" s="9">
        <v>267</v>
      </c>
      <c r="B739" s="10">
        <v>72</v>
      </c>
      <c r="C739" s="38">
        <f t="shared" si="23"/>
        <v>19224</v>
      </c>
      <c r="D739" s="38">
        <f t="shared" si="24"/>
        <v>432.53999999999996</v>
      </c>
    </row>
    <row r="740" spans="1:4">
      <c r="A740" s="9">
        <v>0</v>
      </c>
      <c r="B740" s="10">
        <v>35</v>
      </c>
      <c r="C740" s="38">
        <f t="shared" si="23"/>
        <v>0</v>
      </c>
      <c r="D740" s="38">
        <f t="shared" si="24"/>
        <v>0</v>
      </c>
    </row>
    <row r="741" spans="1:4">
      <c r="A741" s="9">
        <v>3</v>
      </c>
      <c r="B741" s="10">
        <v>108</v>
      </c>
      <c r="C741" s="38">
        <f t="shared" si="23"/>
        <v>324</v>
      </c>
      <c r="D741" s="38">
        <f t="shared" si="24"/>
        <v>7.29</v>
      </c>
    </row>
    <row r="742" spans="1:4">
      <c r="A742" s="9">
        <v>39</v>
      </c>
      <c r="B742" s="10">
        <v>42</v>
      </c>
      <c r="C742" s="38">
        <f t="shared" si="23"/>
        <v>1638</v>
      </c>
      <c r="D742" s="38">
        <f t="shared" si="24"/>
        <v>36.854999999999997</v>
      </c>
    </row>
    <row r="743" spans="1:4">
      <c r="A743" s="9">
        <v>6</v>
      </c>
      <c r="B743" s="10">
        <v>90</v>
      </c>
      <c r="C743" s="38">
        <f t="shared" si="23"/>
        <v>540</v>
      </c>
      <c r="D743" s="38">
        <f t="shared" si="24"/>
        <v>12.15</v>
      </c>
    </row>
    <row r="744" spans="1:4">
      <c r="A744" s="9">
        <v>0</v>
      </c>
      <c r="B744" s="10">
        <v>19</v>
      </c>
      <c r="C744" s="38">
        <f t="shared" si="23"/>
        <v>0</v>
      </c>
      <c r="D744" s="38">
        <f t="shared" si="24"/>
        <v>0</v>
      </c>
    </row>
    <row r="745" spans="1:4">
      <c r="A745" s="9">
        <v>28</v>
      </c>
      <c r="B745" s="10">
        <v>215</v>
      </c>
      <c r="C745" s="38">
        <f t="shared" si="23"/>
        <v>6020</v>
      </c>
      <c r="D745" s="38">
        <f t="shared" si="24"/>
        <v>135.44999999999999</v>
      </c>
    </row>
    <row r="746" spans="1:4">
      <c r="A746" s="9">
        <v>0</v>
      </c>
      <c r="B746" s="10">
        <v>28</v>
      </c>
      <c r="C746" s="38">
        <f t="shared" si="23"/>
        <v>0</v>
      </c>
      <c r="D746" s="38">
        <f t="shared" si="24"/>
        <v>0</v>
      </c>
    </row>
    <row r="747" spans="1:4">
      <c r="A747" s="9">
        <v>0</v>
      </c>
      <c r="B747" s="10">
        <v>199</v>
      </c>
      <c r="C747" s="38">
        <f t="shared" si="23"/>
        <v>0</v>
      </c>
      <c r="D747" s="38">
        <f t="shared" si="24"/>
        <v>0</v>
      </c>
    </row>
    <row r="748" spans="1:4">
      <c r="A748" s="9">
        <v>3</v>
      </c>
      <c r="B748" s="10">
        <v>18</v>
      </c>
      <c r="C748" s="38">
        <f t="shared" si="23"/>
        <v>54</v>
      </c>
      <c r="D748" s="38">
        <f t="shared" si="24"/>
        <v>1.2149999999999999</v>
      </c>
    </row>
    <row r="749" spans="1:4">
      <c r="A749" s="9">
        <v>0</v>
      </c>
      <c r="B749" s="10">
        <v>30</v>
      </c>
      <c r="C749" s="38">
        <f t="shared" si="23"/>
        <v>0</v>
      </c>
      <c r="D749" s="38">
        <f t="shared" si="24"/>
        <v>0</v>
      </c>
    </row>
    <row r="750" spans="1:4">
      <c r="A750" s="9">
        <v>1</v>
      </c>
      <c r="B750" s="10">
        <v>48</v>
      </c>
      <c r="C750" s="38">
        <f t="shared" si="23"/>
        <v>48</v>
      </c>
      <c r="D750" s="38">
        <f t="shared" si="24"/>
        <v>1.08</v>
      </c>
    </row>
    <row r="751" spans="1:4">
      <c r="A751" s="9">
        <v>39</v>
      </c>
      <c r="B751" s="10">
        <v>10</v>
      </c>
      <c r="C751" s="38">
        <f t="shared" si="23"/>
        <v>390</v>
      </c>
      <c r="D751" s="38">
        <f t="shared" si="24"/>
        <v>8.7750000000000004</v>
      </c>
    </row>
    <row r="752" spans="1:4">
      <c r="A752" s="9">
        <v>0</v>
      </c>
      <c r="B752" s="10">
        <v>108</v>
      </c>
      <c r="C752" s="38">
        <f t="shared" si="23"/>
        <v>0</v>
      </c>
      <c r="D752" s="38">
        <f t="shared" si="24"/>
        <v>0</v>
      </c>
    </row>
    <row r="753" spans="1:4">
      <c r="A753" s="9">
        <v>40</v>
      </c>
      <c r="B753" s="10">
        <v>11</v>
      </c>
      <c r="C753" s="38">
        <f t="shared" si="23"/>
        <v>440</v>
      </c>
      <c r="D753" s="38">
        <f t="shared" si="24"/>
        <v>9.9</v>
      </c>
    </row>
    <row r="754" spans="1:4">
      <c r="A754" s="9">
        <v>34</v>
      </c>
      <c r="B754" s="10">
        <v>53</v>
      </c>
      <c r="C754" s="38">
        <f t="shared" si="23"/>
        <v>1802</v>
      </c>
      <c r="D754" s="38">
        <f t="shared" si="24"/>
        <v>40.545000000000002</v>
      </c>
    </row>
    <row r="755" spans="1:4">
      <c r="A755" s="9">
        <v>0</v>
      </c>
      <c r="B755" s="10">
        <v>60</v>
      </c>
      <c r="C755" s="38">
        <f t="shared" si="23"/>
        <v>0</v>
      </c>
      <c r="D755" s="38">
        <f t="shared" si="24"/>
        <v>0</v>
      </c>
    </row>
    <row r="756" spans="1:4">
      <c r="A756" s="9">
        <v>4</v>
      </c>
      <c r="B756" s="10">
        <v>81</v>
      </c>
      <c r="C756" s="38">
        <f t="shared" si="23"/>
        <v>324</v>
      </c>
      <c r="D756" s="38">
        <f t="shared" si="24"/>
        <v>7.29</v>
      </c>
    </row>
    <row r="757" spans="1:4">
      <c r="A757" s="9">
        <v>40</v>
      </c>
      <c r="B757" s="10">
        <v>28</v>
      </c>
      <c r="C757" s="38">
        <f t="shared" si="23"/>
        <v>1120</v>
      </c>
      <c r="D757" s="38">
        <f t="shared" si="24"/>
        <v>25.2</v>
      </c>
    </row>
    <row r="758" spans="1:4">
      <c r="A758" s="9">
        <v>267</v>
      </c>
      <c r="B758" s="10">
        <v>36</v>
      </c>
      <c r="C758" s="38">
        <f t="shared" si="23"/>
        <v>9612</v>
      </c>
      <c r="D758" s="38">
        <f t="shared" si="24"/>
        <v>216.26999999999998</v>
      </c>
    </row>
    <row r="759" spans="1:4">
      <c r="A759" s="9">
        <v>28</v>
      </c>
      <c r="B759" s="10">
        <v>213</v>
      </c>
      <c r="C759" s="38">
        <f t="shared" si="23"/>
        <v>5964</v>
      </c>
      <c r="D759" s="38">
        <f t="shared" si="24"/>
        <v>134.19</v>
      </c>
    </row>
    <row r="760" spans="1:4">
      <c r="A760" s="9">
        <v>0</v>
      </c>
      <c r="B760" s="10">
        <v>81</v>
      </c>
      <c r="C760" s="38">
        <f t="shared" si="23"/>
        <v>0</v>
      </c>
      <c r="D760" s="38">
        <f t="shared" si="24"/>
        <v>0</v>
      </c>
    </row>
    <row r="761" spans="1:4">
      <c r="A761" s="9">
        <v>43</v>
      </c>
      <c r="B761" s="10">
        <v>54</v>
      </c>
      <c r="C761" s="38">
        <f t="shared" si="23"/>
        <v>2322</v>
      </c>
      <c r="D761" s="38">
        <f t="shared" si="24"/>
        <v>52.244999999999997</v>
      </c>
    </row>
    <row r="762" spans="1:4">
      <c r="A762" s="9">
        <v>25</v>
      </c>
      <c r="B762" s="10">
        <v>85</v>
      </c>
      <c r="C762" s="38">
        <f t="shared" si="23"/>
        <v>2125</v>
      </c>
      <c r="D762" s="38">
        <f t="shared" si="24"/>
        <v>47.8125</v>
      </c>
    </row>
    <row r="763" spans="1:4">
      <c r="A763" s="9">
        <v>14</v>
      </c>
      <c r="B763" s="10">
        <v>77</v>
      </c>
      <c r="C763" s="38">
        <f t="shared" si="23"/>
        <v>1078</v>
      </c>
      <c r="D763" s="38">
        <f t="shared" si="24"/>
        <v>24.254999999999999</v>
      </c>
    </row>
    <row r="764" spans="1:4">
      <c r="A764" s="9">
        <v>0</v>
      </c>
      <c r="B764" s="10">
        <v>12</v>
      </c>
      <c r="C764" s="38">
        <f t="shared" si="23"/>
        <v>0</v>
      </c>
      <c r="D764" s="38">
        <f t="shared" si="24"/>
        <v>0</v>
      </c>
    </row>
    <row r="765" spans="1:4">
      <c r="A765" s="9">
        <v>27</v>
      </c>
      <c r="B765" s="10">
        <v>78</v>
      </c>
      <c r="C765" s="38">
        <f t="shared" si="23"/>
        <v>2106</v>
      </c>
      <c r="D765" s="38">
        <f t="shared" si="24"/>
        <v>47.384999999999998</v>
      </c>
    </row>
    <row r="766" spans="1:4">
      <c r="A766" s="9">
        <v>11</v>
      </c>
      <c r="B766" s="10">
        <v>50</v>
      </c>
      <c r="C766" s="38">
        <f t="shared" si="23"/>
        <v>550</v>
      </c>
      <c r="D766" s="38">
        <f t="shared" si="24"/>
        <v>12.375</v>
      </c>
    </row>
    <row r="767" spans="1:4">
      <c r="A767" s="9">
        <v>2</v>
      </c>
      <c r="B767" s="10">
        <v>21</v>
      </c>
      <c r="C767" s="38">
        <f t="shared" si="23"/>
        <v>42</v>
      </c>
      <c r="D767" s="38">
        <f t="shared" si="24"/>
        <v>0.94499999999999995</v>
      </c>
    </row>
    <row r="768" spans="1:4">
      <c r="A768" s="9">
        <v>84</v>
      </c>
      <c r="B768" s="10">
        <v>275</v>
      </c>
      <c r="C768" s="38">
        <f t="shared" si="23"/>
        <v>23100</v>
      </c>
      <c r="D768" s="38">
        <f t="shared" si="24"/>
        <v>519.75</v>
      </c>
    </row>
    <row r="769" spans="1:4">
      <c r="A769" s="9">
        <v>7</v>
      </c>
      <c r="B769" s="10">
        <v>39</v>
      </c>
      <c r="C769" s="38">
        <f t="shared" si="23"/>
        <v>273</v>
      </c>
      <c r="D769" s="38">
        <f t="shared" si="24"/>
        <v>6.1425000000000001</v>
      </c>
    </row>
    <row r="770" spans="1:4">
      <c r="A770" s="9">
        <v>0</v>
      </c>
      <c r="B770" s="10">
        <v>39</v>
      </c>
      <c r="C770" s="38">
        <f t="shared" si="23"/>
        <v>0</v>
      </c>
      <c r="D770" s="38">
        <f t="shared" si="24"/>
        <v>0</v>
      </c>
    </row>
    <row r="771" spans="1:4">
      <c r="A771" s="9">
        <v>0</v>
      </c>
      <c r="B771" s="10">
        <v>24</v>
      </c>
      <c r="C771" s="38">
        <f t="shared" ref="C771:C834" si="25">A771*B771</f>
        <v>0</v>
      </c>
      <c r="D771" s="38">
        <f t="shared" ref="D771:D834" si="26">C771*2.25%</f>
        <v>0</v>
      </c>
    </row>
    <row r="772" spans="1:4">
      <c r="A772" s="9">
        <v>0</v>
      </c>
      <c r="B772" s="10">
        <v>105</v>
      </c>
      <c r="C772" s="38">
        <f t="shared" si="25"/>
        <v>0</v>
      </c>
      <c r="D772" s="38">
        <f t="shared" si="26"/>
        <v>0</v>
      </c>
    </row>
    <row r="773" spans="1:4">
      <c r="A773" s="9">
        <v>21</v>
      </c>
      <c r="B773" s="10">
        <v>84</v>
      </c>
      <c r="C773" s="38">
        <f t="shared" si="25"/>
        <v>1764</v>
      </c>
      <c r="D773" s="38">
        <f t="shared" si="26"/>
        <v>39.69</v>
      </c>
    </row>
    <row r="774" spans="1:4">
      <c r="A774" s="9">
        <v>39</v>
      </c>
      <c r="B774" s="10">
        <v>32</v>
      </c>
      <c r="C774" s="38">
        <f t="shared" si="25"/>
        <v>1248</v>
      </c>
      <c r="D774" s="38">
        <f t="shared" si="26"/>
        <v>28.08</v>
      </c>
    </row>
    <row r="775" spans="1:4">
      <c r="A775" s="9">
        <v>34</v>
      </c>
      <c r="B775" s="10">
        <v>53</v>
      </c>
      <c r="C775" s="38">
        <f t="shared" si="25"/>
        <v>1802</v>
      </c>
      <c r="D775" s="38">
        <f t="shared" si="26"/>
        <v>40.545000000000002</v>
      </c>
    </row>
    <row r="776" spans="1:4">
      <c r="A776" s="9">
        <v>7</v>
      </c>
      <c r="B776" s="10">
        <v>31</v>
      </c>
      <c r="C776" s="38">
        <f t="shared" si="25"/>
        <v>217</v>
      </c>
      <c r="D776" s="38">
        <f t="shared" si="26"/>
        <v>4.8824999999999994</v>
      </c>
    </row>
    <row r="777" spans="1:4">
      <c r="A777" s="9">
        <v>11</v>
      </c>
      <c r="B777" s="10">
        <v>10</v>
      </c>
      <c r="C777" s="38">
        <f t="shared" si="25"/>
        <v>110</v>
      </c>
      <c r="D777" s="38">
        <f t="shared" si="26"/>
        <v>2.4750000000000001</v>
      </c>
    </row>
    <row r="778" spans="1:4">
      <c r="A778" s="9">
        <v>33</v>
      </c>
      <c r="B778" s="10">
        <v>71</v>
      </c>
      <c r="C778" s="38">
        <f t="shared" si="25"/>
        <v>2343</v>
      </c>
      <c r="D778" s="38">
        <f t="shared" si="26"/>
        <v>52.717500000000001</v>
      </c>
    </row>
    <row r="779" spans="1:4">
      <c r="A779" s="9">
        <v>4</v>
      </c>
      <c r="B779" s="10">
        <v>100</v>
      </c>
      <c r="C779" s="38">
        <f t="shared" si="25"/>
        <v>400</v>
      </c>
      <c r="D779" s="38">
        <f t="shared" si="26"/>
        <v>9</v>
      </c>
    </row>
    <row r="780" spans="1:4">
      <c r="A780" s="9">
        <v>43</v>
      </c>
      <c r="B780" s="10">
        <v>54</v>
      </c>
      <c r="C780" s="38">
        <f t="shared" si="25"/>
        <v>2322</v>
      </c>
      <c r="D780" s="38">
        <f t="shared" si="26"/>
        <v>52.244999999999997</v>
      </c>
    </row>
    <row r="781" spans="1:4">
      <c r="A781" s="9">
        <v>13</v>
      </c>
      <c r="B781" s="10">
        <v>45</v>
      </c>
      <c r="C781" s="38">
        <f t="shared" si="25"/>
        <v>585</v>
      </c>
      <c r="D781" s="38">
        <f t="shared" si="26"/>
        <v>13.1625</v>
      </c>
    </row>
    <row r="782" spans="1:4">
      <c r="A782" s="9">
        <v>3</v>
      </c>
      <c r="B782" s="10">
        <v>149</v>
      </c>
      <c r="C782" s="38">
        <f t="shared" si="25"/>
        <v>447</v>
      </c>
      <c r="D782" s="38">
        <f t="shared" si="26"/>
        <v>10.057499999999999</v>
      </c>
    </row>
    <row r="783" spans="1:4">
      <c r="A783" s="9">
        <v>21</v>
      </c>
      <c r="B783" s="10">
        <v>79</v>
      </c>
      <c r="C783" s="38">
        <f t="shared" si="25"/>
        <v>1659</v>
      </c>
      <c r="D783" s="38">
        <f t="shared" si="26"/>
        <v>37.327500000000001</v>
      </c>
    </row>
    <row r="784" spans="1:4">
      <c r="A784" s="9">
        <v>13</v>
      </c>
      <c r="B784" s="10">
        <v>42</v>
      </c>
      <c r="C784" s="38">
        <f t="shared" si="25"/>
        <v>546</v>
      </c>
      <c r="D784" s="38">
        <f t="shared" si="26"/>
        <v>12.285</v>
      </c>
    </row>
    <row r="785" spans="1:4">
      <c r="A785" s="9">
        <v>38</v>
      </c>
      <c r="B785" s="10">
        <v>144</v>
      </c>
      <c r="C785" s="38">
        <f t="shared" si="25"/>
        <v>5472</v>
      </c>
      <c r="D785" s="38">
        <f t="shared" si="26"/>
        <v>123.11999999999999</v>
      </c>
    </row>
    <row r="786" spans="1:4">
      <c r="A786" s="9">
        <v>0</v>
      </c>
      <c r="B786" s="10">
        <v>48</v>
      </c>
      <c r="C786" s="38">
        <f t="shared" si="25"/>
        <v>0</v>
      </c>
      <c r="D786" s="38">
        <f t="shared" si="26"/>
        <v>0</v>
      </c>
    </row>
    <row r="787" spans="1:4">
      <c r="A787" s="9">
        <v>0</v>
      </c>
      <c r="B787" s="10">
        <v>150</v>
      </c>
      <c r="C787" s="38">
        <f t="shared" si="25"/>
        <v>0</v>
      </c>
      <c r="D787" s="38">
        <f t="shared" si="26"/>
        <v>0</v>
      </c>
    </row>
    <row r="788" spans="1:4">
      <c r="A788" s="9">
        <v>9</v>
      </c>
      <c r="B788" s="10">
        <v>57</v>
      </c>
      <c r="C788" s="38">
        <f t="shared" si="25"/>
        <v>513</v>
      </c>
      <c r="D788" s="38">
        <f t="shared" si="26"/>
        <v>11.5425</v>
      </c>
    </row>
    <row r="789" spans="1:4">
      <c r="A789" s="9">
        <v>4</v>
      </c>
      <c r="B789" s="10">
        <v>50</v>
      </c>
      <c r="C789" s="38">
        <f t="shared" si="25"/>
        <v>200</v>
      </c>
      <c r="D789" s="38">
        <f t="shared" si="26"/>
        <v>4.5</v>
      </c>
    </row>
    <row r="790" spans="1:4">
      <c r="A790" s="9">
        <v>0</v>
      </c>
      <c r="B790" s="10">
        <v>201</v>
      </c>
      <c r="C790" s="38">
        <f t="shared" si="25"/>
        <v>0</v>
      </c>
      <c r="D790" s="38">
        <f t="shared" si="26"/>
        <v>0</v>
      </c>
    </row>
    <row r="791" spans="1:4">
      <c r="A791" s="9">
        <v>23</v>
      </c>
      <c r="B791" s="10">
        <v>137</v>
      </c>
      <c r="C791" s="38">
        <f t="shared" si="25"/>
        <v>3151</v>
      </c>
      <c r="D791" s="38">
        <f t="shared" si="26"/>
        <v>70.897499999999994</v>
      </c>
    </row>
    <row r="792" spans="1:4">
      <c r="A792" s="9">
        <v>25</v>
      </c>
      <c r="B792" s="10">
        <v>85</v>
      </c>
      <c r="C792" s="38">
        <f t="shared" si="25"/>
        <v>2125</v>
      </c>
      <c r="D792" s="38">
        <f t="shared" si="26"/>
        <v>47.8125</v>
      </c>
    </row>
    <row r="793" spans="1:4">
      <c r="A793" s="9">
        <v>0</v>
      </c>
      <c r="B793" s="10">
        <v>214</v>
      </c>
      <c r="C793" s="38">
        <f t="shared" si="25"/>
        <v>0</v>
      </c>
      <c r="D793" s="38">
        <f t="shared" si="26"/>
        <v>0</v>
      </c>
    </row>
    <row r="794" spans="1:4">
      <c r="A794" s="9">
        <v>10</v>
      </c>
      <c r="B794" s="10">
        <v>78</v>
      </c>
      <c r="C794" s="38">
        <f t="shared" si="25"/>
        <v>780</v>
      </c>
      <c r="D794" s="38">
        <f t="shared" si="26"/>
        <v>17.55</v>
      </c>
    </row>
    <row r="795" spans="1:4">
      <c r="A795" s="9">
        <v>39</v>
      </c>
      <c r="B795" s="10">
        <v>30</v>
      </c>
      <c r="C795" s="38">
        <f t="shared" si="25"/>
        <v>1170</v>
      </c>
      <c r="D795" s="38">
        <f t="shared" si="26"/>
        <v>26.324999999999999</v>
      </c>
    </row>
    <row r="796" spans="1:4">
      <c r="A796" s="9">
        <v>267</v>
      </c>
      <c r="B796" s="10">
        <v>20</v>
      </c>
      <c r="C796" s="38">
        <f t="shared" si="25"/>
        <v>5340</v>
      </c>
      <c r="D796" s="38">
        <f t="shared" si="26"/>
        <v>120.14999999999999</v>
      </c>
    </row>
    <row r="797" spans="1:4">
      <c r="A797" s="9">
        <v>0</v>
      </c>
      <c r="B797" s="10">
        <v>119</v>
      </c>
      <c r="C797" s="38">
        <f t="shared" si="25"/>
        <v>0</v>
      </c>
      <c r="D797" s="38">
        <f t="shared" si="26"/>
        <v>0</v>
      </c>
    </row>
    <row r="798" spans="1:4">
      <c r="A798" s="9">
        <v>0</v>
      </c>
      <c r="B798" s="10">
        <v>94</v>
      </c>
      <c r="C798" s="38">
        <f t="shared" si="25"/>
        <v>0</v>
      </c>
      <c r="D798" s="38">
        <f t="shared" si="26"/>
        <v>0</v>
      </c>
    </row>
    <row r="799" spans="1:4">
      <c r="A799" s="9">
        <v>41</v>
      </c>
      <c r="B799" s="10">
        <v>210</v>
      </c>
      <c r="C799" s="38">
        <f t="shared" si="25"/>
        <v>8610</v>
      </c>
      <c r="D799" s="38">
        <f t="shared" si="26"/>
        <v>193.72499999999999</v>
      </c>
    </row>
    <row r="800" spans="1:4">
      <c r="A800" s="9">
        <v>8</v>
      </c>
      <c r="B800" s="10">
        <v>109</v>
      </c>
      <c r="C800" s="38">
        <f t="shared" si="25"/>
        <v>872</v>
      </c>
      <c r="D800" s="38">
        <f t="shared" si="26"/>
        <v>19.62</v>
      </c>
    </row>
    <row r="801" spans="1:4">
      <c r="A801" s="9">
        <v>17</v>
      </c>
      <c r="B801" s="10">
        <v>60</v>
      </c>
      <c r="C801" s="38">
        <f t="shared" si="25"/>
        <v>1020</v>
      </c>
      <c r="D801" s="38">
        <f t="shared" si="26"/>
        <v>22.95</v>
      </c>
    </row>
    <row r="802" spans="1:4">
      <c r="A802" s="9">
        <v>60</v>
      </c>
      <c r="B802" s="10">
        <v>37</v>
      </c>
      <c r="C802" s="38">
        <f t="shared" si="25"/>
        <v>2220</v>
      </c>
      <c r="D802" s="38">
        <f t="shared" si="26"/>
        <v>49.949999999999996</v>
      </c>
    </row>
    <row r="803" spans="1:4">
      <c r="A803" s="9">
        <v>0</v>
      </c>
      <c r="B803" s="10">
        <v>20</v>
      </c>
      <c r="C803" s="38">
        <f t="shared" si="25"/>
        <v>0</v>
      </c>
      <c r="D803" s="38">
        <f t="shared" si="26"/>
        <v>0</v>
      </c>
    </row>
    <row r="804" spans="1:4">
      <c r="A804" s="9">
        <v>30</v>
      </c>
      <c r="B804" s="10">
        <v>147</v>
      </c>
      <c r="C804" s="38">
        <f t="shared" si="25"/>
        <v>4410</v>
      </c>
      <c r="D804" s="38">
        <f t="shared" si="26"/>
        <v>99.224999999999994</v>
      </c>
    </row>
    <row r="805" spans="1:4">
      <c r="A805" s="9">
        <v>15</v>
      </c>
      <c r="B805" s="10">
        <v>117</v>
      </c>
      <c r="C805" s="38">
        <f t="shared" si="25"/>
        <v>1755</v>
      </c>
      <c r="D805" s="38">
        <f t="shared" si="26"/>
        <v>39.487499999999997</v>
      </c>
    </row>
    <row r="806" spans="1:4">
      <c r="A806" s="9">
        <v>0</v>
      </c>
      <c r="B806" s="10">
        <v>20</v>
      </c>
      <c r="C806" s="38">
        <f t="shared" si="25"/>
        <v>0</v>
      </c>
      <c r="D806" s="38">
        <f t="shared" si="26"/>
        <v>0</v>
      </c>
    </row>
    <row r="807" spans="1:4">
      <c r="A807" s="9">
        <v>16</v>
      </c>
      <c r="B807" s="10">
        <v>215</v>
      </c>
      <c r="C807" s="38">
        <f t="shared" si="25"/>
        <v>3440</v>
      </c>
      <c r="D807" s="38">
        <f t="shared" si="26"/>
        <v>77.399999999999991</v>
      </c>
    </row>
    <row r="808" spans="1:4">
      <c r="A808" s="9">
        <v>12</v>
      </c>
      <c r="B808" s="10">
        <v>445</v>
      </c>
      <c r="C808" s="38">
        <f t="shared" si="25"/>
        <v>5340</v>
      </c>
      <c r="D808" s="38">
        <f t="shared" si="26"/>
        <v>120.14999999999999</v>
      </c>
    </row>
    <row r="809" spans="1:4">
      <c r="A809" s="9">
        <v>0</v>
      </c>
      <c r="B809" s="10">
        <v>150</v>
      </c>
      <c r="C809" s="38">
        <f t="shared" si="25"/>
        <v>0</v>
      </c>
      <c r="D809" s="38">
        <f t="shared" si="26"/>
        <v>0</v>
      </c>
    </row>
    <row r="810" spans="1:4">
      <c r="A810" s="9">
        <v>0</v>
      </c>
      <c r="B810" s="10">
        <v>594</v>
      </c>
      <c r="C810" s="38">
        <f t="shared" si="25"/>
        <v>0</v>
      </c>
      <c r="D810" s="38">
        <f t="shared" si="26"/>
        <v>0</v>
      </c>
    </row>
    <row r="811" spans="1:4">
      <c r="A811" s="9">
        <v>28</v>
      </c>
      <c r="B811" s="10">
        <v>60</v>
      </c>
      <c r="C811" s="38">
        <f t="shared" si="25"/>
        <v>1680</v>
      </c>
      <c r="D811" s="38">
        <f t="shared" si="26"/>
        <v>37.799999999999997</v>
      </c>
    </row>
    <row r="812" spans="1:4">
      <c r="A812" s="9">
        <v>15</v>
      </c>
      <c r="B812" s="10">
        <v>165</v>
      </c>
      <c r="C812" s="38">
        <f t="shared" si="25"/>
        <v>2475</v>
      </c>
      <c r="D812" s="38">
        <f t="shared" si="26"/>
        <v>55.6875</v>
      </c>
    </row>
    <row r="813" spans="1:4">
      <c r="A813" s="9">
        <v>33</v>
      </c>
      <c r="B813" s="10">
        <v>182</v>
      </c>
      <c r="C813" s="38">
        <f t="shared" si="25"/>
        <v>6006</v>
      </c>
      <c r="D813" s="38">
        <f t="shared" si="26"/>
        <v>135.13499999999999</v>
      </c>
    </row>
    <row r="814" spans="1:4">
      <c r="A814" s="9">
        <v>29</v>
      </c>
      <c r="B814" s="10">
        <v>29</v>
      </c>
      <c r="C814" s="38">
        <f t="shared" si="25"/>
        <v>841</v>
      </c>
      <c r="D814" s="38">
        <f t="shared" si="26"/>
        <v>18.922499999999999</v>
      </c>
    </row>
    <row r="815" spans="1:4">
      <c r="A815" s="9">
        <v>28</v>
      </c>
      <c r="B815" s="10">
        <v>21</v>
      </c>
      <c r="C815" s="38">
        <f t="shared" si="25"/>
        <v>588</v>
      </c>
      <c r="D815" s="38">
        <f t="shared" si="26"/>
        <v>13.229999999999999</v>
      </c>
    </row>
    <row r="816" spans="1:4">
      <c r="A816" s="9">
        <v>36</v>
      </c>
      <c r="B816" s="10">
        <v>35</v>
      </c>
      <c r="C816" s="38">
        <f t="shared" si="25"/>
        <v>1260</v>
      </c>
      <c r="D816" s="38">
        <f t="shared" si="26"/>
        <v>28.349999999999998</v>
      </c>
    </row>
    <row r="817" spans="1:4">
      <c r="A817" s="9">
        <v>0</v>
      </c>
      <c r="B817" s="10">
        <v>66</v>
      </c>
      <c r="C817" s="38">
        <f t="shared" si="25"/>
        <v>0</v>
      </c>
      <c r="D817" s="38">
        <f t="shared" si="26"/>
        <v>0</v>
      </c>
    </row>
    <row r="818" spans="1:4">
      <c r="A818" s="9">
        <v>4</v>
      </c>
      <c r="B818" s="10">
        <v>32</v>
      </c>
      <c r="C818" s="38">
        <f t="shared" si="25"/>
        <v>128</v>
      </c>
      <c r="D818" s="38">
        <f t="shared" si="26"/>
        <v>2.88</v>
      </c>
    </row>
    <row r="819" spans="1:4">
      <c r="A819" s="9">
        <v>0</v>
      </c>
      <c r="B819" s="10">
        <v>5</v>
      </c>
      <c r="C819" s="38">
        <f t="shared" si="25"/>
        <v>0</v>
      </c>
      <c r="D819" s="38">
        <f t="shared" si="26"/>
        <v>0</v>
      </c>
    </row>
    <row r="820" spans="1:4">
      <c r="A820" s="9">
        <v>3</v>
      </c>
      <c r="B820" s="10">
        <v>15</v>
      </c>
      <c r="C820" s="38">
        <f t="shared" si="25"/>
        <v>45</v>
      </c>
      <c r="D820" s="38">
        <f t="shared" si="26"/>
        <v>1.0125</v>
      </c>
    </row>
    <row r="821" spans="1:4">
      <c r="A821" s="9">
        <v>15</v>
      </c>
      <c r="B821" s="10">
        <v>20</v>
      </c>
      <c r="C821" s="38">
        <f t="shared" si="25"/>
        <v>300</v>
      </c>
      <c r="D821" s="38">
        <f t="shared" si="26"/>
        <v>6.75</v>
      </c>
    </row>
    <row r="822" spans="1:4">
      <c r="A822" s="9">
        <v>0</v>
      </c>
      <c r="B822" s="10">
        <v>39</v>
      </c>
      <c r="C822" s="38">
        <f t="shared" si="25"/>
        <v>0</v>
      </c>
      <c r="D822" s="38">
        <f t="shared" si="26"/>
        <v>0</v>
      </c>
    </row>
    <row r="823" spans="1:4">
      <c r="A823" s="9">
        <v>18</v>
      </c>
      <c r="B823" s="10">
        <v>8</v>
      </c>
      <c r="C823" s="38">
        <f t="shared" si="25"/>
        <v>144</v>
      </c>
      <c r="D823" s="38">
        <f t="shared" si="26"/>
        <v>3.2399999999999998</v>
      </c>
    </row>
    <row r="824" spans="1:4">
      <c r="A824" s="9">
        <v>4</v>
      </c>
      <c r="B824" s="10">
        <v>152</v>
      </c>
      <c r="C824" s="38">
        <f t="shared" si="25"/>
        <v>608</v>
      </c>
      <c r="D824" s="38">
        <f t="shared" si="26"/>
        <v>13.68</v>
      </c>
    </row>
    <row r="825" spans="1:4">
      <c r="A825" s="9">
        <v>192</v>
      </c>
      <c r="B825" s="10">
        <v>10</v>
      </c>
      <c r="C825" s="38">
        <f t="shared" si="25"/>
        <v>1920</v>
      </c>
      <c r="D825" s="38">
        <f t="shared" si="26"/>
        <v>43.199999999999996</v>
      </c>
    </row>
    <row r="826" spans="1:4">
      <c r="A826" s="9">
        <v>0</v>
      </c>
      <c r="B826" s="10">
        <v>38</v>
      </c>
      <c r="C826" s="38">
        <f t="shared" si="25"/>
        <v>0</v>
      </c>
      <c r="D826" s="38">
        <f t="shared" si="26"/>
        <v>0</v>
      </c>
    </row>
    <row r="827" spans="1:4">
      <c r="A827" s="9">
        <v>0</v>
      </c>
      <c r="B827" s="10">
        <v>14</v>
      </c>
      <c r="C827" s="38">
        <f t="shared" si="25"/>
        <v>0</v>
      </c>
      <c r="D827" s="38">
        <f t="shared" si="26"/>
        <v>0</v>
      </c>
    </row>
    <row r="828" spans="1:4">
      <c r="A828" s="9">
        <v>0</v>
      </c>
      <c r="B828" s="10">
        <v>40</v>
      </c>
      <c r="C828" s="38">
        <f t="shared" si="25"/>
        <v>0</v>
      </c>
      <c r="D828" s="38">
        <f t="shared" si="26"/>
        <v>0</v>
      </c>
    </row>
    <row r="829" spans="1:4">
      <c r="A829" s="9">
        <v>2</v>
      </c>
      <c r="B829" s="10">
        <v>13</v>
      </c>
      <c r="C829" s="38">
        <f t="shared" si="25"/>
        <v>26</v>
      </c>
      <c r="D829" s="38">
        <f t="shared" si="26"/>
        <v>0.58499999999999996</v>
      </c>
    </row>
    <row r="830" spans="1:4">
      <c r="A830" s="9">
        <v>3</v>
      </c>
      <c r="B830" s="10">
        <v>178</v>
      </c>
      <c r="C830" s="38">
        <f t="shared" si="25"/>
        <v>534</v>
      </c>
      <c r="D830" s="38">
        <f t="shared" si="26"/>
        <v>12.014999999999999</v>
      </c>
    </row>
    <row r="831" spans="1:4">
      <c r="A831" s="9">
        <v>0</v>
      </c>
      <c r="B831" s="10">
        <v>32</v>
      </c>
      <c r="C831" s="38">
        <f t="shared" si="25"/>
        <v>0</v>
      </c>
      <c r="D831" s="38">
        <f t="shared" si="26"/>
        <v>0</v>
      </c>
    </row>
    <row r="832" spans="1:4">
      <c r="A832" s="9">
        <v>16</v>
      </c>
      <c r="B832" s="10">
        <v>27</v>
      </c>
      <c r="C832" s="38">
        <f t="shared" si="25"/>
        <v>432</v>
      </c>
      <c r="D832" s="38">
        <f t="shared" si="26"/>
        <v>9.7199999999999989</v>
      </c>
    </row>
    <row r="833" spans="1:4">
      <c r="A833" s="9">
        <v>20</v>
      </c>
      <c r="B833" s="10">
        <v>330</v>
      </c>
      <c r="C833" s="38">
        <f t="shared" si="25"/>
        <v>6600</v>
      </c>
      <c r="D833" s="38">
        <f t="shared" si="26"/>
        <v>148.5</v>
      </c>
    </row>
    <row r="834" spans="1:4">
      <c r="A834" s="9">
        <v>0</v>
      </c>
      <c r="B834" s="10">
        <v>45</v>
      </c>
      <c r="C834" s="38">
        <f t="shared" si="25"/>
        <v>0</v>
      </c>
      <c r="D834" s="38">
        <f t="shared" si="26"/>
        <v>0</v>
      </c>
    </row>
    <row r="835" spans="1:4">
      <c r="A835" s="9">
        <v>60</v>
      </c>
      <c r="B835" s="10">
        <v>195</v>
      </c>
      <c r="C835" s="38">
        <f t="shared" ref="C835:C898" si="27">A835*B835</f>
        <v>11700</v>
      </c>
      <c r="D835" s="38">
        <f t="shared" ref="D835:D898" si="28">C835*2.25%</f>
        <v>263.25</v>
      </c>
    </row>
    <row r="836" spans="1:4">
      <c r="A836" s="9">
        <v>0</v>
      </c>
      <c r="B836" s="10">
        <v>52</v>
      </c>
      <c r="C836" s="38">
        <f t="shared" si="27"/>
        <v>0</v>
      </c>
      <c r="D836" s="38">
        <f t="shared" si="28"/>
        <v>0</v>
      </c>
    </row>
    <row r="837" spans="1:4">
      <c r="A837" s="9">
        <v>52</v>
      </c>
      <c r="B837" s="10">
        <v>45</v>
      </c>
      <c r="C837" s="38">
        <f t="shared" si="27"/>
        <v>2340</v>
      </c>
      <c r="D837" s="38">
        <f t="shared" si="28"/>
        <v>52.65</v>
      </c>
    </row>
    <row r="838" spans="1:4">
      <c r="A838" s="9">
        <v>16</v>
      </c>
      <c r="B838" s="10">
        <v>35</v>
      </c>
      <c r="C838" s="38">
        <f t="shared" si="27"/>
        <v>560</v>
      </c>
      <c r="D838" s="38">
        <f t="shared" si="28"/>
        <v>12.6</v>
      </c>
    </row>
    <row r="839" spans="1:4">
      <c r="A839" s="9">
        <v>171</v>
      </c>
      <c r="B839" s="10">
        <v>2</v>
      </c>
      <c r="C839" s="38">
        <f t="shared" si="27"/>
        <v>342</v>
      </c>
      <c r="D839" s="38">
        <f t="shared" si="28"/>
        <v>7.6949999999999994</v>
      </c>
    </row>
    <row r="840" spans="1:4">
      <c r="A840" s="9">
        <v>4</v>
      </c>
      <c r="B840" s="10">
        <v>94</v>
      </c>
      <c r="C840" s="38">
        <f t="shared" si="27"/>
        <v>376</v>
      </c>
      <c r="D840" s="38">
        <f t="shared" si="28"/>
        <v>8.4599999999999991</v>
      </c>
    </row>
    <row r="841" spans="1:4">
      <c r="A841" s="9">
        <v>0</v>
      </c>
      <c r="B841" s="10">
        <v>33</v>
      </c>
      <c r="C841" s="38">
        <f t="shared" si="27"/>
        <v>0</v>
      </c>
      <c r="D841" s="38">
        <f t="shared" si="28"/>
        <v>0</v>
      </c>
    </row>
    <row r="842" spans="1:4">
      <c r="A842" s="9">
        <v>2</v>
      </c>
      <c r="B842" s="10">
        <v>91</v>
      </c>
      <c r="C842" s="38">
        <f t="shared" si="27"/>
        <v>182</v>
      </c>
      <c r="D842" s="38">
        <f t="shared" si="28"/>
        <v>4.0949999999999998</v>
      </c>
    </row>
    <row r="843" spans="1:4">
      <c r="A843" s="9">
        <v>8</v>
      </c>
      <c r="B843" s="10">
        <v>46</v>
      </c>
      <c r="C843" s="38">
        <f t="shared" si="27"/>
        <v>368</v>
      </c>
      <c r="D843" s="38">
        <f t="shared" si="28"/>
        <v>8.2799999999999994</v>
      </c>
    </row>
    <row r="844" spans="1:4">
      <c r="A844" s="9">
        <v>11</v>
      </c>
      <c r="B844" s="10">
        <v>34</v>
      </c>
      <c r="C844" s="38">
        <f t="shared" si="27"/>
        <v>374</v>
      </c>
      <c r="D844" s="38">
        <f t="shared" si="28"/>
        <v>8.4149999999999991</v>
      </c>
    </row>
    <row r="845" spans="1:4">
      <c r="A845" s="9">
        <v>5</v>
      </c>
      <c r="B845" s="10">
        <v>83</v>
      </c>
      <c r="C845" s="38">
        <f t="shared" si="27"/>
        <v>415</v>
      </c>
      <c r="D845" s="38">
        <f t="shared" si="28"/>
        <v>9.3375000000000004</v>
      </c>
    </row>
    <row r="846" spans="1:4">
      <c r="A846" s="9">
        <v>13</v>
      </c>
      <c r="B846" s="10">
        <v>105</v>
      </c>
      <c r="C846" s="38">
        <f t="shared" si="27"/>
        <v>1365</v>
      </c>
      <c r="D846" s="38">
        <f t="shared" si="28"/>
        <v>30.712499999999999</v>
      </c>
    </row>
    <row r="847" spans="1:4">
      <c r="A847" s="9">
        <v>2</v>
      </c>
      <c r="B847" s="10">
        <v>52</v>
      </c>
      <c r="C847" s="38">
        <f t="shared" si="27"/>
        <v>104</v>
      </c>
      <c r="D847" s="38">
        <f t="shared" si="28"/>
        <v>2.34</v>
      </c>
    </row>
    <row r="848" spans="1:4">
      <c r="A848" s="9">
        <v>193</v>
      </c>
      <c r="B848" s="10">
        <v>14</v>
      </c>
      <c r="C848" s="38">
        <f t="shared" si="27"/>
        <v>2702</v>
      </c>
      <c r="D848" s="38">
        <f t="shared" si="28"/>
        <v>60.794999999999995</v>
      </c>
    </row>
    <row r="849" spans="1:4">
      <c r="A849" s="9">
        <v>0</v>
      </c>
      <c r="B849" s="10">
        <v>199</v>
      </c>
      <c r="C849" s="38">
        <f t="shared" si="27"/>
        <v>0</v>
      </c>
      <c r="D849" s="38">
        <f t="shared" si="28"/>
        <v>0</v>
      </c>
    </row>
    <row r="850" spans="1:4">
      <c r="A850" s="9">
        <v>0</v>
      </c>
      <c r="B850" s="10">
        <v>22</v>
      </c>
      <c r="C850" s="38">
        <f t="shared" si="27"/>
        <v>0</v>
      </c>
      <c r="D850" s="38">
        <f t="shared" si="28"/>
        <v>0</v>
      </c>
    </row>
    <row r="851" spans="1:4">
      <c r="A851" s="9">
        <v>1</v>
      </c>
      <c r="B851" s="10">
        <v>65</v>
      </c>
      <c r="C851" s="38">
        <f t="shared" si="27"/>
        <v>65</v>
      </c>
      <c r="D851" s="38">
        <f t="shared" si="28"/>
        <v>1.4624999999999999</v>
      </c>
    </row>
    <row r="852" spans="1:4">
      <c r="A852" s="9">
        <v>19</v>
      </c>
      <c r="B852" s="10">
        <v>467</v>
      </c>
      <c r="C852" s="38">
        <f t="shared" si="27"/>
        <v>8873</v>
      </c>
      <c r="D852" s="38">
        <f t="shared" si="28"/>
        <v>199.64249999999998</v>
      </c>
    </row>
    <row r="853" spans="1:4">
      <c r="A853" s="9">
        <v>0</v>
      </c>
      <c r="B853" s="10">
        <v>42</v>
      </c>
      <c r="C853" s="38">
        <f t="shared" si="27"/>
        <v>0</v>
      </c>
      <c r="D853" s="38">
        <f t="shared" si="28"/>
        <v>0</v>
      </c>
    </row>
    <row r="854" spans="1:4">
      <c r="A854" s="9">
        <v>14</v>
      </c>
      <c r="B854" s="10">
        <v>56</v>
      </c>
      <c r="C854" s="38">
        <f t="shared" si="27"/>
        <v>784</v>
      </c>
      <c r="D854" s="38">
        <f t="shared" si="28"/>
        <v>17.64</v>
      </c>
    </row>
    <row r="855" spans="1:4">
      <c r="A855" s="9">
        <v>1</v>
      </c>
      <c r="B855" s="10">
        <v>15</v>
      </c>
      <c r="C855" s="38">
        <f t="shared" si="27"/>
        <v>15</v>
      </c>
      <c r="D855" s="38">
        <f t="shared" si="28"/>
        <v>0.33749999999999997</v>
      </c>
    </row>
    <row r="856" spans="1:4">
      <c r="A856" s="9">
        <v>4</v>
      </c>
      <c r="B856" s="10">
        <v>24</v>
      </c>
      <c r="C856" s="38">
        <f t="shared" si="27"/>
        <v>96</v>
      </c>
      <c r="D856" s="38">
        <f t="shared" si="28"/>
        <v>2.16</v>
      </c>
    </row>
    <row r="857" spans="1:4">
      <c r="A857" s="9">
        <v>0</v>
      </c>
      <c r="B857" s="10">
        <v>30</v>
      </c>
      <c r="C857" s="38">
        <f t="shared" si="27"/>
        <v>0</v>
      </c>
      <c r="D857" s="38">
        <f t="shared" si="28"/>
        <v>0</v>
      </c>
    </row>
    <row r="858" spans="1:4">
      <c r="A858" s="9">
        <v>0</v>
      </c>
      <c r="B858" s="10">
        <v>236</v>
      </c>
      <c r="C858" s="38">
        <f t="shared" si="27"/>
        <v>0</v>
      </c>
      <c r="D858" s="38">
        <f t="shared" si="28"/>
        <v>0</v>
      </c>
    </row>
    <row r="859" spans="1:4">
      <c r="A859" s="9">
        <v>7</v>
      </c>
      <c r="B859" s="10">
        <v>15</v>
      </c>
      <c r="C859" s="38">
        <f t="shared" si="27"/>
        <v>105</v>
      </c>
      <c r="D859" s="38">
        <f t="shared" si="28"/>
        <v>2.3624999999999998</v>
      </c>
    </row>
    <row r="860" spans="1:4">
      <c r="A860" s="9">
        <v>0</v>
      </c>
      <c r="B860" s="10">
        <v>8</v>
      </c>
      <c r="C860" s="38">
        <f t="shared" si="27"/>
        <v>0</v>
      </c>
      <c r="D860" s="38">
        <f t="shared" si="28"/>
        <v>0</v>
      </c>
    </row>
    <row r="861" spans="1:4">
      <c r="A861" s="9">
        <v>7</v>
      </c>
      <c r="B861" s="10">
        <v>184</v>
      </c>
      <c r="C861" s="38">
        <f t="shared" si="27"/>
        <v>1288</v>
      </c>
      <c r="D861" s="38">
        <f t="shared" si="28"/>
        <v>28.98</v>
      </c>
    </row>
    <row r="862" spans="1:4">
      <c r="A862" s="9">
        <v>11</v>
      </c>
      <c r="B862" s="10">
        <v>100</v>
      </c>
      <c r="C862" s="38">
        <f t="shared" si="27"/>
        <v>1100</v>
      </c>
      <c r="D862" s="38">
        <f t="shared" si="28"/>
        <v>24.75</v>
      </c>
    </row>
    <row r="863" spans="1:4">
      <c r="A863" s="9">
        <v>0</v>
      </c>
      <c r="B863" s="10">
        <v>23</v>
      </c>
      <c r="C863" s="38">
        <f t="shared" si="27"/>
        <v>0</v>
      </c>
      <c r="D863" s="38">
        <f t="shared" si="28"/>
        <v>0</v>
      </c>
    </row>
    <row r="864" spans="1:4">
      <c r="A864" s="9">
        <v>1</v>
      </c>
      <c r="B864" s="10">
        <v>24</v>
      </c>
      <c r="C864" s="38">
        <f t="shared" si="27"/>
        <v>24</v>
      </c>
      <c r="D864" s="38">
        <f t="shared" si="28"/>
        <v>0.54</v>
      </c>
    </row>
    <row r="865" spans="1:4">
      <c r="A865" s="9">
        <v>0</v>
      </c>
      <c r="B865" s="10">
        <v>19</v>
      </c>
      <c r="C865" s="38">
        <f t="shared" si="27"/>
        <v>0</v>
      </c>
      <c r="D865" s="38">
        <f t="shared" si="28"/>
        <v>0</v>
      </c>
    </row>
    <row r="866" spans="1:4">
      <c r="A866" s="9">
        <v>14</v>
      </c>
      <c r="B866" s="10">
        <v>207</v>
      </c>
      <c r="C866" s="38">
        <f t="shared" si="27"/>
        <v>2898</v>
      </c>
      <c r="D866" s="38">
        <f t="shared" si="28"/>
        <v>65.204999999999998</v>
      </c>
    </row>
    <row r="867" spans="1:4">
      <c r="A867" s="9">
        <v>24</v>
      </c>
      <c r="B867" s="10">
        <v>16</v>
      </c>
      <c r="C867" s="38">
        <f t="shared" si="27"/>
        <v>384</v>
      </c>
      <c r="D867" s="38">
        <f t="shared" si="28"/>
        <v>8.64</v>
      </c>
    </row>
    <row r="868" spans="1:4">
      <c r="A868" s="9">
        <v>16</v>
      </c>
      <c r="B868" s="10">
        <v>336</v>
      </c>
      <c r="C868" s="38">
        <f t="shared" si="27"/>
        <v>5376</v>
      </c>
      <c r="D868" s="38">
        <f t="shared" si="28"/>
        <v>120.96</v>
      </c>
    </row>
    <row r="869" spans="1:4">
      <c r="A869" s="9">
        <v>7</v>
      </c>
      <c r="B869" s="10">
        <v>39</v>
      </c>
      <c r="C869" s="38">
        <f t="shared" si="27"/>
        <v>273</v>
      </c>
      <c r="D869" s="38">
        <f t="shared" si="28"/>
        <v>6.1425000000000001</v>
      </c>
    </row>
    <row r="870" spans="1:4">
      <c r="A870" s="9">
        <v>0</v>
      </c>
      <c r="B870" s="10">
        <v>10</v>
      </c>
      <c r="C870" s="38">
        <f t="shared" si="27"/>
        <v>0</v>
      </c>
      <c r="D870" s="38">
        <f t="shared" si="28"/>
        <v>0</v>
      </c>
    </row>
    <row r="871" spans="1:4">
      <c r="A871" s="9">
        <v>2</v>
      </c>
      <c r="B871" s="10">
        <v>36</v>
      </c>
      <c r="C871" s="38">
        <f t="shared" si="27"/>
        <v>72</v>
      </c>
      <c r="D871" s="38">
        <f t="shared" si="28"/>
        <v>1.6199999999999999</v>
      </c>
    </row>
    <row r="872" spans="1:4">
      <c r="A872" s="9">
        <v>44</v>
      </c>
      <c r="B872" s="10">
        <v>14</v>
      </c>
      <c r="C872" s="38">
        <f t="shared" si="27"/>
        <v>616</v>
      </c>
      <c r="D872" s="38">
        <f t="shared" si="28"/>
        <v>13.86</v>
      </c>
    </row>
    <row r="873" spans="1:4">
      <c r="A873" s="9">
        <v>29</v>
      </c>
      <c r="B873" s="10">
        <v>88</v>
      </c>
      <c r="C873" s="38">
        <f t="shared" si="27"/>
        <v>2552</v>
      </c>
      <c r="D873" s="38">
        <f t="shared" si="28"/>
        <v>57.419999999999995</v>
      </c>
    </row>
    <row r="874" spans="1:4">
      <c r="A874" s="9">
        <v>11</v>
      </c>
      <c r="B874" s="10">
        <v>50</v>
      </c>
      <c r="C874" s="38">
        <f t="shared" si="27"/>
        <v>550</v>
      </c>
      <c r="D874" s="38">
        <f t="shared" si="28"/>
        <v>12.375</v>
      </c>
    </row>
    <row r="875" spans="1:4">
      <c r="A875" s="9">
        <v>2</v>
      </c>
      <c r="B875" s="10">
        <v>23</v>
      </c>
      <c r="C875" s="38">
        <f t="shared" si="27"/>
        <v>46</v>
      </c>
      <c r="D875" s="38">
        <f t="shared" si="28"/>
        <v>1.0349999999999999</v>
      </c>
    </row>
    <row r="876" spans="1:4">
      <c r="A876" s="9">
        <v>4</v>
      </c>
      <c r="B876" s="10">
        <v>45</v>
      </c>
      <c r="C876" s="38">
        <f t="shared" si="27"/>
        <v>180</v>
      </c>
      <c r="D876" s="38">
        <f t="shared" si="28"/>
        <v>4.05</v>
      </c>
    </row>
    <row r="877" spans="1:4">
      <c r="A877" s="9">
        <v>14</v>
      </c>
      <c r="B877" s="10">
        <v>30</v>
      </c>
      <c r="C877" s="38">
        <f t="shared" si="27"/>
        <v>420</v>
      </c>
      <c r="D877" s="38">
        <f t="shared" si="28"/>
        <v>9.4499999999999993</v>
      </c>
    </row>
    <row r="878" spans="1:4">
      <c r="A878" s="9">
        <v>48</v>
      </c>
      <c r="B878" s="10">
        <v>7</v>
      </c>
      <c r="C878" s="38">
        <f t="shared" si="27"/>
        <v>336</v>
      </c>
      <c r="D878" s="38">
        <f t="shared" si="28"/>
        <v>7.56</v>
      </c>
    </row>
    <row r="879" spans="1:4">
      <c r="A879" s="9">
        <v>0</v>
      </c>
      <c r="B879" s="10">
        <v>254</v>
      </c>
      <c r="C879" s="38">
        <f t="shared" si="27"/>
        <v>0</v>
      </c>
      <c r="D879" s="38">
        <f t="shared" si="28"/>
        <v>0</v>
      </c>
    </row>
    <row r="880" spans="1:4">
      <c r="A880" s="9">
        <v>0</v>
      </c>
      <c r="B880" s="10">
        <v>30</v>
      </c>
      <c r="C880" s="38">
        <f t="shared" si="27"/>
        <v>0</v>
      </c>
      <c r="D880" s="38">
        <f t="shared" si="28"/>
        <v>0</v>
      </c>
    </row>
    <row r="881" spans="1:4">
      <c r="A881" s="9">
        <v>0</v>
      </c>
      <c r="B881" s="10">
        <v>10</v>
      </c>
      <c r="C881" s="38">
        <f t="shared" si="27"/>
        <v>0</v>
      </c>
      <c r="D881" s="38">
        <f t="shared" si="28"/>
        <v>0</v>
      </c>
    </row>
    <row r="882" spans="1:4">
      <c r="A882" s="9">
        <v>0</v>
      </c>
      <c r="B882" s="10">
        <v>47</v>
      </c>
      <c r="C882" s="38">
        <f t="shared" si="27"/>
        <v>0</v>
      </c>
      <c r="D882" s="38">
        <f t="shared" si="28"/>
        <v>0</v>
      </c>
    </row>
    <row r="883" spans="1:4">
      <c r="A883" s="9">
        <v>10</v>
      </c>
      <c r="B883" s="10">
        <v>24</v>
      </c>
      <c r="C883" s="38">
        <f t="shared" si="27"/>
        <v>240</v>
      </c>
      <c r="D883" s="38">
        <f t="shared" si="28"/>
        <v>5.3999999999999995</v>
      </c>
    </row>
    <row r="884" spans="1:4">
      <c r="A884" s="9">
        <v>0</v>
      </c>
      <c r="B884" s="10">
        <v>0</v>
      </c>
      <c r="C884" s="38">
        <f t="shared" si="27"/>
        <v>0</v>
      </c>
      <c r="D884" s="38">
        <f t="shared" si="28"/>
        <v>0</v>
      </c>
    </row>
    <row r="885" spans="1:4">
      <c r="A885" s="9">
        <v>13</v>
      </c>
      <c r="B885" s="10">
        <v>17</v>
      </c>
      <c r="C885" s="38">
        <f t="shared" si="27"/>
        <v>221</v>
      </c>
      <c r="D885" s="38">
        <f t="shared" si="28"/>
        <v>4.9725000000000001</v>
      </c>
    </row>
    <row r="886" spans="1:4">
      <c r="A886" s="9">
        <v>0</v>
      </c>
      <c r="B886" s="10">
        <v>47</v>
      </c>
      <c r="C886" s="38">
        <f t="shared" si="27"/>
        <v>0</v>
      </c>
      <c r="D886" s="38">
        <f t="shared" si="28"/>
        <v>0</v>
      </c>
    </row>
    <row r="887" spans="1:4">
      <c r="A887" s="9">
        <v>13</v>
      </c>
      <c r="B887" s="10">
        <v>16</v>
      </c>
      <c r="C887" s="38">
        <f t="shared" si="27"/>
        <v>208</v>
      </c>
      <c r="D887" s="38">
        <f t="shared" si="28"/>
        <v>4.68</v>
      </c>
    </row>
    <row r="888" spans="1:4">
      <c r="A888" s="9">
        <v>0</v>
      </c>
      <c r="B888" s="10">
        <v>160</v>
      </c>
      <c r="C888" s="38">
        <f t="shared" si="27"/>
        <v>0</v>
      </c>
      <c r="D888" s="38">
        <f t="shared" si="28"/>
        <v>0</v>
      </c>
    </row>
    <row r="889" spans="1:4">
      <c r="A889" s="9">
        <v>26</v>
      </c>
      <c r="B889" s="10">
        <v>39</v>
      </c>
      <c r="C889" s="38">
        <f t="shared" si="27"/>
        <v>1014</v>
      </c>
      <c r="D889" s="38">
        <f t="shared" si="28"/>
        <v>22.814999999999998</v>
      </c>
    </row>
    <row r="890" spans="1:4">
      <c r="A890" s="9">
        <v>25</v>
      </c>
      <c r="B890" s="10">
        <v>28</v>
      </c>
      <c r="C890" s="38">
        <f t="shared" si="27"/>
        <v>700</v>
      </c>
      <c r="D890" s="38">
        <f t="shared" si="28"/>
        <v>15.75</v>
      </c>
    </row>
    <row r="891" spans="1:4">
      <c r="A891" s="9">
        <v>68</v>
      </c>
      <c r="B891" s="10">
        <v>4</v>
      </c>
      <c r="C891" s="38">
        <f t="shared" si="27"/>
        <v>272</v>
      </c>
      <c r="D891" s="38">
        <f t="shared" si="28"/>
        <v>6.12</v>
      </c>
    </row>
    <row r="892" spans="1:4">
      <c r="A892" s="9">
        <v>6</v>
      </c>
      <c r="B892" s="10">
        <v>49</v>
      </c>
      <c r="C892" s="38">
        <f t="shared" si="27"/>
        <v>294</v>
      </c>
      <c r="D892" s="38">
        <f t="shared" si="28"/>
        <v>6.6149999999999993</v>
      </c>
    </row>
    <row r="893" spans="1:4">
      <c r="A893" s="9">
        <v>8</v>
      </c>
      <c r="B893" s="10">
        <v>46</v>
      </c>
      <c r="C893" s="38">
        <f t="shared" si="27"/>
        <v>368</v>
      </c>
      <c r="D893" s="38">
        <f t="shared" si="28"/>
        <v>8.2799999999999994</v>
      </c>
    </row>
    <row r="894" spans="1:4">
      <c r="A894" s="9">
        <v>6</v>
      </c>
      <c r="B894" s="10">
        <v>91</v>
      </c>
      <c r="C894" s="38">
        <f t="shared" si="27"/>
        <v>546</v>
      </c>
      <c r="D894" s="38">
        <f t="shared" si="28"/>
        <v>12.285</v>
      </c>
    </row>
    <row r="895" spans="1:4">
      <c r="A895" s="9">
        <v>0</v>
      </c>
      <c r="B895" s="10">
        <v>44</v>
      </c>
      <c r="C895" s="38">
        <f t="shared" si="27"/>
        <v>0</v>
      </c>
      <c r="D895" s="38">
        <f t="shared" si="28"/>
        <v>0</v>
      </c>
    </row>
    <row r="896" spans="1:4">
      <c r="A896" s="9">
        <v>10</v>
      </c>
      <c r="B896" s="10">
        <v>42</v>
      </c>
      <c r="C896" s="38">
        <f t="shared" si="27"/>
        <v>420</v>
      </c>
      <c r="D896" s="38">
        <f t="shared" si="28"/>
        <v>9.4499999999999993</v>
      </c>
    </row>
    <row r="897" spans="1:4">
      <c r="A897" s="9">
        <v>11</v>
      </c>
      <c r="B897" s="10">
        <v>240</v>
      </c>
      <c r="C897" s="38">
        <f t="shared" si="27"/>
        <v>2640</v>
      </c>
      <c r="D897" s="38">
        <f t="shared" si="28"/>
        <v>59.4</v>
      </c>
    </row>
    <row r="898" spans="1:4">
      <c r="A898" s="9">
        <v>0</v>
      </c>
      <c r="B898" s="10">
        <v>30</v>
      </c>
      <c r="C898" s="38">
        <f t="shared" si="27"/>
        <v>0</v>
      </c>
      <c r="D898" s="38">
        <f t="shared" si="28"/>
        <v>0</v>
      </c>
    </row>
    <row r="899" spans="1:4">
      <c r="A899" s="9">
        <v>2</v>
      </c>
      <c r="B899" s="10">
        <v>86</v>
      </c>
      <c r="C899" s="38">
        <f t="shared" ref="C899:C962" si="29">A899*B899</f>
        <v>172</v>
      </c>
      <c r="D899" s="38">
        <f t="shared" ref="D899:D962" si="30">C899*2.25%</f>
        <v>3.8699999999999997</v>
      </c>
    </row>
    <row r="900" spans="1:4">
      <c r="A900" s="9">
        <v>0</v>
      </c>
      <c r="B900" s="10">
        <v>19</v>
      </c>
      <c r="C900" s="38">
        <f t="shared" si="29"/>
        <v>0</v>
      </c>
      <c r="D900" s="38">
        <f t="shared" si="30"/>
        <v>0</v>
      </c>
    </row>
    <row r="901" spans="1:4">
      <c r="A901" s="9">
        <v>0</v>
      </c>
      <c r="B901" s="10">
        <v>44</v>
      </c>
      <c r="C901" s="38">
        <f t="shared" si="29"/>
        <v>0</v>
      </c>
      <c r="D901" s="38">
        <f t="shared" si="30"/>
        <v>0</v>
      </c>
    </row>
    <row r="902" spans="1:4">
      <c r="A902" s="9">
        <v>1</v>
      </c>
      <c r="B902" s="10">
        <v>195</v>
      </c>
      <c r="C902" s="38">
        <f t="shared" si="29"/>
        <v>195</v>
      </c>
      <c r="D902" s="38">
        <f t="shared" si="30"/>
        <v>4.3875000000000002</v>
      </c>
    </row>
    <row r="903" spans="1:4">
      <c r="A903" s="9">
        <v>16</v>
      </c>
      <c r="B903" s="10">
        <v>141</v>
      </c>
      <c r="C903" s="38">
        <f t="shared" si="29"/>
        <v>2256</v>
      </c>
      <c r="D903" s="38">
        <f t="shared" si="30"/>
        <v>50.76</v>
      </c>
    </row>
    <row r="904" spans="1:4">
      <c r="A904" s="9">
        <v>50</v>
      </c>
      <c r="B904" s="10">
        <v>165</v>
      </c>
      <c r="C904" s="38">
        <f t="shared" si="29"/>
        <v>8250</v>
      </c>
      <c r="D904" s="38">
        <f t="shared" si="30"/>
        <v>185.625</v>
      </c>
    </row>
    <row r="905" spans="1:4">
      <c r="A905" s="9">
        <v>4</v>
      </c>
      <c r="B905" s="10">
        <v>12</v>
      </c>
      <c r="C905" s="38">
        <f t="shared" si="29"/>
        <v>48</v>
      </c>
      <c r="D905" s="38">
        <f t="shared" si="30"/>
        <v>1.08</v>
      </c>
    </row>
    <row r="906" spans="1:4">
      <c r="A906" s="9">
        <v>8</v>
      </c>
      <c r="B906" s="10">
        <v>42</v>
      </c>
      <c r="C906" s="38">
        <f t="shared" si="29"/>
        <v>336</v>
      </c>
      <c r="D906" s="38">
        <f t="shared" si="30"/>
        <v>7.56</v>
      </c>
    </row>
    <row r="907" spans="1:4">
      <c r="A907" s="9">
        <v>13</v>
      </c>
      <c r="B907" s="10">
        <v>48</v>
      </c>
      <c r="C907" s="38">
        <f t="shared" si="29"/>
        <v>624</v>
      </c>
      <c r="D907" s="38">
        <f t="shared" si="30"/>
        <v>14.04</v>
      </c>
    </row>
    <row r="908" spans="1:4">
      <c r="A908" s="9">
        <v>0</v>
      </c>
      <c r="B908" s="10">
        <v>131</v>
      </c>
      <c r="C908" s="38">
        <f t="shared" si="29"/>
        <v>0</v>
      </c>
      <c r="D908" s="38">
        <f t="shared" si="30"/>
        <v>0</v>
      </c>
    </row>
    <row r="909" spans="1:4">
      <c r="A909" s="9">
        <v>6</v>
      </c>
      <c r="B909" s="10">
        <v>52</v>
      </c>
      <c r="C909" s="38">
        <f t="shared" si="29"/>
        <v>312</v>
      </c>
      <c r="D909" s="38">
        <f t="shared" si="30"/>
        <v>7.02</v>
      </c>
    </row>
    <row r="910" spans="1:4">
      <c r="A910" s="9">
        <v>10</v>
      </c>
      <c r="B910" s="10">
        <v>481</v>
      </c>
      <c r="C910" s="38">
        <f t="shared" si="29"/>
        <v>4810</v>
      </c>
      <c r="D910" s="38">
        <f t="shared" si="30"/>
        <v>108.22499999999999</v>
      </c>
    </row>
    <row r="911" spans="1:4">
      <c r="A911" s="9">
        <v>7</v>
      </c>
      <c r="B911" s="10">
        <v>18</v>
      </c>
      <c r="C911" s="38">
        <f t="shared" si="29"/>
        <v>126</v>
      </c>
      <c r="D911" s="38">
        <f t="shared" si="30"/>
        <v>2.835</v>
      </c>
    </row>
    <row r="912" spans="1:4">
      <c r="A912" s="9">
        <v>31</v>
      </c>
      <c r="B912" s="10">
        <v>330</v>
      </c>
      <c r="C912" s="38">
        <f t="shared" si="29"/>
        <v>10230</v>
      </c>
      <c r="D912" s="38">
        <f t="shared" si="30"/>
        <v>230.17499999999998</v>
      </c>
    </row>
    <row r="913" spans="1:4">
      <c r="A913" s="9">
        <v>55</v>
      </c>
      <c r="B913" s="10">
        <v>29</v>
      </c>
      <c r="C913" s="38">
        <f t="shared" si="29"/>
        <v>1595</v>
      </c>
      <c r="D913" s="38">
        <f t="shared" si="30"/>
        <v>35.887499999999996</v>
      </c>
    </row>
    <row r="914" spans="1:4">
      <c r="A914" s="9">
        <v>37</v>
      </c>
      <c r="B914" s="10">
        <v>14</v>
      </c>
      <c r="C914" s="38">
        <f t="shared" si="29"/>
        <v>518</v>
      </c>
      <c r="D914" s="38">
        <f t="shared" si="30"/>
        <v>11.654999999999999</v>
      </c>
    </row>
    <row r="915" spans="1:4">
      <c r="A915" s="9">
        <v>13</v>
      </c>
      <c r="B915" s="10">
        <v>18</v>
      </c>
      <c r="C915" s="38">
        <f t="shared" si="29"/>
        <v>234</v>
      </c>
      <c r="D915" s="38">
        <f t="shared" si="30"/>
        <v>5.2649999999999997</v>
      </c>
    </row>
    <row r="916" spans="1:4">
      <c r="A916" s="9">
        <v>8</v>
      </c>
      <c r="B916" s="10">
        <v>34</v>
      </c>
      <c r="C916" s="38">
        <f t="shared" si="29"/>
        <v>272</v>
      </c>
      <c r="D916" s="38">
        <f t="shared" si="30"/>
        <v>6.12</v>
      </c>
    </row>
    <row r="917" spans="1:4">
      <c r="A917" s="9">
        <v>15</v>
      </c>
      <c r="B917" s="10">
        <v>57</v>
      </c>
      <c r="C917" s="38">
        <f t="shared" si="29"/>
        <v>855</v>
      </c>
      <c r="D917" s="38">
        <f t="shared" si="30"/>
        <v>19.237500000000001</v>
      </c>
    </row>
    <row r="918" spans="1:4">
      <c r="A918" s="9">
        <v>22</v>
      </c>
      <c r="B918" s="10">
        <v>14</v>
      </c>
      <c r="C918" s="38">
        <f t="shared" si="29"/>
        <v>308</v>
      </c>
      <c r="D918" s="38">
        <f t="shared" si="30"/>
        <v>6.93</v>
      </c>
    </row>
    <row r="919" spans="1:4">
      <c r="A919" s="9">
        <v>10</v>
      </c>
      <c r="B919" s="10">
        <v>76</v>
      </c>
      <c r="C919" s="38">
        <f t="shared" si="29"/>
        <v>760</v>
      </c>
      <c r="D919" s="38">
        <f t="shared" si="30"/>
        <v>17.099999999999998</v>
      </c>
    </row>
    <row r="920" spans="1:4">
      <c r="A920" s="9">
        <v>10</v>
      </c>
      <c r="B920" s="10">
        <v>45</v>
      </c>
      <c r="C920" s="38">
        <f t="shared" si="29"/>
        <v>450</v>
      </c>
      <c r="D920" s="38">
        <f t="shared" si="30"/>
        <v>10.125</v>
      </c>
    </row>
    <row r="921" spans="1:4">
      <c r="A921" s="9">
        <v>0</v>
      </c>
      <c r="B921" s="10">
        <v>135</v>
      </c>
      <c r="C921" s="38">
        <f t="shared" si="29"/>
        <v>0</v>
      </c>
      <c r="D921" s="38">
        <f t="shared" si="30"/>
        <v>0</v>
      </c>
    </row>
    <row r="922" spans="1:4">
      <c r="A922" s="9">
        <v>26</v>
      </c>
      <c r="B922" s="10">
        <v>16</v>
      </c>
      <c r="C922" s="38">
        <f t="shared" si="29"/>
        <v>416</v>
      </c>
      <c r="D922" s="38">
        <f t="shared" si="30"/>
        <v>9.36</v>
      </c>
    </row>
    <row r="923" spans="1:4">
      <c r="A923" s="9">
        <v>0</v>
      </c>
      <c r="B923" s="10">
        <v>45</v>
      </c>
      <c r="C923" s="38">
        <f t="shared" si="29"/>
        <v>0</v>
      </c>
      <c r="D923" s="38">
        <f t="shared" si="30"/>
        <v>0</v>
      </c>
    </row>
    <row r="924" spans="1:4">
      <c r="A924" s="9">
        <v>0</v>
      </c>
      <c r="B924" s="10">
        <v>7</v>
      </c>
      <c r="C924" s="38">
        <f t="shared" si="29"/>
        <v>0</v>
      </c>
      <c r="D924" s="38">
        <f t="shared" si="30"/>
        <v>0</v>
      </c>
    </row>
    <row r="925" spans="1:4">
      <c r="A925" s="9">
        <v>0</v>
      </c>
      <c r="B925" s="10">
        <v>33</v>
      </c>
      <c r="C925" s="38">
        <f t="shared" si="29"/>
        <v>0</v>
      </c>
      <c r="D925" s="38">
        <f t="shared" si="30"/>
        <v>0</v>
      </c>
    </row>
    <row r="926" spans="1:4">
      <c r="A926" s="9">
        <v>4</v>
      </c>
      <c r="B926" s="10">
        <v>48</v>
      </c>
      <c r="C926" s="38">
        <f t="shared" si="29"/>
        <v>192</v>
      </c>
      <c r="D926" s="38">
        <f t="shared" si="30"/>
        <v>4.32</v>
      </c>
    </row>
    <row r="927" spans="1:4">
      <c r="A927" s="9">
        <v>15</v>
      </c>
      <c r="B927" s="10">
        <v>69</v>
      </c>
      <c r="C927" s="38">
        <f t="shared" si="29"/>
        <v>1035</v>
      </c>
      <c r="D927" s="38">
        <f t="shared" si="30"/>
        <v>23.287499999999998</v>
      </c>
    </row>
    <row r="928" spans="1:4">
      <c r="A928" s="9">
        <v>28</v>
      </c>
      <c r="B928" s="10">
        <v>34</v>
      </c>
      <c r="C928" s="38">
        <f t="shared" si="29"/>
        <v>952</v>
      </c>
      <c r="D928" s="38">
        <f t="shared" si="30"/>
        <v>21.419999999999998</v>
      </c>
    </row>
    <row r="929" spans="1:4">
      <c r="A929" s="9">
        <v>4</v>
      </c>
      <c r="B929" s="10">
        <v>134</v>
      </c>
      <c r="C929" s="38">
        <f t="shared" si="29"/>
        <v>536</v>
      </c>
      <c r="D929" s="38">
        <f t="shared" si="30"/>
        <v>12.059999999999999</v>
      </c>
    </row>
    <row r="930" spans="1:4">
      <c r="A930" s="9">
        <v>108</v>
      </c>
      <c r="B930" s="10">
        <v>10</v>
      </c>
      <c r="C930" s="38">
        <f t="shared" si="29"/>
        <v>1080</v>
      </c>
      <c r="D930" s="38">
        <f t="shared" si="30"/>
        <v>24.3</v>
      </c>
    </row>
    <row r="931" spans="1:4">
      <c r="A931" s="9">
        <v>1</v>
      </c>
      <c r="B931" s="10">
        <v>7</v>
      </c>
      <c r="C931" s="38">
        <f t="shared" si="29"/>
        <v>7</v>
      </c>
      <c r="D931" s="38">
        <f t="shared" si="30"/>
        <v>0.1575</v>
      </c>
    </row>
    <row r="932" spans="1:4">
      <c r="A932" s="9">
        <v>18</v>
      </c>
      <c r="B932" s="10">
        <v>85</v>
      </c>
      <c r="C932" s="38">
        <f t="shared" si="29"/>
        <v>1530</v>
      </c>
      <c r="D932" s="38">
        <f t="shared" si="30"/>
        <v>34.424999999999997</v>
      </c>
    </row>
    <row r="933" spans="1:4">
      <c r="A933" s="9">
        <v>46</v>
      </c>
      <c r="B933" s="10">
        <v>64</v>
      </c>
      <c r="C933" s="38">
        <f t="shared" si="29"/>
        <v>2944</v>
      </c>
      <c r="D933" s="38">
        <f t="shared" si="30"/>
        <v>66.239999999999995</v>
      </c>
    </row>
    <row r="934" spans="1:4">
      <c r="A934" s="9">
        <v>5</v>
      </c>
      <c r="B934" s="10">
        <v>73</v>
      </c>
      <c r="C934" s="38">
        <f t="shared" si="29"/>
        <v>365</v>
      </c>
      <c r="D934" s="38">
        <f t="shared" si="30"/>
        <v>8.2125000000000004</v>
      </c>
    </row>
    <row r="935" spans="1:4">
      <c r="A935" s="9">
        <v>21</v>
      </c>
      <c r="B935" s="10">
        <v>35</v>
      </c>
      <c r="C935" s="38">
        <f t="shared" si="29"/>
        <v>735</v>
      </c>
      <c r="D935" s="38">
        <f t="shared" si="30"/>
        <v>16.537499999999998</v>
      </c>
    </row>
    <row r="936" spans="1:4">
      <c r="A936" s="9">
        <v>6</v>
      </c>
      <c r="B936" s="10">
        <v>91</v>
      </c>
      <c r="C936" s="38">
        <f t="shared" si="29"/>
        <v>546</v>
      </c>
      <c r="D936" s="38">
        <f t="shared" si="30"/>
        <v>12.285</v>
      </c>
    </row>
    <row r="937" spans="1:4">
      <c r="A937" s="9">
        <v>11</v>
      </c>
      <c r="B937" s="10">
        <v>95</v>
      </c>
      <c r="C937" s="38">
        <f t="shared" si="29"/>
        <v>1045</v>
      </c>
      <c r="D937" s="38">
        <f t="shared" si="30"/>
        <v>23.512499999999999</v>
      </c>
    </row>
    <row r="938" spans="1:4">
      <c r="A938" s="9">
        <v>0</v>
      </c>
      <c r="B938" s="10">
        <v>29</v>
      </c>
      <c r="C938" s="38">
        <f t="shared" si="29"/>
        <v>0</v>
      </c>
      <c r="D938" s="38">
        <f t="shared" si="30"/>
        <v>0</v>
      </c>
    </row>
    <row r="939" spans="1:4">
      <c r="A939" s="9">
        <v>7</v>
      </c>
      <c r="B939" s="10">
        <v>105</v>
      </c>
      <c r="C939" s="38">
        <f t="shared" si="29"/>
        <v>735</v>
      </c>
      <c r="D939" s="38">
        <f t="shared" si="30"/>
        <v>16.537499999999998</v>
      </c>
    </row>
    <row r="940" spans="1:4">
      <c r="A940" s="9">
        <v>44</v>
      </c>
      <c r="B940" s="10">
        <v>56</v>
      </c>
      <c r="C940" s="38">
        <f t="shared" si="29"/>
        <v>2464</v>
      </c>
      <c r="D940" s="38">
        <f t="shared" si="30"/>
        <v>55.44</v>
      </c>
    </row>
    <row r="941" spans="1:4">
      <c r="A941" s="9">
        <v>16</v>
      </c>
      <c r="B941" s="10">
        <v>68</v>
      </c>
      <c r="C941" s="38">
        <f t="shared" si="29"/>
        <v>1088</v>
      </c>
      <c r="D941" s="38">
        <f t="shared" si="30"/>
        <v>24.48</v>
      </c>
    </row>
    <row r="942" spans="1:4">
      <c r="A942" s="9">
        <v>3</v>
      </c>
      <c r="B942" s="10">
        <v>38</v>
      </c>
      <c r="C942" s="38">
        <f t="shared" si="29"/>
        <v>114</v>
      </c>
      <c r="D942" s="38">
        <f t="shared" si="30"/>
        <v>2.5649999999999999</v>
      </c>
    </row>
    <row r="943" spans="1:4">
      <c r="A943" s="9">
        <v>3</v>
      </c>
      <c r="B943" s="10">
        <v>157</v>
      </c>
      <c r="C943" s="38">
        <f t="shared" si="29"/>
        <v>471</v>
      </c>
      <c r="D943" s="38">
        <f t="shared" si="30"/>
        <v>10.5975</v>
      </c>
    </row>
    <row r="944" spans="1:4">
      <c r="A944" s="9">
        <v>25</v>
      </c>
      <c r="B944" s="10">
        <v>590</v>
      </c>
      <c r="C944" s="38">
        <f t="shared" si="29"/>
        <v>14750</v>
      </c>
      <c r="D944" s="38">
        <f t="shared" si="30"/>
        <v>331.875</v>
      </c>
    </row>
    <row r="945" spans="1:4">
      <c r="A945" s="9">
        <v>4</v>
      </c>
      <c r="B945" s="10">
        <v>233</v>
      </c>
      <c r="C945" s="38">
        <f t="shared" si="29"/>
        <v>932</v>
      </c>
      <c r="D945" s="38">
        <f t="shared" si="30"/>
        <v>20.97</v>
      </c>
    </row>
    <row r="946" spans="1:4">
      <c r="A946" s="9">
        <v>34</v>
      </c>
      <c r="B946" s="10">
        <v>57</v>
      </c>
      <c r="C946" s="38">
        <f t="shared" si="29"/>
        <v>1938</v>
      </c>
      <c r="D946" s="38">
        <f t="shared" si="30"/>
        <v>43.604999999999997</v>
      </c>
    </row>
    <row r="947" spans="1:4">
      <c r="A947" s="9">
        <v>13</v>
      </c>
      <c r="B947" s="10">
        <v>22</v>
      </c>
      <c r="C947" s="38">
        <f t="shared" si="29"/>
        <v>286</v>
      </c>
      <c r="D947" s="38">
        <f t="shared" si="30"/>
        <v>6.4349999999999996</v>
      </c>
    </row>
    <row r="948" spans="1:4">
      <c r="A948" s="9">
        <v>26</v>
      </c>
      <c r="B948" s="10">
        <v>206</v>
      </c>
      <c r="C948" s="38">
        <f t="shared" si="29"/>
        <v>5356</v>
      </c>
      <c r="D948" s="38">
        <f t="shared" si="30"/>
        <v>120.50999999999999</v>
      </c>
    </row>
    <row r="949" spans="1:4">
      <c r="A949" s="9">
        <v>2</v>
      </c>
      <c r="B949" s="10">
        <v>50</v>
      </c>
      <c r="C949" s="38">
        <f t="shared" si="29"/>
        <v>100</v>
      </c>
      <c r="D949" s="38">
        <f t="shared" si="30"/>
        <v>2.25</v>
      </c>
    </row>
    <row r="950" spans="1:4">
      <c r="A950" s="9">
        <v>8</v>
      </c>
      <c r="B950" s="10">
        <v>127</v>
      </c>
      <c r="C950" s="38">
        <f t="shared" si="29"/>
        <v>1016</v>
      </c>
      <c r="D950" s="38">
        <f t="shared" si="30"/>
        <v>22.86</v>
      </c>
    </row>
    <row r="951" spans="1:4">
      <c r="A951" s="9">
        <v>5</v>
      </c>
      <c r="B951" s="10">
        <v>63</v>
      </c>
      <c r="C951" s="38">
        <f t="shared" si="29"/>
        <v>315</v>
      </c>
      <c r="D951" s="38">
        <f t="shared" si="30"/>
        <v>7.0874999999999995</v>
      </c>
    </row>
    <row r="952" spans="1:4">
      <c r="A952" s="9">
        <v>6</v>
      </c>
      <c r="B952" s="10">
        <v>91</v>
      </c>
      <c r="C952" s="38">
        <f t="shared" si="29"/>
        <v>546</v>
      </c>
      <c r="D952" s="38">
        <f t="shared" si="30"/>
        <v>12.285</v>
      </c>
    </row>
    <row r="953" spans="1:4">
      <c r="A953" s="9">
        <v>0</v>
      </c>
      <c r="B953" s="10">
        <v>14</v>
      </c>
      <c r="C953" s="38">
        <f t="shared" si="29"/>
        <v>0</v>
      </c>
      <c r="D953" s="38">
        <f t="shared" si="30"/>
        <v>0</v>
      </c>
    </row>
    <row r="954" spans="1:4">
      <c r="A954" s="9">
        <v>26</v>
      </c>
      <c r="B954" s="10">
        <v>17</v>
      </c>
      <c r="C954" s="38">
        <f t="shared" si="29"/>
        <v>442</v>
      </c>
      <c r="D954" s="38">
        <f t="shared" si="30"/>
        <v>9.9450000000000003</v>
      </c>
    </row>
    <row r="955" spans="1:4">
      <c r="A955" s="9">
        <v>0</v>
      </c>
      <c r="B955" s="10">
        <v>14</v>
      </c>
      <c r="C955" s="38">
        <f t="shared" si="29"/>
        <v>0</v>
      </c>
      <c r="D955" s="38">
        <f t="shared" si="30"/>
        <v>0</v>
      </c>
    </row>
    <row r="956" spans="1:4">
      <c r="A956" s="9">
        <v>7</v>
      </c>
      <c r="B956" s="10">
        <v>113</v>
      </c>
      <c r="C956" s="38">
        <f t="shared" si="29"/>
        <v>791</v>
      </c>
      <c r="D956" s="38">
        <f t="shared" si="30"/>
        <v>17.797499999999999</v>
      </c>
    </row>
    <row r="957" spans="1:4">
      <c r="A957" s="9">
        <v>61</v>
      </c>
      <c r="B957" s="10">
        <v>261</v>
      </c>
      <c r="C957" s="38">
        <f t="shared" si="29"/>
        <v>15921</v>
      </c>
      <c r="D957" s="38">
        <f t="shared" si="30"/>
        <v>358.22249999999997</v>
      </c>
    </row>
    <row r="958" spans="1:4">
      <c r="A958" s="9">
        <v>644</v>
      </c>
      <c r="B958" s="10">
        <v>17</v>
      </c>
      <c r="C958" s="38">
        <f t="shared" si="29"/>
        <v>10948</v>
      </c>
      <c r="D958" s="38">
        <f t="shared" si="30"/>
        <v>246.32999999999998</v>
      </c>
    </row>
    <row r="959" spans="1:4">
      <c r="A959" s="9">
        <v>1</v>
      </c>
      <c r="B959" s="10">
        <v>38</v>
      </c>
      <c r="C959" s="38">
        <f t="shared" si="29"/>
        <v>38</v>
      </c>
      <c r="D959" s="38">
        <f t="shared" si="30"/>
        <v>0.85499999999999998</v>
      </c>
    </row>
    <row r="960" spans="1:4">
      <c r="A960" s="9">
        <v>6</v>
      </c>
      <c r="B960" s="10">
        <v>18</v>
      </c>
      <c r="C960" s="38">
        <f t="shared" si="29"/>
        <v>108</v>
      </c>
      <c r="D960" s="38">
        <f t="shared" si="30"/>
        <v>2.4299999999999997</v>
      </c>
    </row>
    <row r="961" spans="1:4">
      <c r="A961" s="9">
        <v>6</v>
      </c>
      <c r="B961" s="10">
        <v>28</v>
      </c>
      <c r="C961" s="38">
        <f t="shared" si="29"/>
        <v>168</v>
      </c>
      <c r="D961" s="38">
        <f t="shared" si="30"/>
        <v>3.78</v>
      </c>
    </row>
    <row r="962" spans="1:4">
      <c r="A962" s="9">
        <v>0</v>
      </c>
      <c r="B962" s="10">
        <v>14</v>
      </c>
      <c r="C962" s="38">
        <f t="shared" si="29"/>
        <v>0</v>
      </c>
      <c r="D962" s="38">
        <f t="shared" si="30"/>
        <v>0</v>
      </c>
    </row>
    <row r="963" spans="1:4">
      <c r="A963" s="9">
        <v>22</v>
      </c>
      <c r="B963" s="10">
        <v>70</v>
      </c>
      <c r="C963" s="38">
        <f t="shared" ref="C963:C1026" si="31">A963*B963</f>
        <v>1540</v>
      </c>
      <c r="D963" s="38">
        <f t="shared" ref="D963:D1026" si="32">C963*2.25%</f>
        <v>34.65</v>
      </c>
    </row>
    <row r="964" spans="1:4">
      <c r="A964" s="9">
        <v>17</v>
      </c>
      <c r="B964" s="10">
        <v>9</v>
      </c>
      <c r="C964" s="38">
        <f t="shared" si="31"/>
        <v>153</v>
      </c>
      <c r="D964" s="38">
        <f t="shared" si="32"/>
        <v>3.4424999999999999</v>
      </c>
    </row>
    <row r="965" spans="1:4">
      <c r="A965" s="9">
        <v>0</v>
      </c>
      <c r="B965" s="10">
        <v>14</v>
      </c>
      <c r="C965" s="38">
        <f t="shared" si="31"/>
        <v>0</v>
      </c>
      <c r="D965" s="38">
        <f t="shared" si="32"/>
        <v>0</v>
      </c>
    </row>
    <row r="966" spans="1:4">
      <c r="A966" s="9">
        <v>0</v>
      </c>
      <c r="B966" s="10">
        <v>7</v>
      </c>
      <c r="C966" s="38">
        <f t="shared" si="31"/>
        <v>0</v>
      </c>
      <c r="D966" s="38">
        <f t="shared" si="32"/>
        <v>0</v>
      </c>
    </row>
    <row r="967" spans="1:4">
      <c r="A967" s="9">
        <v>3</v>
      </c>
      <c r="B967" s="10">
        <v>46</v>
      </c>
      <c r="C967" s="38">
        <f t="shared" si="31"/>
        <v>138</v>
      </c>
      <c r="D967" s="38">
        <f t="shared" si="32"/>
        <v>3.105</v>
      </c>
    </row>
    <row r="968" spans="1:4">
      <c r="A968" s="9">
        <v>39</v>
      </c>
      <c r="B968" s="10">
        <v>23</v>
      </c>
      <c r="C968" s="38">
        <f t="shared" si="31"/>
        <v>897</v>
      </c>
      <c r="D968" s="38">
        <f t="shared" si="32"/>
        <v>20.182500000000001</v>
      </c>
    </row>
    <row r="969" spans="1:4">
      <c r="A969" s="9">
        <v>0</v>
      </c>
      <c r="B969" s="10">
        <v>41</v>
      </c>
      <c r="C969" s="38">
        <f t="shared" si="31"/>
        <v>0</v>
      </c>
      <c r="D969" s="38">
        <f t="shared" si="32"/>
        <v>0</v>
      </c>
    </row>
    <row r="970" spans="1:4">
      <c r="A970" s="9">
        <v>10</v>
      </c>
      <c r="B970" s="10">
        <v>50</v>
      </c>
      <c r="C970" s="38">
        <f t="shared" si="31"/>
        <v>500</v>
      </c>
      <c r="D970" s="38">
        <f t="shared" si="32"/>
        <v>11.25</v>
      </c>
    </row>
    <row r="971" spans="1:4">
      <c r="A971" s="9">
        <v>8</v>
      </c>
      <c r="B971" s="10">
        <v>20</v>
      </c>
      <c r="C971" s="38">
        <f t="shared" si="31"/>
        <v>160</v>
      </c>
      <c r="D971" s="38">
        <f t="shared" si="32"/>
        <v>3.5999999999999996</v>
      </c>
    </row>
    <row r="972" spans="1:4">
      <c r="A972" s="9">
        <v>2</v>
      </c>
      <c r="B972" s="10">
        <v>7</v>
      </c>
      <c r="C972" s="38">
        <f t="shared" si="31"/>
        <v>14</v>
      </c>
      <c r="D972" s="38">
        <f t="shared" si="32"/>
        <v>0.315</v>
      </c>
    </row>
    <row r="973" spans="1:4">
      <c r="A973" s="9">
        <v>1</v>
      </c>
      <c r="B973" s="10">
        <v>2</v>
      </c>
      <c r="C973" s="38">
        <f t="shared" si="31"/>
        <v>2</v>
      </c>
      <c r="D973" s="38">
        <f t="shared" si="32"/>
        <v>4.4999999999999998E-2</v>
      </c>
    </row>
    <row r="974" spans="1:4">
      <c r="A974" s="9">
        <v>0</v>
      </c>
      <c r="B974" s="10">
        <v>144</v>
      </c>
      <c r="C974" s="38">
        <f t="shared" si="31"/>
        <v>0</v>
      </c>
      <c r="D974" s="38">
        <f t="shared" si="32"/>
        <v>0</v>
      </c>
    </row>
    <row r="975" spans="1:4">
      <c r="A975" s="9">
        <v>8</v>
      </c>
      <c r="B975" s="10">
        <v>67</v>
      </c>
      <c r="C975" s="38">
        <f t="shared" si="31"/>
        <v>536</v>
      </c>
      <c r="D975" s="38">
        <f t="shared" si="32"/>
        <v>12.059999999999999</v>
      </c>
    </row>
    <row r="976" spans="1:4">
      <c r="A976" s="9">
        <v>0</v>
      </c>
      <c r="B976" s="10">
        <v>9</v>
      </c>
      <c r="C976" s="38">
        <f t="shared" si="31"/>
        <v>0</v>
      </c>
      <c r="D976" s="38">
        <f t="shared" si="32"/>
        <v>0</v>
      </c>
    </row>
    <row r="977" spans="1:4">
      <c r="A977" s="9">
        <v>5</v>
      </c>
      <c r="B977" s="10">
        <v>67</v>
      </c>
      <c r="C977" s="38">
        <f t="shared" si="31"/>
        <v>335</v>
      </c>
      <c r="D977" s="38">
        <f t="shared" si="32"/>
        <v>7.5374999999999996</v>
      </c>
    </row>
    <row r="978" spans="1:4">
      <c r="A978" s="9">
        <v>9</v>
      </c>
      <c r="B978" s="10">
        <v>70</v>
      </c>
      <c r="C978" s="38">
        <f t="shared" si="31"/>
        <v>630</v>
      </c>
      <c r="D978" s="38">
        <f t="shared" si="32"/>
        <v>14.174999999999999</v>
      </c>
    </row>
    <row r="979" spans="1:4">
      <c r="A979" s="9">
        <v>87</v>
      </c>
      <c r="B979" s="10">
        <v>10</v>
      </c>
      <c r="C979" s="38">
        <f t="shared" si="31"/>
        <v>870</v>
      </c>
      <c r="D979" s="38">
        <f t="shared" si="32"/>
        <v>19.574999999999999</v>
      </c>
    </row>
    <row r="980" spans="1:4">
      <c r="A980" s="9">
        <v>4</v>
      </c>
      <c r="B980" s="10">
        <v>19</v>
      </c>
      <c r="C980" s="38">
        <f t="shared" si="31"/>
        <v>76</v>
      </c>
      <c r="D980" s="38">
        <f t="shared" si="32"/>
        <v>1.71</v>
      </c>
    </row>
    <row r="981" spans="1:4">
      <c r="A981" s="9">
        <v>52</v>
      </c>
      <c r="B981" s="10">
        <v>60</v>
      </c>
      <c r="C981" s="38">
        <f t="shared" si="31"/>
        <v>3120</v>
      </c>
      <c r="D981" s="38">
        <f t="shared" si="32"/>
        <v>70.2</v>
      </c>
    </row>
    <row r="982" spans="1:4">
      <c r="A982" s="9">
        <v>10</v>
      </c>
      <c r="B982" s="10">
        <v>88</v>
      </c>
      <c r="C982" s="38">
        <f t="shared" si="31"/>
        <v>880</v>
      </c>
      <c r="D982" s="38">
        <f t="shared" si="32"/>
        <v>19.8</v>
      </c>
    </row>
    <row r="983" spans="1:4">
      <c r="A983" s="9">
        <v>0</v>
      </c>
      <c r="B983" s="10">
        <v>10</v>
      </c>
      <c r="C983" s="38">
        <f t="shared" si="31"/>
        <v>0</v>
      </c>
      <c r="D983" s="38">
        <f t="shared" si="32"/>
        <v>0</v>
      </c>
    </row>
    <row r="984" spans="1:4">
      <c r="A984" s="9">
        <v>0</v>
      </c>
      <c r="B984" s="10">
        <v>25</v>
      </c>
      <c r="C984" s="38">
        <f t="shared" si="31"/>
        <v>0</v>
      </c>
      <c r="D984" s="38">
        <f t="shared" si="32"/>
        <v>0</v>
      </c>
    </row>
    <row r="985" spans="1:4">
      <c r="A985" s="9">
        <v>0</v>
      </c>
      <c r="B985" s="10">
        <v>46</v>
      </c>
      <c r="C985" s="38">
        <f t="shared" si="31"/>
        <v>0</v>
      </c>
      <c r="D985" s="38">
        <f t="shared" si="32"/>
        <v>0</v>
      </c>
    </row>
    <row r="986" spans="1:4">
      <c r="A986" s="9">
        <v>3</v>
      </c>
      <c r="B986" s="10">
        <v>117</v>
      </c>
      <c r="C986" s="38">
        <f t="shared" si="31"/>
        <v>351</v>
      </c>
      <c r="D986" s="38">
        <f t="shared" si="32"/>
        <v>7.8975</v>
      </c>
    </row>
    <row r="987" spans="1:4">
      <c r="A987" s="9">
        <v>7</v>
      </c>
      <c r="B987" s="10">
        <v>245</v>
      </c>
      <c r="C987" s="38">
        <f t="shared" si="31"/>
        <v>1715</v>
      </c>
      <c r="D987" s="38">
        <f t="shared" si="32"/>
        <v>38.587499999999999</v>
      </c>
    </row>
    <row r="988" spans="1:4">
      <c r="A988" s="9">
        <v>8</v>
      </c>
      <c r="B988" s="10">
        <v>37</v>
      </c>
      <c r="C988" s="38">
        <f t="shared" si="31"/>
        <v>296</v>
      </c>
      <c r="D988" s="38">
        <f t="shared" si="32"/>
        <v>6.66</v>
      </c>
    </row>
    <row r="989" spans="1:4">
      <c r="A989" s="9">
        <v>10</v>
      </c>
      <c r="B989" s="10">
        <v>38</v>
      </c>
      <c r="C989" s="38">
        <f t="shared" si="31"/>
        <v>380</v>
      </c>
      <c r="D989" s="38">
        <f t="shared" si="32"/>
        <v>8.5499999999999989</v>
      </c>
    </row>
    <row r="990" spans="1:4">
      <c r="A990" s="9">
        <v>7</v>
      </c>
      <c r="B990" s="10">
        <v>7</v>
      </c>
      <c r="C990" s="38">
        <f t="shared" si="31"/>
        <v>49</v>
      </c>
      <c r="D990" s="38">
        <f t="shared" si="32"/>
        <v>1.1025</v>
      </c>
    </row>
    <row r="991" spans="1:4">
      <c r="A991" s="9">
        <v>0</v>
      </c>
      <c r="B991" s="10">
        <v>30</v>
      </c>
      <c r="C991" s="38">
        <f t="shared" si="31"/>
        <v>0</v>
      </c>
      <c r="D991" s="38">
        <f t="shared" si="32"/>
        <v>0</v>
      </c>
    </row>
    <row r="992" spans="1:4">
      <c r="A992" s="9">
        <v>6</v>
      </c>
      <c r="B992" s="10">
        <v>91</v>
      </c>
      <c r="C992" s="38">
        <f t="shared" si="31"/>
        <v>546</v>
      </c>
      <c r="D992" s="38">
        <f t="shared" si="32"/>
        <v>12.285</v>
      </c>
    </row>
    <row r="993" spans="1:4">
      <c r="A993" s="9">
        <v>9</v>
      </c>
      <c r="B993" s="10">
        <v>164</v>
      </c>
      <c r="C993" s="38">
        <f t="shared" si="31"/>
        <v>1476</v>
      </c>
      <c r="D993" s="38">
        <f t="shared" si="32"/>
        <v>33.21</v>
      </c>
    </row>
    <row r="994" spans="1:4">
      <c r="A994" s="9">
        <v>0</v>
      </c>
      <c r="B994" s="10">
        <v>31</v>
      </c>
      <c r="C994" s="38">
        <f t="shared" si="31"/>
        <v>0</v>
      </c>
      <c r="D994" s="38">
        <f t="shared" si="32"/>
        <v>0</v>
      </c>
    </row>
    <row r="995" spans="1:4">
      <c r="A995" s="9">
        <v>0</v>
      </c>
      <c r="B995" s="10">
        <v>20</v>
      </c>
      <c r="C995" s="38">
        <f t="shared" si="31"/>
        <v>0</v>
      </c>
      <c r="D995" s="38">
        <f t="shared" si="32"/>
        <v>0</v>
      </c>
    </row>
    <row r="996" spans="1:4">
      <c r="A996" s="9">
        <v>0</v>
      </c>
      <c r="B996" s="10">
        <v>28</v>
      </c>
      <c r="C996" s="38">
        <f t="shared" si="31"/>
        <v>0</v>
      </c>
      <c r="D996" s="38">
        <f t="shared" si="32"/>
        <v>0</v>
      </c>
    </row>
    <row r="997" spans="1:4">
      <c r="A997" s="9">
        <v>2</v>
      </c>
      <c r="B997" s="10">
        <v>124</v>
      </c>
      <c r="C997" s="38">
        <f t="shared" si="31"/>
        <v>248</v>
      </c>
      <c r="D997" s="38">
        <f t="shared" si="32"/>
        <v>5.58</v>
      </c>
    </row>
    <row r="998" spans="1:4">
      <c r="A998" s="9">
        <v>160</v>
      </c>
      <c r="B998" s="10">
        <v>14</v>
      </c>
      <c r="C998" s="38">
        <f t="shared" si="31"/>
        <v>2240</v>
      </c>
      <c r="D998" s="38">
        <f t="shared" si="32"/>
        <v>50.4</v>
      </c>
    </row>
    <row r="999" spans="1:4">
      <c r="A999" s="9">
        <v>0</v>
      </c>
      <c r="B999" s="10">
        <v>8</v>
      </c>
      <c r="C999" s="38">
        <f t="shared" si="31"/>
        <v>0</v>
      </c>
      <c r="D999" s="38">
        <f t="shared" si="32"/>
        <v>0</v>
      </c>
    </row>
    <row r="1000" spans="1:4">
      <c r="A1000" s="9">
        <v>13</v>
      </c>
      <c r="B1000" s="10">
        <v>7</v>
      </c>
      <c r="C1000" s="38">
        <f t="shared" si="31"/>
        <v>91</v>
      </c>
      <c r="D1000" s="38">
        <f t="shared" si="32"/>
        <v>2.0474999999999999</v>
      </c>
    </row>
    <row r="1001" spans="1:4">
      <c r="A1001" s="9">
        <v>0</v>
      </c>
      <c r="B1001" s="10">
        <v>42</v>
      </c>
      <c r="C1001" s="38">
        <f t="shared" si="31"/>
        <v>0</v>
      </c>
      <c r="D1001" s="38">
        <f t="shared" si="32"/>
        <v>0</v>
      </c>
    </row>
    <row r="1002" spans="1:4">
      <c r="A1002" s="9">
        <v>46</v>
      </c>
      <c r="B1002" s="10">
        <v>22</v>
      </c>
      <c r="C1002" s="38">
        <f t="shared" si="31"/>
        <v>1012</v>
      </c>
      <c r="D1002" s="38">
        <f t="shared" si="32"/>
        <v>22.77</v>
      </c>
    </row>
    <row r="1003" spans="1:4">
      <c r="A1003" s="9">
        <v>0</v>
      </c>
      <c r="B1003" s="10">
        <v>56</v>
      </c>
      <c r="C1003" s="38">
        <f t="shared" si="31"/>
        <v>0</v>
      </c>
      <c r="D1003" s="38">
        <f t="shared" si="32"/>
        <v>0</v>
      </c>
    </row>
    <row r="1004" spans="1:4">
      <c r="A1004" s="9">
        <v>0</v>
      </c>
      <c r="B1004" s="10">
        <v>299</v>
      </c>
      <c r="C1004" s="38">
        <f t="shared" si="31"/>
        <v>0</v>
      </c>
      <c r="D1004" s="38">
        <f t="shared" si="32"/>
        <v>0</v>
      </c>
    </row>
    <row r="1005" spans="1:4">
      <c r="A1005" s="9">
        <v>7</v>
      </c>
      <c r="B1005" s="10">
        <v>54</v>
      </c>
      <c r="C1005" s="38">
        <f t="shared" si="31"/>
        <v>378</v>
      </c>
      <c r="D1005" s="38">
        <f t="shared" si="32"/>
        <v>8.504999999999999</v>
      </c>
    </row>
    <row r="1006" spans="1:4">
      <c r="A1006" s="9">
        <v>0</v>
      </c>
      <c r="B1006" s="10">
        <v>39</v>
      </c>
      <c r="C1006" s="38">
        <f t="shared" si="31"/>
        <v>0</v>
      </c>
      <c r="D1006" s="38">
        <f t="shared" si="32"/>
        <v>0</v>
      </c>
    </row>
    <row r="1007" spans="1:4">
      <c r="A1007" s="9">
        <v>0</v>
      </c>
      <c r="B1007" s="10">
        <v>98</v>
      </c>
      <c r="C1007" s="38">
        <f t="shared" si="31"/>
        <v>0</v>
      </c>
      <c r="D1007" s="38">
        <f t="shared" si="32"/>
        <v>0</v>
      </c>
    </row>
    <row r="1008" spans="1:4">
      <c r="A1008" s="9">
        <v>141</v>
      </c>
      <c r="B1008" s="10">
        <v>7</v>
      </c>
      <c r="C1008" s="38">
        <f t="shared" si="31"/>
        <v>987</v>
      </c>
      <c r="D1008" s="38">
        <f t="shared" si="32"/>
        <v>22.2075</v>
      </c>
    </row>
    <row r="1009" spans="1:4">
      <c r="A1009" s="9">
        <v>1</v>
      </c>
      <c r="B1009" s="10">
        <v>51</v>
      </c>
      <c r="C1009" s="38">
        <f t="shared" si="31"/>
        <v>51</v>
      </c>
      <c r="D1009" s="38">
        <f t="shared" si="32"/>
        <v>1.1475</v>
      </c>
    </row>
    <row r="1010" spans="1:4">
      <c r="A1010" s="9">
        <v>4</v>
      </c>
      <c r="B1010" s="10">
        <v>168</v>
      </c>
      <c r="C1010" s="38">
        <f t="shared" si="31"/>
        <v>672</v>
      </c>
      <c r="D1010" s="38">
        <f t="shared" si="32"/>
        <v>15.12</v>
      </c>
    </row>
    <row r="1011" spans="1:4">
      <c r="A1011" s="9">
        <v>0</v>
      </c>
      <c r="B1011" s="10">
        <v>14</v>
      </c>
      <c r="C1011" s="38">
        <f t="shared" si="31"/>
        <v>0</v>
      </c>
      <c r="D1011" s="38">
        <f t="shared" si="32"/>
        <v>0</v>
      </c>
    </row>
    <row r="1012" spans="1:4">
      <c r="A1012" s="9">
        <v>6</v>
      </c>
      <c r="B1012" s="10">
        <v>18</v>
      </c>
      <c r="C1012" s="38">
        <f t="shared" si="31"/>
        <v>108</v>
      </c>
      <c r="D1012" s="38">
        <f t="shared" si="32"/>
        <v>2.4299999999999997</v>
      </c>
    </row>
    <row r="1013" spans="1:4">
      <c r="A1013" s="9">
        <v>1</v>
      </c>
      <c r="B1013" s="10">
        <v>99</v>
      </c>
      <c r="C1013" s="38">
        <f t="shared" si="31"/>
        <v>99</v>
      </c>
      <c r="D1013" s="38">
        <f t="shared" si="32"/>
        <v>2.2275</v>
      </c>
    </row>
    <row r="1014" spans="1:4">
      <c r="A1014" s="9">
        <v>0</v>
      </c>
      <c r="B1014" s="10">
        <v>17</v>
      </c>
      <c r="C1014" s="38">
        <f t="shared" si="31"/>
        <v>0</v>
      </c>
      <c r="D1014" s="38">
        <f t="shared" si="32"/>
        <v>0</v>
      </c>
    </row>
    <row r="1015" spans="1:4">
      <c r="A1015" s="9">
        <v>26</v>
      </c>
      <c r="B1015" s="10">
        <v>96</v>
      </c>
      <c r="C1015" s="38">
        <f t="shared" si="31"/>
        <v>2496</v>
      </c>
      <c r="D1015" s="38">
        <f t="shared" si="32"/>
        <v>56.16</v>
      </c>
    </row>
    <row r="1016" spans="1:4">
      <c r="A1016" s="9">
        <v>9</v>
      </c>
      <c r="B1016" s="10">
        <v>55</v>
      </c>
      <c r="C1016" s="38">
        <f t="shared" si="31"/>
        <v>495</v>
      </c>
      <c r="D1016" s="38">
        <f t="shared" si="32"/>
        <v>11.137499999999999</v>
      </c>
    </row>
    <row r="1017" spans="1:4">
      <c r="A1017" s="9">
        <v>0</v>
      </c>
      <c r="B1017" s="10">
        <v>27</v>
      </c>
      <c r="C1017" s="38">
        <f t="shared" si="31"/>
        <v>0</v>
      </c>
      <c r="D1017" s="38">
        <f t="shared" si="32"/>
        <v>0</v>
      </c>
    </row>
    <row r="1018" spans="1:4">
      <c r="A1018" s="9">
        <v>27</v>
      </c>
      <c r="B1018" s="10">
        <v>35</v>
      </c>
      <c r="C1018" s="38">
        <f t="shared" si="31"/>
        <v>945</v>
      </c>
      <c r="D1018" s="38">
        <f t="shared" si="32"/>
        <v>21.262499999999999</v>
      </c>
    </row>
    <row r="1019" spans="1:4">
      <c r="A1019" s="9">
        <v>0</v>
      </c>
      <c r="B1019" s="10">
        <v>15</v>
      </c>
      <c r="C1019" s="38">
        <f t="shared" si="31"/>
        <v>0</v>
      </c>
      <c r="D1019" s="38">
        <f t="shared" si="32"/>
        <v>0</v>
      </c>
    </row>
    <row r="1020" spans="1:4">
      <c r="A1020" s="9">
        <v>74</v>
      </c>
      <c r="B1020" s="10">
        <v>8</v>
      </c>
      <c r="C1020" s="38">
        <f t="shared" si="31"/>
        <v>592</v>
      </c>
      <c r="D1020" s="38">
        <f t="shared" si="32"/>
        <v>13.32</v>
      </c>
    </row>
    <row r="1021" spans="1:4">
      <c r="A1021" s="9">
        <v>24</v>
      </c>
      <c r="B1021" s="10">
        <v>22</v>
      </c>
      <c r="C1021" s="38">
        <f t="shared" si="31"/>
        <v>528</v>
      </c>
      <c r="D1021" s="38">
        <f t="shared" si="32"/>
        <v>11.879999999999999</v>
      </c>
    </row>
    <row r="1022" spans="1:4">
      <c r="A1022" s="9">
        <v>17</v>
      </c>
      <c r="B1022" s="10">
        <v>16</v>
      </c>
      <c r="C1022" s="38">
        <f t="shared" si="31"/>
        <v>272</v>
      </c>
      <c r="D1022" s="38">
        <f t="shared" si="32"/>
        <v>6.12</v>
      </c>
    </row>
    <row r="1023" spans="1:4">
      <c r="A1023" s="9">
        <v>0</v>
      </c>
      <c r="B1023" s="10">
        <v>28</v>
      </c>
      <c r="C1023" s="38">
        <f t="shared" si="31"/>
        <v>0</v>
      </c>
      <c r="D1023" s="38">
        <f t="shared" si="32"/>
        <v>0</v>
      </c>
    </row>
    <row r="1024" spans="1:4">
      <c r="A1024" s="9">
        <v>105</v>
      </c>
      <c r="B1024" s="10">
        <v>10</v>
      </c>
      <c r="C1024" s="38">
        <f t="shared" si="31"/>
        <v>1050</v>
      </c>
      <c r="D1024" s="38">
        <f t="shared" si="32"/>
        <v>23.625</v>
      </c>
    </row>
    <row r="1025" spans="1:4">
      <c r="A1025" s="9">
        <v>0</v>
      </c>
      <c r="B1025" s="10">
        <v>33</v>
      </c>
      <c r="C1025" s="38">
        <f t="shared" si="31"/>
        <v>0</v>
      </c>
      <c r="D1025" s="38">
        <f t="shared" si="32"/>
        <v>0</v>
      </c>
    </row>
    <row r="1026" spans="1:4">
      <c r="A1026" s="9">
        <v>7</v>
      </c>
      <c r="B1026" s="10">
        <v>160</v>
      </c>
      <c r="C1026" s="38">
        <f t="shared" si="31"/>
        <v>1120</v>
      </c>
      <c r="D1026" s="38">
        <f t="shared" si="32"/>
        <v>25.2</v>
      </c>
    </row>
    <row r="1027" spans="1:4">
      <c r="A1027" s="9">
        <v>8</v>
      </c>
      <c r="B1027" s="10">
        <v>46</v>
      </c>
      <c r="C1027" s="38">
        <f t="shared" ref="C1027:C1090" si="33">A1027*B1027</f>
        <v>368</v>
      </c>
      <c r="D1027" s="38">
        <f t="shared" ref="D1027:D1090" si="34">C1027*2.25%</f>
        <v>8.2799999999999994</v>
      </c>
    </row>
    <row r="1028" spans="1:4">
      <c r="A1028" s="9">
        <v>31</v>
      </c>
      <c r="B1028" s="10">
        <v>29</v>
      </c>
      <c r="C1028" s="38">
        <f t="shared" si="33"/>
        <v>899</v>
      </c>
      <c r="D1028" s="38">
        <f t="shared" si="34"/>
        <v>20.227499999999999</v>
      </c>
    </row>
    <row r="1029" spans="1:4">
      <c r="A1029" s="9">
        <v>0</v>
      </c>
      <c r="B1029" s="10">
        <v>49</v>
      </c>
      <c r="C1029" s="38">
        <f t="shared" si="33"/>
        <v>0</v>
      </c>
      <c r="D1029" s="38">
        <f t="shared" si="34"/>
        <v>0</v>
      </c>
    </row>
    <row r="1030" spans="1:4">
      <c r="A1030" s="9">
        <v>45</v>
      </c>
      <c r="B1030" s="10">
        <v>26</v>
      </c>
      <c r="C1030" s="38">
        <f t="shared" si="33"/>
        <v>1170</v>
      </c>
      <c r="D1030" s="38">
        <f t="shared" si="34"/>
        <v>26.324999999999999</v>
      </c>
    </row>
    <row r="1031" spans="1:4">
      <c r="A1031" s="9">
        <v>6</v>
      </c>
      <c r="B1031" s="10">
        <v>199</v>
      </c>
      <c r="C1031" s="38">
        <f t="shared" si="33"/>
        <v>1194</v>
      </c>
      <c r="D1031" s="38">
        <f t="shared" si="34"/>
        <v>26.864999999999998</v>
      </c>
    </row>
    <row r="1032" spans="1:4">
      <c r="A1032" s="9">
        <v>0</v>
      </c>
      <c r="B1032" s="10">
        <v>190</v>
      </c>
      <c r="C1032" s="38">
        <f t="shared" si="33"/>
        <v>0</v>
      </c>
      <c r="D1032" s="38">
        <f t="shared" si="34"/>
        <v>0</v>
      </c>
    </row>
    <row r="1033" spans="1:4">
      <c r="A1033" s="9">
        <v>5</v>
      </c>
      <c r="B1033" s="10">
        <v>42</v>
      </c>
      <c r="C1033" s="38">
        <f t="shared" si="33"/>
        <v>210</v>
      </c>
      <c r="D1033" s="38">
        <f t="shared" si="34"/>
        <v>4.7249999999999996</v>
      </c>
    </row>
    <row r="1034" spans="1:4">
      <c r="A1034" s="9">
        <v>0</v>
      </c>
      <c r="B1034" s="10">
        <v>65</v>
      </c>
      <c r="C1034" s="38">
        <f t="shared" si="33"/>
        <v>0</v>
      </c>
      <c r="D1034" s="38">
        <f t="shared" si="34"/>
        <v>0</v>
      </c>
    </row>
    <row r="1035" spans="1:4">
      <c r="A1035" s="9">
        <v>0</v>
      </c>
      <c r="B1035" s="10">
        <v>22</v>
      </c>
      <c r="C1035" s="38">
        <f t="shared" si="33"/>
        <v>0</v>
      </c>
      <c r="D1035" s="38">
        <f t="shared" si="34"/>
        <v>0</v>
      </c>
    </row>
    <row r="1036" spans="1:4">
      <c r="A1036" s="9">
        <v>10</v>
      </c>
      <c r="B1036" s="10">
        <v>118</v>
      </c>
      <c r="C1036" s="38">
        <f t="shared" si="33"/>
        <v>1180</v>
      </c>
      <c r="D1036" s="38">
        <f t="shared" si="34"/>
        <v>26.55</v>
      </c>
    </row>
    <row r="1037" spans="1:4">
      <c r="A1037" s="9">
        <v>11</v>
      </c>
      <c r="B1037" s="10">
        <v>149</v>
      </c>
      <c r="C1037" s="38">
        <f t="shared" si="33"/>
        <v>1639</v>
      </c>
      <c r="D1037" s="38">
        <f t="shared" si="34"/>
        <v>36.877499999999998</v>
      </c>
    </row>
    <row r="1038" spans="1:4">
      <c r="A1038" s="9">
        <v>844</v>
      </c>
      <c r="B1038" s="10">
        <v>9</v>
      </c>
      <c r="C1038" s="38">
        <f t="shared" si="33"/>
        <v>7596</v>
      </c>
      <c r="D1038" s="38">
        <f t="shared" si="34"/>
        <v>170.91</v>
      </c>
    </row>
    <row r="1039" spans="1:4">
      <c r="A1039" s="9">
        <v>3</v>
      </c>
      <c r="B1039" s="10">
        <v>164</v>
      </c>
      <c r="C1039" s="38">
        <f t="shared" si="33"/>
        <v>492</v>
      </c>
      <c r="D1039" s="38">
        <f t="shared" si="34"/>
        <v>11.07</v>
      </c>
    </row>
    <row r="1040" spans="1:4">
      <c r="A1040" s="9">
        <v>22</v>
      </c>
      <c r="B1040" s="10">
        <v>20</v>
      </c>
      <c r="C1040" s="38">
        <f t="shared" si="33"/>
        <v>440</v>
      </c>
      <c r="D1040" s="38">
        <f t="shared" si="34"/>
        <v>9.9</v>
      </c>
    </row>
    <row r="1041" spans="1:4">
      <c r="A1041" s="9">
        <v>6</v>
      </c>
      <c r="B1041" s="10">
        <v>42</v>
      </c>
      <c r="C1041" s="38">
        <f t="shared" si="33"/>
        <v>252</v>
      </c>
      <c r="D1041" s="38">
        <f t="shared" si="34"/>
        <v>5.67</v>
      </c>
    </row>
    <row r="1042" spans="1:4">
      <c r="A1042" s="9">
        <v>6</v>
      </c>
      <c r="B1042" s="10">
        <v>63</v>
      </c>
      <c r="C1042" s="38">
        <f t="shared" si="33"/>
        <v>378</v>
      </c>
      <c r="D1042" s="38">
        <f t="shared" si="34"/>
        <v>8.504999999999999</v>
      </c>
    </row>
    <row r="1043" spans="1:4">
      <c r="A1043" s="9">
        <v>0</v>
      </c>
      <c r="B1043" s="10">
        <v>30</v>
      </c>
      <c r="C1043" s="38">
        <f t="shared" si="33"/>
        <v>0</v>
      </c>
      <c r="D1043" s="38">
        <f t="shared" si="34"/>
        <v>0</v>
      </c>
    </row>
    <row r="1044" spans="1:4">
      <c r="A1044" s="9">
        <v>0</v>
      </c>
      <c r="B1044" s="10">
        <v>73</v>
      </c>
      <c r="C1044" s="38">
        <f t="shared" si="33"/>
        <v>0</v>
      </c>
      <c r="D1044" s="38">
        <f t="shared" si="34"/>
        <v>0</v>
      </c>
    </row>
    <row r="1045" spans="1:4">
      <c r="A1045" s="9">
        <v>0</v>
      </c>
      <c r="B1045" s="10">
        <v>18</v>
      </c>
      <c r="C1045" s="38">
        <f t="shared" si="33"/>
        <v>0</v>
      </c>
      <c r="D1045" s="38">
        <f t="shared" si="34"/>
        <v>0</v>
      </c>
    </row>
    <row r="1046" spans="1:4">
      <c r="A1046" s="9">
        <v>0</v>
      </c>
      <c r="B1046" s="10">
        <v>42</v>
      </c>
      <c r="C1046" s="38">
        <f t="shared" si="33"/>
        <v>0</v>
      </c>
      <c r="D1046" s="38">
        <f t="shared" si="34"/>
        <v>0</v>
      </c>
    </row>
    <row r="1047" spans="1:4">
      <c r="A1047" s="9">
        <v>0</v>
      </c>
      <c r="B1047" s="10">
        <v>2</v>
      </c>
      <c r="C1047" s="38">
        <f t="shared" si="33"/>
        <v>0</v>
      </c>
      <c r="D1047" s="38">
        <f t="shared" si="34"/>
        <v>0</v>
      </c>
    </row>
    <row r="1048" spans="1:4">
      <c r="A1048" s="9">
        <v>0</v>
      </c>
      <c r="B1048" s="10">
        <v>4</v>
      </c>
      <c r="C1048" s="38">
        <f t="shared" si="33"/>
        <v>0</v>
      </c>
      <c r="D1048" s="38">
        <f t="shared" si="34"/>
        <v>0</v>
      </c>
    </row>
    <row r="1049" spans="1:4">
      <c r="A1049" s="9">
        <v>0</v>
      </c>
      <c r="B1049" s="10">
        <v>61</v>
      </c>
      <c r="C1049" s="38">
        <f t="shared" si="33"/>
        <v>0</v>
      </c>
      <c r="D1049" s="38">
        <f t="shared" si="34"/>
        <v>0</v>
      </c>
    </row>
    <row r="1050" spans="1:4">
      <c r="A1050" s="9">
        <v>0</v>
      </c>
      <c r="B1050" s="10">
        <v>15</v>
      </c>
      <c r="C1050" s="38">
        <f t="shared" si="33"/>
        <v>0</v>
      </c>
      <c r="D1050" s="38">
        <f t="shared" si="34"/>
        <v>0</v>
      </c>
    </row>
    <row r="1051" spans="1:4">
      <c r="A1051" s="9">
        <v>12</v>
      </c>
      <c r="B1051" s="10">
        <v>93</v>
      </c>
      <c r="C1051" s="38">
        <f t="shared" si="33"/>
        <v>1116</v>
      </c>
      <c r="D1051" s="38">
        <f t="shared" si="34"/>
        <v>25.11</v>
      </c>
    </row>
    <row r="1052" spans="1:4">
      <c r="A1052" s="9">
        <v>42</v>
      </c>
      <c r="B1052" s="10">
        <v>49</v>
      </c>
      <c r="C1052" s="38">
        <f t="shared" si="33"/>
        <v>2058</v>
      </c>
      <c r="D1052" s="38">
        <f t="shared" si="34"/>
        <v>46.305</v>
      </c>
    </row>
    <row r="1053" spans="1:4">
      <c r="A1053" s="9">
        <v>0</v>
      </c>
      <c r="B1053" s="10">
        <v>46</v>
      </c>
      <c r="C1053" s="38">
        <f t="shared" si="33"/>
        <v>0</v>
      </c>
      <c r="D1053" s="38">
        <f t="shared" si="34"/>
        <v>0</v>
      </c>
    </row>
    <row r="1054" spans="1:4">
      <c r="A1054" s="9">
        <v>8</v>
      </c>
      <c r="B1054" s="10">
        <v>14</v>
      </c>
      <c r="C1054" s="38">
        <f t="shared" si="33"/>
        <v>112</v>
      </c>
      <c r="D1054" s="38">
        <f t="shared" si="34"/>
        <v>2.52</v>
      </c>
    </row>
    <row r="1055" spans="1:4">
      <c r="A1055" s="9">
        <v>6</v>
      </c>
      <c r="B1055" s="10">
        <v>91</v>
      </c>
      <c r="C1055" s="38">
        <f t="shared" si="33"/>
        <v>546</v>
      </c>
      <c r="D1055" s="38">
        <f t="shared" si="34"/>
        <v>12.285</v>
      </c>
    </row>
    <row r="1056" spans="1:4">
      <c r="A1056" s="9">
        <v>9</v>
      </c>
      <c r="B1056" s="10">
        <v>48</v>
      </c>
      <c r="C1056" s="38">
        <f t="shared" si="33"/>
        <v>432</v>
      </c>
      <c r="D1056" s="38">
        <f t="shared" si="34"/>
        <v>9.7199999999999989</v>
      </c>
    </row>
    <row r="1057" spans="1:4">
      <c r="A1057" s="9">
        <v>1</v>
      </c>
      <c r="B1057" s="10">
        <v>52</v>
      </c>
      <c r="C1057" s="38">
        <f t="shared" si="33"/>
        <v>52</v>
      </c>
      <c r="D1057" s="38">
        <f t="shared" si="34"/>
        <v>1.17</v>
      </c>
    </row>
    <row r="1058" spans="1:4">
      <c r="A1058" s="9">
        <v>1</v>
      </c>
      <c r="B1058" s="10">
        <v>30</v>
      </c>
      <c r="C1058" s="38">
        <f t="shared" si="33"/>
        <v>30</v>
      </c>
      <c r="D1058" s="38">
        <f t="shared" si="34"/>
        <v>0.67499999999999993</v>
      </c>
    </row>
    <row r="1059" spans="1:4">
      <c r="A1059" s="9">
        <v>23</v>
      </c>
      <c r="B1059" s="10">
        <v>466</v>
      </c>
      <c r="C1059" s="38">
        <f t="shared" si="33"/>
        <v>10718</v>
      </c>
      <c r="D1059" s="38">
        <f t="shared" si="34"/>
        <v>241.155</v>
      </c>
    </row>
    <row r="1060" spans="1:4">
      <c r="A1060" s="9">
        <v>0</v>
      </c>
      <c r="B1060" s="10">
        <v>14</v>
      </c>
      <c r="C1060" s="38">
        <f t="shared" si="33"/>
        <v>0</v>
      </c>
      <c r="D1060" s="38">
        <f t="shared" si="34"/>
        <v>0</v>
      </c>
    </row>
    <row r="1061" spans="1:4">
      <c r="A1061" s="9">
        <v>13</v>
      </c>
      <c r="B1061" s="10">
        <v>15</v>
      </c>
      <c r="C1061" s="38">
        <f t="shared" si="33"/>
        <v>195</v>
      </c>
      <c r="D1061" s="38">
        <f t="shared" si="34"/>
        <v>4.3875000000000002</v>
      </c>
    </row>
    <row r="1062" spans="1:4">
      <c r="A1062" s="9">
        <v>3</v>
      </c>
      <c r="B1062" s="10">
        <v>16</v>
      </c>
      <c r="C1062" s="38">
        <f t="shared" si="33"/>
        <v>48</v>
      </c>
      <c r="D1062" s="38">
        <f t="shared" si="34"/>
        <v>1.08</v>
      </c>
    </row>
    <row r="1063" spans="1:4">
      <c r="A1063" s="9">
        <v>6</v>
      </c>
      <c r="B1063" s="10">
        <v>20</v>
      </c>
      <c r="C1063" s="38">
        <f t="shared" si="33"/>
        <v>120</v>
      </c>
      <c r="D1063" s="38">
        <f t="shared" si="34"/>
        <v>2.6999999999999997</v>
      </c>
    </row>
    <row r="1064" spans="1:4">
      <c r="A1064" s="9">
        <v>47</v>
      </c>
      <c r="B1064" s="10">
        <v>108</v>
      </c>
      <c r="C1064" s="38">
        <f t="shared" si="33"/>
        <v>5076</v>
      </c>
      <c r="D1064" s="38">
        <f t="shared" si="34"/>
        <v>114.21</v>
      </c>
    </row>
    <row r="1065" spans="1:4">
      <c r="A1065" s="9">
        <v>13</v>
      </c>
      <c r="B1065" s="10">
        <v>42</v>
      </c>
      <c r="C1065" s="38">
        <f t="shared" si="33"/>
        <v>546</v>
      </c>
      <c r="D1065" s="38">
        <f t="shared" si="34"/>
        <v>12.285</v>
      </c>
    </row>
    <row r="1066" spans="1:4">
      <c r="A1066" s="9">
        <v>0</v>
      </c>
      <c r="B1066" s="10">
        <v>40</v>
      </c>
      <c r="C1066" s="38">
        <f t="shared" si="33"/>
        <v>0</v>
      </c>
      <c r="D1066" s="38">
        <f t="shared" si="34"/>
        <v>0</v>
      </c>
    </row>
    <row r="1067" spans="1:4">
      <c r="A1067" s="9">
        <v>0</v>
      </c>
      <c r="B1067" s="10">
        <v>28</v>
      </c>
      <c r="C1067" s="38">
        <f t="shared" si="33"/>
        <v>0</v>
      </c>
      <c r="D1067" s="38">
        <f t="shared" si="34"/>
        <v>0</v>
      </c>
    </row>
    <row r="1068" spans="1:4">
      <c r="A1068" s="9">
        <v>18</v>
      </c>
      <c r="B1068" s="10">
        <v>16</v>
      </c>
      <c r="C1068" s="38">
        <f t="shared" si="33"/>
        <v>288</v>
      </c>
      <c r="D1068" s="38">
        <f t="shared" si="34"/>
        <v>6.4799999999999995</v>
      </c>
    </row>
    <row r="1069" spans="1:4">
      <c r="A1069" s="9">
        <v>10</v>
      </c>
      <c r="B1069" s="10">
        <v>90</v>
      </c>
      <c r="C1069" s="38">
        <f t="shared" si="33"/>
        <v>900</v>
      </c>
      <c r="D1069" s="38">
        <f t="shared" si="34"/>
        <v>20.25</v>
      </c>
    </row>
    <row r="1070" spans="1:4">
      <c r="A1070" s="9">
        <v>0</v>
      </c>
      <c r="B1070" s="10">
        <v>59</v>
      </c>
      <c r="C1070" s="38">
        <f t="shared" si="33"/>
        <v>0</v>
      </c>
      <c r="D1070" s="38">
        <f t="shared" si="34"/>
        <v>0</v>
      </c>
    </row>
    <row r="1071" spans="1:4">
      <c r="A1071" s="9">
        <v>3</v>
      </c>
      <c r="B1071" s="10">
        <v>239</v>
      </c>
      <c r="C1071" s="38">
        <f t="shared" si="33"/>
        <v>717</v>
      </c>
      <c r="D1071" s="38">
        <f t="shared" si="34"/>
        <v>16.1325</v>
      </c>
    </row>
    <row r="1072" spans="1:4">
      <c r="A1072" s="9">
        <v>51</v>
      </c>
      <c r="B1072" s="10">
        <v>37</v>
      </c>
      <c r="C1072" s="38">
        <f t="shared" si="33"/>
        <v>1887</v>
      </c>
      <c r="D1072" s="38">
        <f t="shared" si="34"/>
        <v>42.457499999999996</v>
      </c>
    </row>
    <row r="1073" spans="1:4">
      <c r="A1073" s="9">
        <v>28</v>
      </c>
      <c r="B1073" s="10">
        <v>71</v>
      </c>
      <c r="C1073" s="38">
        <f t="shared" si="33"/>
        <v>1988</v>
      </c>
      <c r="D1073" s="38">
        <f t="shared" si="34"/>
        <v>44.73</v>
      </c>
    </row>
    <row r="1074" spans="1:4">
      <c r="A1074" s="9">
        <v>19</v>
      </c>
      <c r="B1074" s="10">
        <v>83</v>
      </c>
      <c r="C1074" s="38">
        <f t="shared" si="33"/>
        <v>1577</v>
      </c>
      <c r="D1074" s="38">
        <f t="shared" si="34"/>
        <v>35.482500000000002</v>
      </c>
    </row>
    <row r="1075" spans="1:4">
      <c r="A1075" s="9">
        <v>18</v>
      </c>
      <c r="B1075" s="10">
        <v>49</v>
      </c>
      <c r="C1075" s="38">
        <f t="shared" si="33"/>
        <v>882</v>
      </c>
      <c r="D1075" s="38">
        <f t="shared" si="34"/>
        <v>19.844999999999999</v>
      </c>
    </row>
    <row r="1076" spans="1:4">
      <c r="A1076" s="9">
        <v>3</v>
      </c>
      <c r="B1076" s="10">
        <v>7</v>
      </c>
      <c r="C1076" s="38">
        <f t="shared" si="33"/>
        <v>21</v>
      </c>
      <c r="D1076" s="38">
        <f t="shared" si="34"/>
        <v>0.47249999999999998</v>
      </c>
    </row>
    <row r="1077" spans="1:4">
      <c r="A1077" s="9">
        <v>0</v>
      </c>
      <c r="B1077" s="10">
        <v>61</v>
      </c>
      <c r="C1077" s="38">
        <f t="shared" si="33"/>
        <v>0</v>
      </c>
      <c r="D1077" s="38">
        <f t="shared" si="34"/>
        <v>0</v>
      </c>
    </row>
    <row r="1078" spans="1:4">
      <c r="A1078" s="9">
        <v>17</v>
      </c>
      <c r="B1078" s="10">
        <v>71</v>
      </c>
      <c r="C1078" s="38">
        <f t="shared" si="33"/>
        <v>1207</v>
      </c>
      <c r="D1078" s="38">
        <f t="shared" si="34"/>
        <v>27.157499999999999</v>
      </c>
    </row>
    <row r="1079" spans="1:4">
      <c r="A1079" s="9">
        <v>60</v>
      </c>
      <c r="B1079" s="10">
        <v>810</v>
      </c>
      <c r="C1079" s="38">
        <f t="shared" si="33"/>
        <v>48600</v>
      </c>
      <c r="D1079" s="38">
        <f t="shared" si="34"/>
        <v>1093.5</v>
      </c>
    </row>
    <row r="1080" spans="1:4">
      <c r="A1080" s="9">
        <v>30</v>
      </c>
      <c r="B1080" s="10">
        <v>128</v>
      </c>
      <c r="C1080" s="38">
        <f t="shared" si="33"/>
        <v>3840</v>
      </c>
      <c r="D1080" s="38">
        <f t="shared" si="34"/>
        <v>86.399999999999991</v>
      </c>
    </row>
    <row r="1081" spans="1:4">
      <c r="A1081" s="9">
        <v>12</v>
      </c>
      <c r="B1081" s="10">
        <v>53</v>
      </c>
      <c r="C1081" s="38">
        <f t="shared" si="33"/>
        <v>636</v>
      </c>
      <c r="D1081" s="38">
        <f t="shared" si="34"/>
        <v>14.309999999999999</v>
      </c>
    </row>
    <row r="1082" spans="1:4">
      <c r="A1082" s="9">
        <v>37</v>
      </c>
      <c r="B1082" s="10">
        <v>29</v>
      </c>
      <c r="C1082" s="38">
        <f t="shared" si="33"/>
        <v>1073</v>
      </c>
      <c r="D1082" s="38">
        <f t="shared" si="34"/>
        <v>24.142499999999998</v>
      </c>
    </row>
    <row r="1083" spans="1:4">
      <c r="A1083" s="9">
        <v>18</v>
      </c>
      <c r="B1083" s="10">
        <v>4</v>
      </c>
      <c r="C1083" s="38">
        <f t="shared" si="33"/>
        <v>72</v>
      </c>
      <c r="D1083" s="38">
        <f t="shared" si="34"/>
        <v>1.6199999999999999</v>
      </c>
    </row>
    <row r="1084" spans="1:4">
      <c r="A1084" s="9">
        <v>4</v>
      </c>
      <c r="B1084" s="10">
        <v>40</v>
      </c>
      <c r="C1084" s="38">
        <f t="shared" si="33"/>
        <v>160</v>
      </c>
      <c r="D1084" s="38">
        <f t="shared" si="34"/>
        <v>3.5999999999999996</v>
      </c>
    </row>
    <row r="1085" spans="1:4">
      <c r="A1085" s="9">
        <v>0</v>
      </c>
      <c r="B1085" s="10">
        <v>475</v>
      </c>
      <c r="C1085" s="38">
        <f t="shared" si="33"/>
        <v>0</v>
      </c>
      <c r="D1085" s="38">
        <f t="shared" si="34"/>
        <v>0</v>
      </c>
    </row>
    <row r="1086" spans="1:4">
      <c r="A1086" s="9">
        <v>644</v>
      </c>
      <c r="B1086" s="10">
        <v>8</v>
      </c>
      <c r="C1086" s="38">
        <f t="shared" si="33"/>
        <v>5152</v>
      </c>
      <c r="D1086" s="38">
        <f t="shared" si="34"/>
        <v>115.92</v>
      </c>
    </row>
    <row r="1087" spans="1:4">
      <c r="A1087" s="9">
        <v>33</v>
      </c>
      <c r="B1087" s="10">
        <v>93</v>
      </c>
      <c r="C1087" s="38">
        <f t="shared" si="33"/>
        <v>3069</v>
      </c>
      <c r="D1087" s="38">
        <f t="shared" si="34"/>
        <v>69.052499999999995</v>
      </c>
    </row>
    <row r="1088" spans="1:4">
      <c r="A1088" s="9">
        <v>2</v>
      </c>
      <c r="B1088" s="10">
        <v>0</v>
      </c>
      <c r="C1088" s="38">
        <f t="shared" si="33"/>
        <v>0</v>
      </c>
      <c r="D1088" s="38">
        <f t="shared" si="34"/>
        <v>0</v>
      </c>
    </row>
    <row r="1089" spans="1:4">
      <c r="A1089" s="9">
        <v>0</v>
      </c>
      <c r="B1089" s="10">
        <v>519</v>
      </c>
      <c r="C1089" s="38">
        <f t="shared" si="33"/>
        <v>0</v>
      </c>
      <c r="D1089" s="38">
        <f t="shared" si="34"/>
        <v>0</v>
      </c>
    </row>
    <row r="1090" spans="1:4">
      <c r="A1090" s="9">
        <v>10</v>
      </c>
      <c r="B1090" s="10">
        <v>42</v>
      </c>
      <c r="C1090" s="38">
        <f t="shared" si="33"/>
        <v>420</v>
      </c>
      <c r="D1090" s="38">
        <f t="shared" si="34"/>
        <v>9.4499999999999993</v>
      </c>
    </row>
    <row r="1091" spans="1:4">
      <c r="A1091" s="9">
        <v>6</v>
      </c>
      <c r="B1091" s="10">
        <v>140</v>
      </c>
      <c r="C1091" s="38">
        <f t="shared" ref="C1091:C1154" si="35">A1091*B1091</f>
        <v>840</v>
      </c>
      <c r="D1091" s="38">
        <f t="shared" ref="D1091:D1154" si="36">C1091*2.25%</f>
        <v>18.899999999999999</v>
      </c>
    </row>
    <row r="1092" spans="1:4">
      <c r="A1092" s="9">
        <v>2</v>
      </c>
      <c r="B1092" s="10">
        <v>0</v>
      </c>
      <c r="C1092" s="38">
        <f t="shared" si="35"/>
        <v>0</v>
      </c>
      <c r="D1092" s="38">
        <f t="shared" si="36"/>
        <v>0</v>
      </c>
    </row>
    <row r="1093" spans="1:4">
      <c r="A1093" s="9">
        <v>0</v>
      </c>
      <c r="B1093" s="10">
        <v>7</v>
      </c>
      <c r="C1093" s="38">
        <f t="shared" si="35"/>
        <v>0</v>
      </c>
      <c r="D1093" s="38">
        <f t="shared" si="36"/>
        <v>0</v>
      </c>
    </row>
    <row r="1094" spans="1:4">
      <c r="A1094" s="9">
        <v>3</v>
      </c>
      <c r="B1094" s="10">
        <v>64</v>
      </c>
      <c r="C1094" s="38">
        <f t="shared" si="35"/>
        <v>192</v>
      </c>
      <c r="D1094" s="38">
        <f t="shared" si="36"/>
        <v>4.32</v>
      </c>
    </row>
    <row r="1095" spans="1:4">
      <c r="A1095" s="9">
        <v>8</v>
      </c>
      <c r="B1095" s="10">
        <v>53</v>
      </c>
      <c r="C1095" s="38">
        <f t="shared" si="35"/>
        <v>424</v>
      </c>
      <c r="D1095" s="38">
        <f t="shared" si="36"/>
        <v>9.5399999999999991</v>
      </c>
    </row>
    <row r="1096" spans="1:4">
      <c r="A1096" s="9">
        <v>0</v>
      </c>
      <c r="B1096" s="10">
        <v>0</v>
      </c>
      <c r="C1096" s="38">
        <f t="shared" si="35"/>
        <v>0</v>
      </c>
      <c r="D1096" s="38">
        <f t="shared" si="36"/>
        <v>0</v>
      </c>
    </row>
    <row r="1097" spans="1:4">
      <c r="A1097" s="9">
        <v>26</v>
      </c>
      <c r="B1097" s="10">
        <v>40</v>
      </c>
      <c r="C1097" s="38">
        <f t="shared" si="35"/>
        <v>1040</v>
      </c>
      <c r="D1097" s="38">
        <f t="shared" si="36"/>
        <v>23.4</v>
      </c>
    </row>
    <row r="1098" spans="1:4">
      <c r="A1098" s="9">
        <v>0</v>
      </c>
      <c r="B1098" s="10">
        <v>10</v>
      </c>
      <c r="C1098" s="38">
        <f t="shared" si="35"/>
        <v>0</v>
      </c>
      <c r="D1098" s="38">
        <f t="shared" si="36"/>
        <v>0</v>
      </c>
    </row>
    <row r="1099" spans="1:4">
      <c r="A1099" s="9">
        <v>0</v>
      </c>
      <c r="B1099" s="10">
        <v>52</v>
      </c>
      <c r="C1099" s="38">
        <f t="shared" si="35"/>
        <v>0</v>
      </c>
      <c r="D1099" s="38">
        <f t="shared" si="36"/>
        <v>0</v>
      </c>
    </row>
    <row r="1100" spans="1:4">
      <c r="A1100" s="9">
        <v>7</v>
      </c>
      <c r="B1100" s="10">
        <v>205</v>
      </c>
      <c r="C1100" s="38">
        <f t="shared" si="35"/>
        <v>1435</v>
      </c>
      <c r="D1100" s="38">
        <f t="shared" si="36"/>
        <v>32.287500000000001</v>
      </c>
    </row>
    <row r="1101" spans="1:4">
      <c r="A1101" s="9">
        <v>171</v>
      </c>
      <c r="B1101" s="10">
        <v>155</v>
      </c>
      <c r="C1101" s="38">
        <f t="shared" si="35"/>
        <v>26505</v>
      </c>
      <c r="D1101" s="38">
        <f t="shared" si="36"/>
        <v>596.36249999999995</v>
      </c>
    </row>
    <row r="1102" spans="1:4">
      <c r="A1102" s="9">
        <v>3</v>
      </c>
      <c r="B1102" s="10">
        <v>20</v>
      </c>
      <c r="C1102" s="38">
        <f t="shared" si="35"/>
        <v>60</v>
      </c>
      <c r="D1102" s="38">
        <f t="shared" si="36"/>
        <v>1.3499999999999999</v>
      </c>
    </row>
    <row r="1103" spans="1:4">
      <c r="A1103" s="9">
        <v>27</v>
      </c>
      <c r="B1103" s="10">
        <v>38</v>
      </c>
      <c r="C1103" s="38">
        <f t="shared" si="35"/>
        <v>1026</v>
      </c>
      <c r="D1103" s="38">
        <f t="shared" si="36"/>
        <v>23.085000000000001</v>
      </c>
    </row>
    <row r="1104" spans="1:4">
      <c r="A1104" s="9">
        <v>0</v>
      </c>
      <c r="B1104" s="10">
        <v>36</v>
      </c>
      <c r="C1104" s="38">
        <f t="shared" si="35"/>
        <v>0</v>
      </c>
      <c r="D1104" s="38">
        <f t="shared" si="36"/>
        <v>0</v>
      </c>
    </row>
    <row r="1105" spans="1:4">
      <c r="A1105" s="9">
        <v>6</v>
      </c>
      <c r="B1105" s="10">
        <v>79</v>
      </c>
      <c r="C1105" s="38">
        <f t="shared" si="35"/>
        <v>474</v>
      </c>
      <c r="D1105" s="38">
        <f t="shared" si="36"/>
        <v>10.664999999999999</v>
      </c>
    </row>
    <row r="1106" spans="1:4">
      <c r="A1106" s="9">
        <v>0</v>
      </c>
      <c r="B1106" s="10">
        <v>19</v>
      </c>
      <c r="C1106" s="38">
        <f t="shared" si="35"/>
        <v>0</v>
      </c>
      <c r="D1106" s="38">
        <f t="shared" si="36"/>
        <v>0</v>
      </c>
    </row>
    <row r="1107" spans="1:4">
      <c r="A1107" s="9">
        <v>5</v>
      </c>
      <c r="B1107" s="10">
        <v>35</v>
      </c>
      <c r="C1107" s="38">
        <f t="shared" si="35"/>
        <v>175</v>
      </c>
      <c r="D1107" s="38">
        <f t="shared" si="36"/>
        <v>3.9375</v>
      </c>
    </row>
    <row r="1108" spans="1:4">
      <c r="A1108" s="9">
        <v>11</v>
      </c>
      <c r="B1108" s="10">
        <v>29</v>
      </c>
      <c r="C1108" s="38">
        <f t="shared" si="35"/>
        <v>319</v>
      </c>
      <c r="D1108" s="38">
        <f t="shared" si="36"/>
        <v>7.1774999999999993</v>
      </c>
    </row>
    <row r="1109" spans="1:4">
      <c r="A1109" s="9">
        <v>48</v>
      </c>
      <c r="B1109" s="10">
        <v>330</v>
      </c>
      <c r="C1109" s="38">
        <f t="shared" si="35"/>
        <v>15840</v>
      </c>
      <c r="D1109" s="38">
        <f t="shared" si="36"/>
        <v>356.4</v>
      </c>
    </row>
    <row r="1110" spans="1:4">
      <c r="A1110" s="9">
        <v>3</v>
      </c>
      <c r="B1110" s="10">
        <v>64</v>
      </c>
      <c r="C1110" s="38">
        <f t="shared" si="35"/>
        <v>192</v>
      </c>
      <c r="D1110" s="38">
        <f t="shared" si="36"/>
        <v>4.32</v>
      </c>
    </row>
    <row r="1111" spans="1:4">
      <c r="A1111" s="9">
        <v>33</v>
      </c>
      <c r="B1111" s="10">
        <v>346</v>
      </c>
      <c r="C1111" s="38">
        <f t="shared" si="35"/>
        <v>11418</v>
      </c>
      <c r="D1111" s="38">
        <f t="shared" si="36"/>
        <v>256.90499999999997</v>
      </c>
    </row>
    <row r="1112" spans="1:4">
      <c r="A1112" s="9">
        <v>0</v>
      </c>
      <c r="B1112" s="10">
        <v>22</v>
      </c>
      <c r="C1112" s="38">
        <f t="shared" si="35"/>
        <v>0</v>
      </c>
      <c r="D1112" s="38">
        <f t="shared" si="36"/>
        <v>0</v>
      </c>
    </row>
    <row r="1113" spans="1:4">
      <c r="A1113" s="9">
        <v>7</v>
      </c>
      <c r="B1113" s="10">
        <v>60</v>
      </c>
      <c r="C1113" s="38">
        <f t="shared" si="35"/>
        <v>420</v>
      </c>
      <c r="D1113" s="38">
        <f t="shared" si="36"/>
        <v>9.4499999999999993</v>
      </c>
    </row>
    <row r="1114" spans="1:4">
      <c r="A1114" s="9">
        <v>0</v>
      </c>
      <c r="B1114" s="10">
        <v>49</v>
      </c>
      <c r="C1114" s="38">
        <f t="shared" si="35"/>
        <v>0</v>
      </c>
      <c r="D1114" s="38">
        <f t="shared" si="36"/>
        <v>0</v>
      </c>
    </row>
    <row r="1115" spans="1:4">
      <c r="A1115" s="9">
        <v>4</v>
      </c>
      <c r="B1115" s="10">
        <v>37</v>
      </c>
      <c r="C1115" s="38">
        <f t="shared" si="35"/>
        <v>148</v>
      </c>
      <c r="D1115" s="38">
        <f t="shared" si="36"/>
        <v>3.33</v>
      </c>
    </row>
    <row r="1116" spans="1:4">
      <c r="A1116" s="9">
        <v>7</v>
      </c>
      <c r="B1116" s="10">
        <v>22</v>
      </c>
      <c r="C1116" s="38">
        <f t="shared" si="35"/>
        <v>154</v>
      </c>
      <c r="D1116" s="38">
        <f t="shared" si="36"/>
        <v>3.4649999999999999</v>
      </c>
    </row>
    <row r="1117" spans="1:4">
      <c r="A1117" s="9">
        <v>0</v>
      </c>
      <c r="B1117" s="10">
        <v>119</v>
      </c>
      <c r="C1117" s="38">
        <f t="shared" si="35"/>
        <v>0</v>
      </c>
      <c r="D1117" s="38">
        <f t="shared" si="36"/>
        <v>0</v>
      </c>
    </row>
    <row r="1118" spans="1:4">
      <c r="A1118" s="9">
        <v>0</v>
      </c>
      <c r="B1118" s="10">
        <v>63</v>
      </c>
      <c r="C1118" s="38">
        <f t="shared" si="35"/>
        <v>0</v>
      </c>
      <c r="D1118" s="38">
        <f t="shared" si="36"/>
        <v>0</v>
      </c>
    </row>
    <row r="1119" spans="1:4">
      <c r="A1119" s="9">
        <v>4</v>
      </c>
      <c r="B1119" s="10">
        <v>24</v>
      </c>
      <c r="C1119" s="38">
        <f t="shared" si="35"/>
        <v>96</v>
      </c>
      <c r="D1119" s="38">
        <f t="shared" si="36"/>
        <v>2.16</v>
      </c>
    </row>
    <row r="1120" spans="1:4">
      <c r="A1120" s="9">
        <v>11</v>
      </c>
      <c r="B1120" s="10">
        <v>61</v>
      </c>
      <c r="C1120" s="38">
        <f t="shared" si="35"/>
        <v>671</v>
      </c>
      <c r="D1120" s="38">
        <f t="shared" si="36"/>
        <v>15.0975</v>
      </c>
    </row>
    <row r="1121" spans="1:4">
      <c r="A1121" s="9">
        <v>0</v>
      </c>
      <c r="B1121" s="10">
        <v>19</v>
      </c>
      <c r="C1121" s="38">
        <f t="shared" si="35"/>
        <v>0</v>
      </c>
      <c r="D1121" s="38">
        <f t="shared" si="36"/>
        <v>0</v>
      </c>
    </row>
    <row r="1122" spans="1:4">
      <c r="A1122" s="9">
        <v>14</v>
      </c>
      <c r="B1122" s="10">
        <v>52</v>
      </c>
      <c r="C1122" s="38">
        <f t="shared" si="35"/>
        <v>728</v>
      </c>
      <c r="D1122" s="38">
        <f t="shared" si="36"/>
        <v>16.38</v>
      </c>
    </row>
    <row r="1123" spans="1:4">
      <c r="A1123" s="9">
        <v>24</v>
      </c>
      <c r="B1123" s="10">
        <v>17</v>
      </c>
      <c r="C1123" s="38">
        <f t="shared" si="35"/>
        <v>408</v>
      </c>
      <c r="D1123" s="38">
        <f t="shared" si="36"/>
        <v>9.18</v>
      </c>
    </row>
    <row r="1124" spans="1:4">
      <c r="A1124" s="9">
        <v>644</v>
      </c>
      <c r="B1124" s="10">
        <v>7</v>
      </c>
      <c r="C1124" s="38">
        <f t="shared" si="35"/>
        <v>4508</v>
      </c>
      <c r="D1124" s="38">
        <f t="shared" si="36"/>
        <v>101.42999999999999</v>
      </c>
    </row>
    <row r="1125" spans="1:4">
      <c r="A1125" s="9">
        <v>0</v>
      </c>
      <c r="B1125" s="10">
        <v>81</v>
      </c>
      <c r="C1125" s="38">
        <f t="shared" si="35"/>
        <v>0</v>
      </c>
      <c r="D1125" s="38">
        <f t="shared" si="36"/>
        <v>0</v>
      </c>
    </row>
    <row r="1126" spans="1:4">
      <c r="A1126" s="9">
        <v>1</v>
      </c>
      <c r="B1126" s="10">
        <v>129</v>
      </c>
      <c r="C1126" s="38">
        <f t="shared" si="35"/>
        <v>129</v>
      </c>
      <c r="D1126" s="38">
        <f t="shared" si="36"/>
        <v>2.9024999999999999</v>
      </c>
    </row>
    <row r="1127" spans="1:4">
      <c r="A1127" s="9">
        <v>5</v>
      </c>
      <c r="B1127" s="10">
        <v>80</v>
      </c>
      <c r="C1127" s="38">
        <f t="shared" si="35"/>
        <v>400</v>
      </c>
      <c r="D1127" s="38">
        <f t="shared" si="36"/>
        <v>9</v>
      </c>
    </row>
    <row r="1128" spans="1:4">
      <c r="A1128" s="9">
        <v>63</v>
      </c>
      <c r="B1128" s="10">
        <v>15</v>
      </c>
      <c r="C1128" s="38">
        <f t="shared" si="35"/>
        <v>945</v>
      </c>
      <c r="D1128" s="38">
        <f t="shared" si="36"/>
        <v>21.262499999999999</v>
      </c>
    </row>
    <row r="1129" spans="1:4">
      <c r="A1129" s="9">
        <v>12</v>
      </c>
      <c r="B1129" s="10">
        <v>62</v>
      </c>
      <c r="C1129" s="38">
        <f t="shared" si="35"/>
        <v>744</v>
      </c>
      <c r="D1129" s="38">
        <f t="shared" si="36"/>
        <v>16.739999999999998</v>
      </c>
    </row>
    <row r="1130" spans="1:4">
      <c r="A1130" s="9">
        <v>5</v>
      </c>
      <c r="B1130" s="10">
        <v>149</v>
      </c>
      <c r="C1130" s="38">
        <f t="shared" si="35"/>
        <v>745</v>
      </c>
      <c r="D1130" s="38">
        <f t="shared" si="36"/>
        <v>16.762499999999999</v>
      </c>
    </row>
    <row r="1131" spans="1:4">
      <c r="A1131" s="9">
        <v>13</v>
      </c>
      <c r="B1131" s="10">
        <v>83</v>
      </c>
      <c r="C1131" s="38">
        <f t="shared" si="35"/>
        <v>1079</v>
      </c>
      <c r="D1131" s="38">
        <f t="shared" si="36"/>
        <v>24.2775</v>
      </c>
    </row>
    <row r="1132" spans="1:4">
      <c r="A1132" s="9">
        <v>5</v>
      </c>
      <c r="B1132" s="10">
        <v>21</v>
      </c>
      <c r="C1132" s="38">
        <f t="shared" si="35"/>
        <v>105</v>
      </c>
      <c r="D1132" s="38">
        <f t="shared" si="36"/>
        <v>2.3624999999999998</v>
      </c>
    </row>
    <row r="1133" spans="1:4">
      <c r="A1133" s="9">
        <v>37</v>
      </c>
      <c r="B1133" s="10">
        <v>91</v>
      </c>
      <c r="C1133" s="38">
        <f t="shared" si="35"/>
        <v>3367</v>
      </c>
      <c r="D1133" s="38">
        <f t="shared" si="36"/>
        <v>75.757499999999993</v>
      </c>
    </row>
    <row r="1134" spans="1:4">
      <c r="A1134" s="9">
        <v>1</v>
      </c>
      <c r="B1134" s="10">
        <v>25</v>
      </c>
      <c r="C1134" s="38">
        <f t="shared" si="35"/>
        <v>25</v>
      </c>
      <c r="D1134" s="38">
        <f t="shared" si="36"/>
        <v>0.5625</v>
      </c>
    </row>
    <row r="1135" spans="1:4">
      <c r="A1135" s="9">
        <v>7</v>
      </c>
      <c r="B1135" s="10">
        <v>54</v>
      </c>
      <c r="C1135" s="38">
        <f t="shared" si="35"/>
        <v>378</v>
      </c>
      <c r="D1135" s="38">
        <f t="shared" si="36"/>
        <v>8.504999999999999</v>
      </c>
    </row>
    <row r="1136" spans="1:4">
      <c r="A1136" s="9">
        <v>33</v>
      </c>
      <c r="B1136" s="10">
        <v>93</v>
      </c>
      <c r="C1136" s="38">
        <f t="shared" si="35"/>
        <v>3069</v>
      </c>
      <c r="D1136" s="38">
        <f t="shared" si="36"/>
        <v>69.052499999999995</v>
      </c>
    </row>
    <row r="1137" spans="1:4">
      <c r="A1137" s="9">
        <v>22</v>
      </c>
      <c r="B1137" s="10">
        <v>99</v>
      </c>
      <c r="C1137" s="38">
        <f t="shared" si="35"/>
        <v>2178</v>
      </c>
      <c r="D1137" s="38">
        <f t="shared" si="36"/>
        <v>49.004999999999995</v>
      </c>
    </row>
    <row r="1138" spans="1:4">
      <c r="A1138" s="9">
        <v>179</v>
      </c>
      <c r="B1138" s="10">
        <v>5</v>
      </c>
      <c r="C1138" s="38">
        <f t="shared" si="35"/>
        <v>895</v>
      </c>
      <c r="D1138" s="38">
        <f t="shared" si="36"/>
        <v>20.137499999999999</v>
      </c>
    </row>
    <row r="1139" spans="1:4">
      <c r="A1139" s="9">
        <v>0</v>
      </c>
      <c r="B1139" s="10">
        <v>56</v>
      </c>
      <c r="C1139" s="38">
        <f t="shared" si="35"/>
        <v>0</v>
      </c>
      <c r="D1139" s="38">
        <f t="shared" si="36"/>
        <v>0</v>
      </c>
    </row>
    <row r="1140" spans="1:4">
      <c r="A1140" s="9">
        <v>0</v>
      </c>
      <c r="B1140" s="10">
        <v>10</v>
      </c>
      <c r="C1140" s="38">
        <f t="shared" si="35"/>
        <v>0</v>
      </c>
      <c r="D1140" s="38">
        <f t="shared" si="36"/>
        <v>0</v>
      </c>
    </row>
    <row r="1141" spans="1:4">
      <c r="A1141" s="9">
        <v>29</v>
      </c>
      <c r="B1141" s="10">
        <v>23</v>
      </c>
      <c r="C1141" s="38">
        <f t="shared" si="35"/>
        <v>667</v>
      </c>
      <c r="D1141" s="38">
        <f t="shared" si="36"/>
        <v>15.0075</v>
      </c>
    </row>
    <row r="1142" spans="1:4">
      <c r="A1142" s="9">
        <v>5</v>
      </c>
      <c r="B1142" s="10">
        <v>120</v>
      </c>
      <c r="C1142" s="38">
        <f t="shared" si="35"/>
        <v>600</v>
      </c>
      <c r="D1142" s="38">
        <f t="shared" si="36"/>
        <v>13.5</v>
      </c>
    </row>
    <row r="1143" spans="1:4">
      <c r="A1143" s="9">
        <v>0</v>
      </c>
      <c r="B1143" s="10">
        <v>37</v>
      </c>
      <c r="C1143" s="38">
        <f t="shared" si="35"/>
        <v>0</v>
      </c>
      <c r="D1143" s="38">
        <f t="shared" si="36"/>
        <v>0</v>
      </c>
    </row>
    <row r="1144" spans="1:4">
      <c r="A1144" s="9">
        <v>0</v>
      </c>
      <c r="B1144" s="10">
        <v>10</v>
      </c>
      <c r="C1144" s="38">
        <f t="shared" si="35"/>
        <v>0</v>
      </c>
      <c r="D1144" s="38">
        <f t="shared" si="36"/>
        <v>0</v>
      </c>
    </row>
    <row r="1145" spans="1:4">
      <c r="A1145" s="9">
        <v>18</v>
      </c>
      <c r="B1145" s="10">
        <v>19</v>
      </c>
      <c r="C1145" s="38">
        <f t="shared" si="35"/>
        <v>342</v>
      </c>
      <c r="D1145" s="38">
        <f t="shared" si="36"/>
        <v>7.6949999999999994</v>
      </c>
    </row>
    <row r="1146" spans="1:4">
      <c r="A1146" s="9">
        <v>21</v>
      </c>
      <c r="B1146" s="10">
        <v>48</v>
      </c>
      <c r="C1146" s="38">
        <f t="shared" si="35"/>
        <v>1008</v>
      </c>
      <c r="D1146" s="38">
        <f t="shared" si="36"/>
        <v>22.68</v>
      </c>
    </row>
    <row r="1147" spans="1:4">
      <c r="A1147" s="9">
        <v>1</v>
      </c>
      <c r="B1147" s="10">
        <v>37</v>
      </c>
      <c r="C1147" s="38">
        <f t="shared" si="35"/>
        <v>37</v>
      </c>
      <c r="D1147" s="38">
        <f t="shared" si="36"/>
        <v>0.83250000000000002</v>
      </c>
    </row>
    <row r="1148" spans="1:4">
      <c r="A1148" s="9">
        <v>0</v>
      </c>
      <c r="B1148" s="10">
        <v>96</v>
      </c>
      <c r="C1148" s="38">
        <f t="shared" si="35"/>
        <v>0</v>
      </c>
      <c r="D1148" s="38">
        <f t="shared" si="36"/>
        <v>0</v>
      </c>
    </row>
    <row r="1149" spans="1:4">
      <c r="A1149" s="9">
        <v>4</v>
      </c>
      <c r="B1149" s="10">
        <v>40</v>
      </c>
      <c r="C1149" s="38">
        <f t="shared" si="35"/>
        <v>160</v>
      </c>
      <c r="D1149" s="38">
        <f t="shared" si="36"/>
        <v>3.5999999999999996</v>
      </c>
    </row>
    <row r="1150" spans="1:4">
      <c r="A1150" s="9">
        <v>30</v>
      </c>
      <c r="B1150" s="10">
        <v>10</v>
      </c>
      <c r="C1150" s="38">
        <f t="shared" si="35"/>
        <v>300</v>
      </c>
      <c r="D1150" s="38">
        <f t="shared" si="36"/>
        <v>6.75</v>
      </c>
    </row>
    <row r="1151" spans="1:4">
      <c r="A1151" s="9">
        <v>26</v>
      </c>
      <c r="B1151" s="10">
        <v>75</v>
      </c>
      <c r="C1151" s="38">
        <f t="shared" si="35"/>
        <v>1950</v>
      </c>
      <c r="D1151" s="38">
        <f t="shared" si="36"/>
        <v>43.875</v>
      </c>
    </row>
    <row r="1152" spans="1:4">
      <c r="A1152" s="9">
        <v>0</v>
      </c>
      <c r="B1152" s="10">
        <v>7</v>
      </c>
      <c r="C1152" s="38">
        <f t="shared" si="35"/>
        <v>0</v>
      </c>
      <c r="D1152" s="38">
        <f t="shared" si="36"/>
        <v>0</v>
      </c>
    </row>
    <row r="1153" spans="1:4">
      <c r="A1153" s="9">
        <v>8</v>
      </c>
      <c r="B1153" s="10">
        <v>571</v>
      </c>
      <c r="C1153" s="38">
        <f t="shared" si="35"/>
        <v>4568</v>
      </c>
      <c r="D1153" s="38">
        <f t="shared" si="36"/>
        <v>102.78</v>
      </c>
    </row>
    <row r="1154" spans="1:4">
      <c r="A1154" s="9">
        <v>41</v>
      </c>
      <c r="B1154" s="10">
        <v>19</v>
      </c>
      <c r="C1154" s="38">
        <f t="shared" si="35"/>
        <v>779</v>
      </c>
      <c r="D1154" s="38">
        <f t="shared" si="36"/>
        <v>17.5275</v>
      </c>
    </row>
    <row r="1155" spans="1:4">
      <c r="A1155" s="9">
        <v>0</v>
      </c>
      <c r="B1155" s="10">
        <v>67</v>
      </c>
      <c r="C1155" s="38">
        <f t="shared" ref="C1155:C1218" si="37">A1155*B1155</f>
        <v>0</v>
      </c>
      <c r="D1155" s="38">
        <f t="shared" ref="D1155:D1218" si="38">C1155*2.25%</f>
        <v>0</v>
      </c>
    </row>
    <row r="1156" spans="1:4">
      <c r="A1156" s="9">
        <v>0</v>
      </c>
      <c r="B1156" s="10">
        <v>95</v>
      </c>
      <c r="C1156" s="38">
        <f t="shared" si="37"/>
        <v>0</v>
      </c>
      <c r="D1156" s="38">
        <f t="shared" si="38"/>
        <v>0</v>
      </c>
    </row>
    <row r="1157" spans="1:4">
      <c r="A1157" s="9">
        <v>25</v>
      </c>
      <c r="B1157" s="10">
        <v>53</v>
      </c>
      <c r="C1157" s="38">
        <f t="shared" si="37"/>
        <v>1325</v>
      </c>
      <c r="D1157" s="38">
        <f t="shared" si="38"/>
        <v>29.8125</v>
      </c>
    </row>
    <row r="1158" spans="1:4">
      <c r="A1158" s="9">
        <v>2</v>
      </c>
      <c r="B1158" s="10">
        <v>33</v>
      </c>
      <c r="C1158" s="38">
        <f t="shared" si="37"/>
        <v>66</v>
      </c>
      <c r="D1158" s="38">
        <f t="shared" si="38"/>
        <v>1.4849999999999999</v>
      </c>
    </row>
    <row r="1159" spans="1:4">
      <c r="A1159" s="9">
        <v>13</v>
      </c>
      <c r="B1159" s="10">
        <v>22</v>
      </c>
      <c r="C1159" s="38">
        <f t="shared" si="37"/>
        <v>286</v>
      </c>
      <c r="D1159" s="38">
        <f t="shared" si="38"/>
        <v>6.4349999999999996</v>
      </c>
    </row>
    <row r="1160" spans="1:4">
      <c r="A1160" s="9">
        <v>1</v>
      </c>
      <c r="B1160" s="10">
        <v>54</v>
      </c>
      <c r="C1160" s="38">
        <f t="shared" si="37"/>
        <v>54</v>
      </c>
      <c r="D1160" s="38">
        <f t="shared" si="38"/>
        <v>1.2149999999999999</v>
      </c>
    </row>
    <row r="1161" spans="1:4">
      <c r="A1161" s="9">
        <v>5</v>
      </c>
      <c r="B1161" s="10">
        <v>26</v>
      </c>
      <c r="C1161" s="38">
        <f t="shared" si="37"/>
        <v>130</v>
      </c>
      <c r="D1161" s="38">
        <f t="shared" si="38"/>
        <v>2.9249999999999998</v>
      </c>
    </row>
    <row r="1162" spans="1:4">
      <c r="A1162" s="9">
        <v>25</v>
      </c>
      <c r="B1162" s="10">
        <v>81</v>
      </c>
      <c r="C1162" s="38">
        <f t="shared" si="37"/>
        <v>2025</v>
      </c>
      <c r="D1162" s="38">
        <f t="shared" si="38"/>
        <v>45.5625</v>
      </c>
    </row>
    <row r="1163" spans="1:4">
      <c r="A1163" s="9">
        <v>0</v>
      </c>
      <c r="B1163" s="10">
        <v>48</v>
      </c>
      <c r="C1163" s="38">
        <f t="shared" si="37"/>
        <v>0</v>
      </c>
      <c r="D1163" s="38">
        <f t="shared" si="38"/>
        <v>0</v>
      </c>
    </row>
    <row r="1164" spans="1:4">
      <c r="A1164" s="9">
        <v>4</v>
      </c>
      <c r="B1164" s="10">
        <v>158</v>
      </c>
      <c r="C1164" s="38">
        <f t="shared" si="37"/>
        <v>632</v>
      </c>
      <c r="D1164" s="38">
        <f t="shared" si="38"/>
        <v>14.219999999999999</v>
      </c>
    </row>
    <row r="1165" spans="1:4">
      <c r="A1165" s="9">
        <v>17</v>
      </c>
      <c r="B1165" s="10">
        <v>24</v>
      </c>
      <c r="C1165" s="38">
        <f t="shared" si="37"/>
        <v>408</v>
      </c>
      <c r="D1165" s="38">
        <f t="shared" si="38"/>
        <v>9.18</v>
      </c>
    </row>
    <row r="1166" spans="1:4">
      <c r="A1166" s="9">
        <v>1</v>
      </c>
      <c r="B1166" s="10">
        <v>48</v>
      </c>
      <c r="C1166" s="38">
        <f t="shared" si="37"/>
        <v>48</v>
      </c>
      <c r="D1166" s="38">
        <f t="shared" si="38"/>
        <v>1.08</v>
      </c>
    </row>
    <row r="1167" spans="1:4">
      <c r="A1167" s="9">
        <v>6</v>
      </c>
      <c r="B1167" s="10">
        <v>53</v>
      </c>
      <c r="C1167" s="38">
        <f t="shared" si="37"/>
        <v>318</v>
      </c>
      <c r="D1167" s="38">
        <f t="shared" si="38"/>
        <v>7.1549999999999994</v>
      </c>
    </row>
    <row r="1168" spans="1:4">
      <c r="A1168" s="9">
        <v>70</v>
      </c>
      <c r="B1168" s="10">
        <v>38</v>
      </c>
      <c r="C1168" s="38">
        <f t="shared" si="37"/>
        <v>2660</v>
      </c>
      <c r="D1168" s="38">
        <f t="shared" si="38"/>
        <v>59.849999999999994</v>
      </c>
    </row>
    <row r="1169" spans="1:4">
      <c r="A1169" s="9">
        <v>171</v>
      </c>
      <c r="B1169" s="10">
        <v>310</v>
      </c>
      <c r="C1169" s="38">
        <f t="shared" si="37"/>
        <v>53010</v>
      </c>
      <c r="D1169" s="38">
        <f t="shared" si="38"/>
        <v>1192.7249999999999</v>
      </c>
    </row>
    <row r="1170" spans="1:4">
      <c r="A1170" s="9">
        <v>644</v>
      </c>
      <c r="B1170" s="10">
        <v>48</v>
      </c>
      <c r="C1170" s="38">
        <f t="shared" si="37"/>
        <v>30912</v>
      </c>
      <c r="D1170" s="38">
        <f t="shared" si="38"/>
        <v>695.52</v>
      </c>
    </row>
    <row r="1171" spans="1:4">
      <c r="A1171" s="9">
        <v>2</v>
      </c>
      <c r="B1171" s="10">
        <v>150</v>
      </c>
      <c r="C1171" s="38">
        <f t="shared" si="37"/>
        <v>300</v>
      </c>
      <c r="D1171" s="38">
        <f t="shared" si="38"/>
        <v>6.75</v>
      </c>
    </row>
    <row r="1172" spans="1:4">
      <c r="A1172" s="9">
        <v>158</v>
      </c>
      <c r="B1172" s="10">
        <v>41</v>
      </c>
      <c r="C1172" s="38">
        <f t="shared" si="37"/>
        <v>6478</v>
      </c>
      <c r="D1172" s="38">
        <f t="shared" si="38"/>
        <v>145.755</v>
      </c>
    </row>
    <row r="1173" spans="1:4">
      <c r="A1173" s="9">
        <v>0</v>
      </c>
      <c r="B1173" s="10">
        <v>129</v>
      </c>
      <c r="C1173" s="38">
        <f t="shared" si="37"/>
        <v>0</v>
      </c>
      <c r="D1173" s="38">
        <f t="shared" si="38"/>
        <v>0</v>
      </c>
    </row>
    <row r="1174" spans="1:4">
      <c r="A1174" s="9">
        <v>0</v>
      </c>
      <c r="B1174" s="10">
        <v>5</v>
      </c>
      <c r="C1174" s="38">
        <f t="shared" si="37"/>
        <v>0</v>
      </c>
      <c r="D1174" s="38">
        <f t="shared" si="38"/>
        <v>0</v>
      </c>
    </row>
    <row r="1175" spans="1:4">
      <c r="A1175" s="9">
        <v>55</v>
      </c>
      <c r="B1175" s="10">
        <v>75</v>
      </c>
      <c r="C1175" s="38">
        <f t="shared" si="37"/>
        <v>4125</v>
      </c>
      <c r="D1175" s="38">
        <f t="shared" si="38"/>
        <v>92.8125</v>
      </c>
    </row>
    <row r="1176" spans="1:4">
      <c r="A1176" s="9">
        <v>111</v>
      </c>
      <c r="B1176" s="10">
        <v>40</v>
      </c>
      <c r="C1176" s="38">
        <f t="shared" si="37"/>
        <v>4440</v>
      </c>
      <c r="D1176" s="38">
        <f t="shared" si="38"/>
        <v>99.899999999999991</v>
      </c>
    </row>
    <row r="1177" spans="1:4">
      <c r="A1177" s="9">
        <v>0</v>
      </c>
      <c r="B1177" s="10">
        <v>37</v>
      </c>
      <c r="C1177" s="38">
        <f t="shared" si="37"/>
        <v>0</v>
      </c>
      <c r="D1177" s="38">
        <f t="shared" si="38"/>
        <v>0</v>
      </c>
    </row>
    <row r="1178" spans="1:4">
      <c r="A1178" s="9">
        <v>0</v>
      </c>
      <c r="B1178" s="10">
        <v>4</v>
      </c>
      <c r="C1178" s="38">
        <f t="shared" si="37"/>
        <v>0</v>
      </c>
      <c r="D1178" s="38">
        <f t="shared" si="38"/>
        <v>0</v>
      </c>
    </row>
    <row r="1179" spans="1:4">
      <c r="A1179" s="9">
        <v>6</v>
      </c>
      <c r="B1179" s="10">
        <v>30</v>
      </c>
      <c r="C1179" s="38">
        <f t="shared" si="37"/>
        <v>180</v>
      </c>
      <c r="D1179" s="38">
        <f t="shared" si="38"/>
        <v>4.05</v>
      </c>
    </row>
    <row r="1180" spans="1:4">
      <c r="A1180" s="9">
        <v>6</v>
      </c>
      <c r="B1180" s="10">
        <v>28</v>
      </c>
      <c r="C1180" s="38">
        <f t="shared" si="37"/>
        <v>168</v>
      </c>
      <c r="D1180" s="38">
        <f t="shared" si="38"/>
        <v>3.78</v>
      </c>
    </row>
    <row r="1181" spans="1:4">
      <c r="A1181" s="9">
        <v>0</v>
      </c>
      <c r="B1181" s="10">
        <v>0</v>
      </c>
      <c r="C1181" s="38">
        <f t="shared" si="37"/>
        <v>0</v>
      </c>
      <c r="D1181" s="38">
        <f t="shared" si="38"/>
        <v>0</v>
      </c>
    </row>
    <row r="1182" spans="1:4">
      <c r="A1182" s="9">
        <v>644</v>
      </c>
      <c r="B1182" s="10">
        <v>28</v>
      </c>
      <c r="C1182" s="38">
        <f t="shared" si="37"/>
        <v>18032</v>
      </c>
      <c r="D1182" s="38">
        <f t="shared" si="38"/>
        <v>405.71999999999997</v>
      </c>
    </row>
    <row r="1183" spans="1:4">
      <c r="A1183" s="9">
        <v>1</v>
      </c>
      <c r="B1183" s="10">
        <v>74</v>
      </c>
      <c r="C1183" s="38">
        <f t="shared" si="37"/>
        <v>74</v>
      </c>
      <c r="D1183" s="38">
        <f t="shared" si="38"/>
        <v>1.665</v>
      </c>
    </row>
    <row r="1184" spans="1:4">
      <c r="A1184" s="9">
        <v>0</v>
      </c>
      <c r="B1184" s="10">
        <v>37</v>
      </c>
      <c r="C1184" s="38">
        <f t="shared" si="37"/>
        <v>0</v>
      </c>
      <c r="D1184" s="38">
        <f t="shared" si="38"/>
        <v>0</v>
      </c>
    </row>
    <row r="1185" spans="1:4">
      <c r="A1185" s="9">
        <v>37</v>
      </c>
      <c r="B1185" s="10">
        <v>12</v>
      </c>
      <c r="C1185" s="38">
        <f t="shared" si="37"/>
        <v>444</v>
      </c>
      <c r="D1185" s="38">
        <f t="shared" si="38"/>
        <v>9.99</v>
      </c>
    </row>
    <row r="1186" spans="1:4">
      <c r="A1186" s="9">
        <v>4</v>
      </c>
      <c r="B1186" s="10">
        <v>19</v>
      </c>
      <c r="C1186" s="38">
        <f t="shared" si="37"/>
        <v>76</v>
      </c>
      <c r="D1186" s="38">
        <f t="shared" si="38"/>
        <v>1.71</v>
      </c>
    </row>
    <row r="1187" spans="1:4">
      <c r="A1187" s="9">
        <v>0</v>
      </c>
      <c r="B1187" s="10">
        <v>55</v>
      </c>
      <c r="C1187" s="38">
        <f t="shared" si="37"/>
        <v>0</v>
      </c>
      <c r="D1187" s="38">
        <f t="shared" si="38"/>
        <v>0</v>
      </c>
    </row>
    <row r="1188" spans="1:4">
      <c r="A1188" s="9">
        <v>0</v>
      </c>
      <c r="B1188" s="10">
        <v>5</v>
      </c>
      <c r="C1188" s="38">
        <f t="shared" si="37"/>
        <v>0</v>
      </c>
      <c r="D1188" s="38">
        <f t="shared" si="38"/>
        <v>0</v>
      </c>
    </row>
    <row r="1189" spans="1:4">
      <c r="A1189" s="9">
        <v>0</v>
      </c>
      <c r="B1189" s="10">
        <v>30</v>
      </c>
      <c r="C1189" s="38">
        <f t="shared" si="37"/>
        <v>0</v>
      </c>
      <c r="D1189" s="38">
        <f t="shared" si="38"/>
        <v>0</v>
      </c>
    </row>
    <row r="1190" spans="1:4">
      <c r="A1190" s="9">
        <v>6</v>
      </c>
      <c r="B1190" s="10">
        <v>24</v>
      </c>
      <c r="C1190" s="38">
        <f t="shared" si="37"/>
        <v>144</v>
      </c>
      <c r="D1190" s="38">
        <f t="shared" si="38"/>
        <v>3.2399999999999998</v>
      </c>
    </row>
    <row r="1191" spans="1:4">
      <c r="A1191" s="9">
        <v>8</v>
      </c>
      <c r="B1191" s="10">
        <v>21</v>
      </c>
      <c r="C1191" s="38">
        <f t="shared" si="37"/>
        <v>168</v>
      </c>
      <c r="D1191" s="38">
        <f t="shared" si="38"/>
        <v>3.78</v>
      </c>
    </row>
    <row r="1192" spans="1:4">
      <c r="A1192" s="9">
        <v>35</v>
      </c>
      <c r="B1192" s="10">
        <v>65</v>
      </c>
      <c r="C1192" s="38">
        <f t="shared" si="37"/>
        <v>2275</v>
      </c>
      <c r="D1192" s="38">
        <f t="shared" si="38"/>
        <v>51.1875</v>
      </c>
    </row>
    <row r="1193" spans="1:4">
      <c r="A1193" s="9">
        <v>43</v>
      </c>
      <c r="B1193" s="10">
        <v>43</v>
      </c>
      <c r="C1193" s="38">
        <f t="shared" si="37"/>
        <v>1849</v>
      </c>
      <c r="D1193" s="38">
        <f t="shared" si="38"/>
        <v>41.602499999999999</v>
      </c>
    </row>
    <row r="1194" spans="1:4">
      <c r="A1194" s="9">
        <v>57</v>
      </c>
      <c r="B1194" s="10">
        <v>66</v>
      </c>
      <c r="C1194" s="38">
        <f t="shared" si="37"/>
        <v>3762</v>
      </c>
      <c r="D1194" s="38">
        <f t="shared" si="38"/>
        <v>84.644999999999996</v>
      </c>
    </row>
    <row r="1195" spans="1:4">
      <c r="A1195" s="9">
        <v>844</v>
      </c>
      <c r="B1195" s="10">
        <v>7</v>
      </c>
      <c r="C1195" s="38">
        <f t="shared" si="37"/>
        <v>5908</v>
      </c>
      <c r="D1195" s="38">
        <f t="shared" si="38"/>
        <v>132.93</v>
      </c>
    </row>
    <row r="1196" spans="1:4">
      <c r="A1196" s="9">
        <v>11</v>
      </c>
      <c r="B1196" s="10">
        <v>410</v>
      </c>
      <c r="C1196" s="38">
        <f t="shared" si="37"/>
        <v>4510</v>
      </c>
      <c r="D1196" s="38">
        <f t="shared" si="38"/>
        <v>101.47499999999999</v>
      </c>
    </row>
    <row r="1197" spans="1:4">
      <c r="A1197" s="9">
        <v>6</v>
      </c>
      <c r="B1197" s="10">
        <v>20</v>
      </c>
      <c r="C1197" s="38">
        <f t="shared" si="37"/>
        <v>120</v>
      </c>
      <c r="D1197" s="38">
        <f t="shared" si="38"/>
        <v>2.6999999999999997</v>
      </c>
    </row>
    <row r="1198" spans="1:4">
      <c r="A1198" s="9">
        <v>2</v>
      </c>
      <c r="B1198" s="10">
        <v>77</v>
      </c>
      <c r="C1198" s="38">
        <f t="shared" si="37"/>
        <v>154</v>
      </c>
      <c r="D1198" s="38">
        <f t="shared" si="38"/>
        <v>3.4649999999999999</v>
      </c>
    </row>
    <row r="1199" spans="1:4">
      <c r="A1199" s="9">
        <v>844</v>
      </c>
      <c r="B1199" s="10">
        <v>7</v>
      </c>
      <c r="C1199" s="38">
        <f t="shared" si="37"/>
        <v>5908</v>
      </c>
      <c r="D1199" s="38">
        <f t="shared" si="38"/>
        <v>132.93</v>
      </c>
    </row>
    <row r="1200" spans="1:4">
      <c r="A1200" s="9">
        <v>6</v>
      </c>
      <c r="B1200" s="10">
        <v>22</v>
      </c>
      <c r="C1200" s="38">
        <f t="shared" si="37"/>
        <v>132</v>
      </c>
      <c r="D1200" s="38">
        <f t="shared" si="38"/>
        <v>2.9699999999999998</v>
      </c>
    </row>
    <row r="1201" spans="1:4">
      <c r="A1201" s="9">
        <v>0</v>
      </c>
      <c r="B1201" s="10">
        <v>20</v>
      </c>
      <c r="C1201" s="38">
        <f t="shared" si="37"/>
        <v>0</v>
      </c>
      <c r="D1201" s="38">
        <f t="shared" si="38"/>
        <v>0</v>
      </c>
    </row>
    <row r="1202" spans="1:4">
      <c r="A1202" s="9">
        <v>6</v>
      </c>
      <c r="B1202" s="10">
        <v>13</v>
      </c>
      <c r="C1202" s="38">
        <f t="shared" si="37"/>
        <v>78</v>
      </c>
      <c r="D1202" s="38">
        <f t="shared" si="38"/>
        <v>1.7549999999999999</v>
      </c>
    </row>
    <row r="1203" spans="1:4">
      <c r="A1203" s="9">
        <v>0</v>
      </c>
      <c r="B1203" s="10">
        <v>47</v>
      </c>
      <c r="C1203" s="38">
        <f t="shared" si="37"/>
        <v>0</v>
      </c>
      <c r="D1203" s="38">
        <f t="shared" si="38"/>
        <v>0</v>
      </c>
    </row>
    <row r="1204" spans="1:4">
      <c r="A1204" s="9">
        <v>7</v>
      </c>
      <c r="B1204" s="10">
        <v>20</v>
      </c>
      <c r="C1204" s="38">
        <f t="shared" si="37"/>
        <v>140</v>
      </c>
      <c r="D1204" s="38">
        <f t="shared" si="38"/>
        <v>3.15</v>
      </c>
    </row>
    <row r="1205" spans="1:4">
      <c r="A1205" s="9">
        <v>11</v>
      </c>
      <c r="B1205" s="10">
        <v>105</v>
      </c>
      <c r="C1205" s="38">
        <f t="shared" si="37"/>
        <v>1155</v>
      </c>
      <c r="D1205" s="38">
        <f t="shared" si="38"/>
        <v>25.987500000000001</v>
      </c>
    </row>
    <row r="1206" spans="1:4">
      <c r="A1206" s="9">
        <v>0</v>
      </c>
      <c r="B1206" s="10">
        <v>249</v>
      </c>
      <c r="C1206" s="38">
        <f t="shared" si="37"/>
        <v>0</v>
      </c>
      <c r="D1206" s="38">
        <f t="shared" si="38"/>
        <v>0</v>
      </c>
    </row>
    <row r="1207" spans="1:4">
      <c r="A1207" s="9">
        <v>21</v>
      </c>
      <c r="B1207" s="10">
        <v>50</v>
      </c>
      <c r="C1207" s="38">
        <f t="shared" si="37"/>
        <v>1050</v>
      </c>
      <c r="D1207" s="38">
        <f t="shared" si="38"/>
        <v>23.625</v>
      </c>
    </row>
    <row r="1208" spans="1:4">
      <c r="A1208" s="9">
        <v>0</v>
      </c>
      <c r="B1208" s="10">
        <v>23</v>
      </c>
      <c r="C1208" s="38">
        <f t="shared" si="37"/>
        <v>0</v>
      </c>
      <c r="D1208" s="38">
        <f t="shared" si="38"/>
        <v>0</v>
      </c>
    </row>
    <row r="1209" spans="1:4">
      <c r="A1209" s="9">
        <v>14</v>
      </c>
      <c r="B1209" s="10">
        <v>12</v>
      </c>
      <c r="C1209" s="38">
        <f t="shared" si="37"/>
        <v>168</v>
      </c>
      <c r="D1209" s="38">
        <f t="shared" si="38"/>
        <v>3.78</v>
      </c>
    </row>
    <row r="1210" spans="1:4">
      <c r="A1210" s="9">
        <v>0</v>
      </c>
      <c r="B1210" s="10">
        <v>9</v>
      </c>
      <c r="C1210" s="38">
        <f t="shared" si="37"/>
        <v>0</v>
      </c>
      <c r="D1210" s="38">
        <f t="shared" si="38"/>
        <v>0</v>
      </c>
    </row>
    <row r="1211" spans="1:4">
      <c r="A1211" s="9">
        <v>1</v>
      </c>
      <c r="B1211" s="10">
        <v>14</v>
      </c>
      <c r="C1211" s="38">
        <f t="shared" si="37"/>
        <v>14</v>
      </c>
      <c r="D1211" s="38">
        <f t="shared" si="38"/>
        <v>0.315</v>
      </c>
    </row>
    <row r="1212" spans="1:4">
      <c r="A1212" s="9">
        <v>43</v>
      </c>
      <c r="B1212" s="10">
        <v>39</v>
      </c>
      <c r="C1212" s="38">
        <f t="shared" si="37"/>
        <v>1677</v>
      </c>
      <c r="D1212" s="38">
        <f t="shared" si="38"/>
        <v>37.732500000000002</v>
      </c>
    </row>
    <row r="1213" spans="1:4">
      <c r="A1213" s="9">
        <v>1</v>
      </c>
      <c r="B1213" s="10">
        <v>18</v>
      </c>
      <c r="C1213" s="38">
        <f t="shared" si="37"/>
        <v>18</v>
      </c>
      <c r="D1213" s="38">
        <f t="shared" si="38"/>
        <v>0.40499999999999997</v>
      </c>
    </row>
    <row r="1214" spans="1:4">
      <c r="A1214" s="9">
        <v>4</v>
      </c>
      <c r="B1214" s="10">
        <v>40</v>
      </c>
      <c r="C1214" s="38">
        <f t="shared" si="37"/>
        <v>160</v>
      </c>
      <c r="D1214" s="38">
        <f t="shared" si="38"/>
        <v>3.5999999999999996</v>
      </c>
    </row>
    <row r="1215" spans="1:4">
      <c r="A1215" s="9">
        <v>6</v>
      </c>
      <c r="B1215" s="10">
        <v>112</v>
      </c>
      <c r="C1215" s="38">
        <f t="shared" si="37"/>
        <v>672</v>
      </c>
      <c r="D1215" s="38">
        <f t="shared" si="38"/>
        <v>15.12</v>
      </c>
    </row>
    <row r="1216" spans="1:4">
      <c r="A1216" s="9">
        <v>6</v>
      </c>
      <c r="B1216" s="10">
        <v>79</v>
      </c>
      <c r="C1216" s="38">
        <f t="shared" si="37"/>
        <v>474</v>
      </c>
      <c r="D1216" s="38">
        <f t="shared" si="38"/>
        <v>10.664999999999999</v>
      </c>
    </row>
    <row r="1217" spans="1:4">
      <c r="A1217" s="9">
        <v>5</v>
      </c>
      <c r="B1217" s="10">
        <v>254</v>
      </c>
      <c r="C1217" s="38">
        <f t="shared" si="37"/>
        <v>1270</v>
      </c>
      <c r="D1217" s="38">
        <f t="shared" si="38"/>
        <v>28.574999999999999</v>
      </c>
    </row>
    <row r="1218" spans="1:4">
      <c r="A1218" s="9">
        <v>0</v>
      </c>
      <c r="B1218" s="10">
        <v>10</v>
      </c>
      <c r="C1218" s="38">
        <f t="shared" si="37"/>
        <v>0</v>
      </c>
      <c r="D1218" s="38">
        <f t="shared" si="38"/>
        <v>0</v>
      </c>
    </row>
    <row r="1219" spans="1:4">
      <c r="A1219" s="9">
        <v>0</v>
      </c>
      <c r="B1219" s="10">
        <v>14</v>
      </c>
      <c r="C1219" s="38">
        <f t="shared" ref="C1219:C1282" si="39">A1219*B1219</f>
        <v>0</v>
      </c>
      <c r="D1219" s="38">
        <f t="shared" ref="D1219:D1282" si="40">C1219*2.25%</f>
        <v>0</v>
      </c>
    </row>
    <row r="1220" spans="1:4">
      <c r="A1220" s="9">
        <v>10</v>
      </c>
      <c r="B1220" s="10">
        <v>118</v>
      </c>
      <c r="C1220" s="38">
        <f t="shared" si="39"/>
        <v>1180</v>
      </c>
      <c r="D1220" s="38">
        <f t="shared" si="40"/>
        <v>26.55</v>
      </c>
    </row>
    <row r="1221" spans="1:4">
      <c r="A1221" s="9">
        <v>0</v>
      </c>
      <c r="B1221" s="10">
        <v>0</v>
      </c>
      <c r="C1221" s="38">
        <f t="shared" si="39"/>
        <v>0</v>
      </c>
      <c r="D1221" s="38">
        <f t="shared" si="40"/>
        <v>0</v>
      </c>
    </row>
    <row r="1222" spans="1:4">
      <c r="A1222" s="9">
        <v>1</v>
      </c>
      <c r="B1222" s="10">
        <v>129</v>
      </c>
      <c r="C1222" s="38">
        <f t="shared" si="39"/>
        <v>129</v>
      </c>
      <c r="D1222" s="38">
        <f t="shared" si="40"/>
        <v>2.9024999999999999</v>
      </c>
    </row>
    <row r="1223" spans="1:4">
      <c r="A1223" s="9">
        <v>14</v>
      </c>
      <c r="B1223" s="10">
        <v>404</v>
      </c>
      <c r="C1223" s="38">
        <f t="shared" si="39"/>
        <v>5656</v>
      </c>
      <c r="D1223" s="38">
        <f t="shared" si="40"/>
        <v>127.25999999999999</v>
      </c>
    </row>
    <row r="1224" spans="1:4">
      <c r="A1224" s="9">
        <v>40</v>
      </c>
      <c r="B1224" s="10">
        <v>12</v>
      </c>
      <c r="C1224" s="38">
        <f t="shared" si="39"/>
        <v>480</v>
      </c>
      <c r="D1224" s="38">
        <f t="shared" si="40"/>
        <v>10.799999999999999</v>
      </c>
    </row>
    <row r="1225" spans="1:4">
      <c r="A1225" s="9">
        <v>0</v>
      </c>
      <c r="B1225" s="10">
        <v>92</v>
      </c>
      <c r="C1225" s="38">
        <f t="shared" si="39"/>
        <v>0</v>
      </c>
      <c r="D1225" s="38">
        <f t="shared" si="40"/>
        <v>0</v>
      </c>
    </row>
    <row r="1226" spans="1:4">
      <c r="A1226" s="9">
        <v>0</v>
      </c>
      <c r="B1226" s="10">
        <v>20</v>
      </c>
      <c r="C1226" s="38">
        <f t="shared" si="39"/>
        <v>0</v>
      </c>
      <c r="D1226" s="38">
        <f t="shared" si="40"/>
        <v>0</v>
      </c>
    </row>
    <row r="1227" spans="1:4">
      <c r="A1227" s="9">
        <v>17</v>
      </c>
      <c r="B1227" s="10">
        <v>0</v>
      </c>
      <c r="C1227" s="38">
        <f t="shared" si="39"/>
        <v>0</v>
      </c>
      <c r="D1227" s="38">
        <f t="shared" si="40"/>
        <v>0</v>
      </c>
    </row>
    <row r="1228" spans="1:4">
      <c r="A1228" s="9">
        <v>7</v>
      </c>
      <c r="B1228" s="10">
        <v>19</v>
      </c>
      <c r="C1228" s="38">
        <f t="shared" si="39"/>
        <v>133</v>
      </c>
      <c r="D1228" s="38">
        <f t="shared" si="40"/>
        <v>2.9924999999999997</v>
      </c>
    </row>
    <row r="1229" spans="1:4">
      <c r="A1229" s="9">
        <v>0</v>
      </c>
      <c r="B1229" s="10">
        <v>16</v>
      </c>
      <c r="C1229" s="38">
        <f t="shared" si="39"/>
        <v>0</v>
      </c>
      <c r="D1229" s="38">
        <f t="shared" si="40"/>
        <v>0</v>
      </c>
    </row>
    <row r="1230" spans="1:4">
      <c r="A1230" s="9">
        <v>9</v>
      </c>
      <c r="B1230" s="10">
        <v>80</v>
      </c>
      <c r="C1230" s="38">
        <f t="shared" si="39"/>
        <v>720</v>
      </c>
      <c r="D1230" s="38">
        <f t="shared" si="40"/>
        <v>16.2</v>
      </c>
    </row>
    <row r="1231" spans="1:4">
      <c r="A1231" s="9">
        <v>1</v>
      </c>
      <c r="B1231" s="10">
        <v>204</v>
      </c>
      <c r="C1231" s="38">
        <f t="shared" si="39"/>
        <v>204</v>
      </c>
      <c r="D1231" s="38">
        <f t="shared" si="40"/>
        <v>4.59</v>
      </c>
    </row>
    <row r="1232" spans="1:4">
      <c r="A1232" s="9">
        <v>10</v>
      </c>
      <c r="B1232" s="10">
        <v>12</v>
      </c>
      <c r="C1232" s="38">
        <f t="shared" si="39"/>
        <v>120</v>
      </c>
      <c r="D1232" s="38">
        <f t="shared" si="40"/>
        <v>2.6999999999999997</v>
      </c>
    </row>
    <row r="1233" spans="1:4">
      <c r="A1233" s="9">
        <v>30</v>
      </c>
      <c r="B1233" s="10">
        <v>20</v>
      </c>
      <c r="C1233" s="38">
        <f t="shared" si="39"/>
        <v>600</v>
      </c>
      <c r="D1233" s="38">
        <f t="shared" si="40"/>
        <v>13.5</v>
      </c>
    </row>
    <row r="1234" spans="1:4">
      <c r="A1234" s="9">
        <v>3</v>
      </c>
      <c r="B1234" s="10">
        <v>64</v>
      </c>
      <c r="C1234" s="38">
        <f t="shared" si="39"/>
        <v>192</v>
      </c>
      <c r="D1234" s="38">
        <f t="shared" si="40"/>
        <v>4.32</v>
      </c>
    </row>
    <row r="1235" spans="1:4">
      <c r="A1235" s="9">
        <v>7</v>
      </c>
      <c r="B1235" s="10">
        <v>70</v>
      </c>
      <c r="C1235" s="38">
        <f t="shared" si="39"/>
        <v>490</v>
      </c>
      <c r="D1235" s="38">
        <f t="shared" si="40"/>
        <v>11.025</v>
      </c>
    </row>
    <row r="1236" spans="1:4">
      <c r="A1236" s="9">
        <v>6</v>
      </c>
      <c r="B1236" s="10">
        <v>79</v>
      </c>
      <c r="C1236" s="38">
        <f t="shared" si="39"/>
        <v>474</v>
      </c>
      <c r="D1236" s="38">
        <f t="shared" si="40"/>
        <v>10.664999999999999</v>
      </c>
    </row>
    <row r="1237" spans="1:4">
      <c r="A1237" s="9">
        <v>3</v>
      </c>
      <c r="B1237" s="10">
        <v>75</v>
      </c>
      <c r="C1237" s="38">
        <f t="shared" si="39"/>
        <v>225</v>
      </c>
      <c r="D1237" s="38">
        <f t="shared" si="40"/>
        <v>5.0625</v>
      </c>
    </row>
    <row r="1238" spans="1:4">
      <c r="A1238" s="9">
        <v>0</v>
      </c>
      <c r="B1238" s="10">
        <v>42</v>
      </c>
      <c r="C1238" s="38">
        <f t="shared" si="39"/>
        <v>0</v>
      </c>
      <c r="D1238" s="38">
        <f t="shared" si="40"/>
        <v>0</v>
      </c>
    </row>
    <row r="1239" spans="1:4">
      <c r="A1239" s="9">
        <v>23</v>
      </c>
      <c r="B1239" s="10">
        <v>0</v>
      </c>
      <c r="C1239" s="38">
        <f t="shared" si="39"/>
        <v>0</v>
      </c>
      <c r="D1239" s="38">
        <f t="shared" si="40"/>
        <v>0</v>
      </c>
    </row>
    <row r="1240" spans="1:4">
      <c r="A1240" s="9">
        <v>3</v>
      </c>
      <c r="B1240" s="10">
        <v>8</v>
      </c>
      <c r="C1240" s="38">
        <f t="shared" si="39"/>
        <v>24</v>
      </c>
      <c r="D1240" s="38">
        <f t="shared" si="40"/>
        <v>0.54</v>
      </c>
    </row>
    <row r="1241" spans="1:4">
      <c r="A1241" s="9">
        <v>0</v>
      </c>
      <c r="B1241" s="10">
        <v>11</v>
      </c>
      <c r="C1241" s="38">
        <f t="shared" si="39"/>
        <v>0</v>
      </c>
      <c r="D1241" s="38">
        <f t="shared" si="40"/>
        <v>0</v>
      </c>
    </row>
    <row r="1242" spans="1:4">
      <c r="A1242" s="9">
        <v>8</v>
      </c>
      <c r="B1242" s="10">
        <v>0</v>
      </c>
      <c r="C1242" s="38">
        <f t="shared" si="39"/>
        <v>0</v>
      </c>
      <c r="D1242" s="38">
        <f t="shared" si="40"/>
        <v>0</v>
      </c>
    </row>
    <row r="1243" spans="1:4">
      <c r="A1243" s="9">
        <v>0</v>
      </c>
      <c r="B1243" s="10">
        <v>38</v>
      </c>
      <c r="C1243" s="38">
        <f t="shared" si="39"/>
        <v>0</v>
      </c>
      <c r="D1243" s="38">
        <f t="shared" si="40"/>
        <v>0</v>
      </c>
    </row>
    <row r="1244" spans="1:4">
      <c r="A1244" s="9">
        <v>1</v>
      </c>
      <c r="B1244" s="10">
        <v>18</v>
      </c>
      <c r="C1244" s="38">
        <f t="shared" si="39"/>
        <v>18</v>
      </c>
      <c r="D1244" s="38">
        <f t="shared" si="40"/>
        <v>0.40499999999999997</v>
      </c>
    </row>
    <row r="1245" spans="1:4">
      <c r="A1245" s="9">
        <v>83</v>
      </c>
      <c r="B1245" s="10">
        <v>81</v>
      </c>
      <c r="C1245" s="38">
        <f t="shared" si="39"/>
        <v>6723</v>
      </c>
      <c r="D1245" s="38">
        <f t="shared" si="40"/>
        <v>151.26749999999998</v>
      </c>
    </row>
    <row r="1246" spans="1:4">
      <c r="A1246" s="9">
        <v>22</v>
      </c>
      <c r="B1246" s="10">
        <v>22</v>
      </c>
      <c r="C1246" s="38">
        <f t="shared" si="39"/>
        <v>484</v>
      </c>
      <c r="D1246" s="38">
        <f t="shared" si="40"/>
        <v>10.889999999999999</v>
      </c>
    </row>
    <row r="1247" spans="1:4">
      <c r="A1247" s="9">
        <v>2</v>
      </c>
      <c r="B1247" s="10">
        <v>82</v>
      </c>
      <c r="C1247" s="38">
        <f t="shared" si="39"/>
        <v>164</v>
      </c>
      <c r="D1247" s="38">
        <f t="shared" si="40"/>
        <v>3.69</v>
      </c>
    </row>
    <row r="1248" spans="1:4">
      <c r="A1248" s="9">
        <v>5</v>
      </c>
      <c r="B1248" s="10">
        <v>95</v>
      </c>
      <c r="C1248" s="38">
        <f t="shared" si="39"/>
        <v>475</v>
      </c>
      <c r="D1248" s="38">
        <f t="shared" si="40"/>
        <v>10.6875</v>
      </c>
    </row>
    <row r="1249" spans="1:4">
      <c r="A1249" s="9">
        <v>6</v>
      </c>
      <c r="B1249" s="10">
        <v>0</v>
      </c>
      <c r="C1249" s="38">
        <f t="shared" si="39"/>
        <v>0</v>
      </c>
      <c r="D1249" s="38">
        <f t="shared" si="40"/>
        <v>0</v>
      </c>
    </row>
    <row r="1250" spans="1:4">
      <c r="A1250" s="9">
        <v>0</v>
      </c>
      <c r="B1250" s="10">
        <v>52</v>
      </c>
      <c r="C1250" s="38">
        <f t="shared" si="39"/>
        <v>0</v>
      </c>
      <c r="D1250" s="38">
        <f t="shared" si="40"/>
        <v>0</v>
      </c>
    </row>
    <row r="1251" spans="1:4">
      <c r="A1251" s="9">
        <v>36</v>
      </c>
      <c r="B1251" s="10">
        <v>133</v>
      </c>
      <c r="C1251" s="38">
        <f t="shared" si="39"/>
        <v>4788</v>
      </c>
      <c r="D1251" s="38">
        <f t="shared" si="40"/>
        <v>107.72999999999999</v>
      </c>
    </row>
    <row r="1252" spans="1:4">
      <c r="A1252" s="9">
        <v>3</v>
      </c>
      <c r="B1252" s="10">
        <v>91</v>
      </c>
      <c r="C1252" s="38">
        <f t="shared" si="39"/>
        <v>273</v>
      </c>
      <c r="D1252" s="38">
        <f t="shared" si="40"/>
        <v>6.1425000000000001</v>
      </c>
    </row>
    <row r="1253" spans="1:4">
      <c r="A1253" s="9">
        <v>20</v>
      </c>
      <c r="B1253" s="10">
        <v>26</v>
      </c>
      <c r="C1253" s="38">
        <f t="shared" si="39"/>
        <v>520</v>
      </c>
      <c r="D1253" s="38">
        <f t="shared" si="40"/>
        <v>11.7</v>
      </c>
    </row>
    <row r="1254" spans="1:4">
      <c r="A1254" s="9">
        <v>0</v>
      </c>
      <c r="B1254" s="10">
        <v>78</v>
      </c>
      <c r="C1254" s="38">
        <f t="shared" si="39"/>
        <v>0</v>
      </c>
      <c r="D1254" s="38">
        <f t="shared" si="40"/>
        <v>0</v>
      </c>
    </row>
    <row r="1255" spans="1:4">
      <c r="A1255" s="9">
        <v>0</v>
      </c>
      <c r="B1255" s="10">
        <v>21</v>
      </c>
      <c r="C1255" s="38">
        <f t="shared" si="39"/>
        <v>0</v>
      </c>
      <c r="D1255" s="38">
        <f t="shared" si="40"/>
        <v>0</v>
      </c>
    </row>
    <row r="1256" spans="1:4">
      <c r="A1256" s="9">
        <v>3</v>
      </c>
      <c r="B1256" s="10">
        <v>66</v>
      </c>
      <c r="C1256" s="38">
        <f t="shared" si="39"/>
        <v>198</v>
      </c>
      <c r="D1256" s="38">
        <f t="shared" si="40"/>
        <v>4.4550000000000001</v>
      </c>
    </row>
    <row r="1257" spans="1:4">
      <c r="A1257" s="9">
        <v>0</v>
      </c>
      <c r="B1257" s="10">
        <v>150</v>
      </c>
      <c r="C1257" s="38">
        <f t="shared" si="39"/>
        <v>0</v>
      </c>
      <c r="D1257" s="38">
        <f t="shared" si="40"/>
        <v>0</v>
      </c>
    </row>
    <row r="1258" spans="1:4">
      <c r="A1258" s="9">
        <v>1</v>
      </c>
      <c r="B1258" s="10">
        <v>58</v>
      </c>
      <c r="C1258" s="38">
        <f t="shared" si="39"/>
        <v>58</v>
      </c>
      <c r="D1258" s="38">
        <f t="shared" si="40"/>
        <v>1.3049999999999999</v>
      </c>
    </row>
    <row r="1259" spans="1:4">
      <c r="A1259" s="9">
        <v>85</v>
      </c>
      <c r="B1259" s="10">
        <v>34</v>
      </c>
      <c r="C1259" s="38">
        <f t="shared" si="39"/>
        <v>2890</v>
      </c>
      <c r="D1259" s="38">
        <f t="shared" si="40"/>
        <v>65.024999999999991</v>
      </c>
    </row>
    <row r="1260" spans="1:4">
      <c r="A1260" s="9">
        <v>0</v>
      </c>
      <c r="B1260" s="10">
        <v>21</v>
      </c>
      <c r="C1260" s="38">
        <f t="shared" si="39"/>
        <v>0</v>
      </c>
      <c r="D1260" s="38">
        <f t="shared" si="40"/>
        <v>0</v>
      </c>
    </row>
    <row r="1261" spans="1:4">
      <c r="A1261" s="9">
        <v>35</v>
      </c>
      <c r="B1261" s="10">
        <v>75</v>
      </c>
      <c r="C1261" s="38">
        <f t="shared" si="39"/>
        <v>2625</v>
      </c>
      <c r="D1261" s="38">
        <f t="shared" si="40"/>
        <v>59.0625</v>
      </c>
    </row>
    <row r="1262" spans="1:4">
      <c r="A1262" s="9">
        <v>2</v>
      </c>
      <c r="B1262" s="10">
        <v>21</v>
      </c>
      <c r="C1262" s="38">
        <f t="shared" si="39"/>
        <v>42</v>
      </c>
      <c r="D1262" s="38">
        <f t="shared" si="40"/>
        <v>0.94499999999999995</v>
      </c>
    </row>
    <row r="1263" spans="1:4">
      <c r="A1263" s="9">
        <v>3</v>
      </c>
      <c r="B1263" s="10">
        <v>10</v>
      </c>
      <c r="C1263" s="38">
        <f t="shared" si="39"/>
        <v>30</v>
      </c>
      <c r="D1263" s="38">
        <f t="shared" si="40"/>
        <v>0.67499999999999993</v>
      </c>
    </row>
    <row r="1264" spans="1:4">
      <c r="A1264" s="9">
        <v>0</v>
      </c>
      <c r="B1264" s="10">
        <v>68</v>
      </c>
      <c r="C1264" s="38">
        <f t="shared" si="39"/>
        <v>0</v>
      </c>
      <c r="D1264" s="38">
        <f t="shared" si="40"/>
        <v>0</v>
      </c>
    </row>
    <row r="1265" spans="1:4">
      <c r="A1265" s="9">
        <v>9</v>
      </c>
      <c r="B1265" s="10">
        <v>170</v>
      </c>
      <c r="C1265" s="38">
        <f t="shared" si="39"/>
        <v>1530</v>
      </c>
      <c r="D1265" s="38">
        <f t="shared" si="40"/>
        <v>34.424999999999997</v>
      </c>
    </row>
    <row r="1266" spans="1:4">
      <c r="A1266" s="9">
        <v>0</v>
      </c>
      <c r="B1266" s="10">
        <v>7</v>
      </c>
      <c r="C1266" s="38">
        <f t="shared" si="39"/>
        <v>0</v>
      </c>
      <c r="D1266" s="38">
        <f t="shared" si="40"/>
        <v>0</v>
      </c>
    </row>
    <row r="1267" spans="1:4">
      <c r="A1267" s="9">
        <v>15</v>
      </c>
      <c r="B1267" s="10">
        <v>25</v>
      </c>
      <c r="C1267" s="38">
        <f t="shared" si="39"/>
        <v>375</v>
      </c>
      <c r="D1267" s="38">
        <f t="shared" si="40"/>
        <v>8.4375</v>
      </c>
    </row>
    <row r="1268" spans="1:4">
      <c r="A1268" s="9">
        <v>10</v>
      </c>
      <c r="B1268" s="10">
        <v>44</v>
      </c>
      <c r="C1268" s="38">
        <f t="shared" si="39"/>
        <v>440</v>
      </c>
      <c r="D1268" s="38">
        <f t="shared" si="40"/>
        <v>9.9</v>
      </c>
    </row>
    <row r="1269" spans="1:4">
      <c r="A1269" s="9">
        <v>0</v>
      </c>
      <c r="B1269" s="10">
        <v>20</v>
      </c>
      <c r="C1269" s="38">
        <f t="shared" si="39"/>
        <v>0</v>
      </c>
      <c r="D1269" s="38">
        <f t="shared" si="40"/>
        <v>0</v>
      </c>
    </row>
    <row r="1270" spans="1:4">
      <c r="A1270" s="9">
        <v>42</v>
      </c>
      <c r="B1270" s="10">
        <v>35</v>
      </c>
      <c r="C1270" s="38">
        <f t="shared" si="39"/>
        <v>1470</v>
      </c>
      <c r="D1270" s="38">
        <f t="shared" si="40"/>
        <v>33.074999999999996</v>
      </c>
    </row>
    <row r="1271" spans="1:4">
      <c r="A1271" s="9">
        <v>17</v>
      </c>
      <c r="B1271" s="10">
        <v>60</v>
      </c>
      <c r="C1271" s="38">
        <f t="shared" si="39"/>
        <v>1020</v>
      </c>
      <c r="D1271" s="38">
        <f t="shared" si="40"/>
        <v>22.95</v>
      </c>
    </row>
    <row r="1272" spans="1:4">
      <c r="A1272" s="9">
        <v>0</v>
      </c>
      <c r="B1272" s="10">
        <v>3</v>
      </c>
      <c r="C1272" s="38">
        <f t="shared" si="39"/>
        <v>0</v>
      </c>
      <c r="D1272" s="38">
        <f t="shared" si="40"/>
        <v>0</v>
      </c>
    </row>
    <row r="1273" spans="1:4">
      <c r="A1273" s="9">
        <v>17</v>
      </c>
      <c r="B1273" s="10">
        <v>13</v>
      </c>
      <c r="C1273" s="38">
        <f t="shared" si="39"/>
        <v>221</v>
      </c>
      <c r="D1273" s="38">
        <f t="shared" si="40"/>
        <v>4.9725000000000001</v>
      </c>
    </row>
    <row r="1274" spans="1:4">
      <c r="A1274" s="9">
        <v>6</v>
      </c>
      <c r="B1274" s="10">
        <v>59</v>
      </c>
      <c r="C1274" s="38">
        <f t="shared" si="39"/>
        <v>354</v>
      </c>
      <c r="D1274" s="38">
        <f t="shared" si="40"/>
        <v>7.9649999999999999</v>
      </c>
    </row>
    <row r="1275" spans="1:4">
      <c r="A1275" s="9">
        <v>0</v>
      </c>
      <c r="B1275" s="10">
        <v>7</v>
      </c>
      <c r="C1275" s="38">
        <f t="shared" si="39"/>
        <v>0</v>
      </c>
      <c r="D1275" s="38">
        <f t="shared" si="40"/>
        <v>0</v>
      </c>
    </row>
    <row r="1276" spans="1:4">
      <c r="A1276" s="9">
        <v>4</v>
      </c>
      <c r="B1276" s="10">
        <v>79</v>
      </c>
      <c r="C1276" s="38">
        <f t="shared" si="39"/>
        <v>316</v>
      </c>
      <c r="D1276" s="38">
        <f t="shared" si="40"/>
        <v>7.1099999999999994</v>
      </c>
    </row>
    <row r="1277" spans="1:4">
      <c r="A1277" s="9">
        <v>4</v>
      </c>
      <c r="B1277" s="10">
        <v>190</v>
      </c>
      <c r="C1277" s="38">
        <f t="shared" si="39"/>
        <v>760</v>
      </c>
      <c r="D1277" s="38">
        <f t="shared" si="40"/>
        <v>17.099999999999998</v>
      </c>
    </row>
    <row r="1278" spans="1:4">
      <c r="A1278" s="9">
        <v>108</v>
      </c>
      <c r="B1278" s="10">
        <v>7</v>
      </c>
      <c r="C1278" s="38">
        <f t="shared" si="39"/>
        <v>756</v>
      </c>
      <c r="D1278" s="38">
        <f t="shared" si="40"/>
        <v>17.009999999999998</v>
      </c>
    </row>
    <row r="1279" spans="1:4">
      <c r="A1279" s="9">
        <v>644</v>
      </c>
      <c r="B1279" s="10">
        <v>10</v>
      </c>
      <c r="C1279" s="38">
        <f t="shared" si="39"/>
        <v>6440</v>
      </c>
      <c r="D1279" s="38">
        <f t="shared" si="40"/>
        <v>144.9</v>
      </c>
    </row>
    <row r="1280" spans="1:4">
      <c r="A1280" s="9">
        <v>31</v>
      </c>
      <c r="B1280" s="10">
        <v>216</v>
      </c>
      <c r="C1280" s="38">
        <f t="shared" si="39"/>
        <v>6696</v>
      </c>
      <c r="D1280" s="38">
        <f t="shared" si="40"/>
        <v>150.66</v>
      </c>
    </row>
    <row r="1281" spans="1:4">
      <c r="A1281" s="9">
        <v>1</v>
      </c>
      <c r="B1281" s="10">
        <v>100</v>
      </c>
      <c r="C1281" s="38">
        <f t="shared" si="39"/>
        <v>100</v>
      </c>
      <c r="D1281" s="38">
        <f t="shared" si="40"/>
        <v>2.25</v>
      </c>
    </row>
    <row r="1282" spans="1:4">
      <c r="A1282" s="9">
        <v>49</v>
      </c>
      <c r="B1282" s="10">
        <v>176</v>
      </c>
      <c r="C1282" s="38">
        <f t="shared" si="39"/>
        <v>8624</v>
      </c>
      <c r="D1282" s="38">
        <f t="shared" si="40"/>
        <v>194.04</v>
      </c>
    </row>
    <row r="1283" spans="1:4">
      <c r="A1283" s="9">
        <v>6</v>
      </c>
      <c r="B1283" s="10">
        <v>19</v>
      </c>
      <c r="C1283" s="38">
        <f t="shared" ref="C1283:C1346" si="41">A1283*B1283</f>
        <v>114</v>
      </c>
      <c r="D1283" s="38">
        <f t="shared" ref="D1283:D1346" si="42">C1283*2.25%</f>
        <v>2.5649999999999999</v>
      </c>
    </row>
    <row r="1284" spans="1:4">
      <c r="A1284" s="9">
        <v>17</v>
      </c>
      <c r="B1284" s="10">
        <v>95</v>
      </c>
      <c r="C1284" s="38">
        <f t="shared" si="41"/>
        <v>1615</v>
      </c>
      <c r="D1284" s="38">
        <f t="shared" si="42"/>
        <v>36.337499999999999</v>
      </c>
    </row>
    <row r="1285" spans="1:4">
      <c r="A1285" s="9">
        <v>9</v>
      </c>
      <c r="B1285" s="10">
        <v>24</v>
      </c>
      <c r="C1285" s="38">
        <f t="shared" si="41"/>
        <v>216</v>
      </c>
      <c r="D1285" s="38">
        <f t="shared" si="42"/>
        <v>4.8599999999999994</v>
      </c>
    </row>
    <row r="1286" spans="1:4">
      <c r="A1286" s="9">
        <v>14</v>
      </c>
      <c r="B1286" s="10">
        <v>54</v>
      </c>
      <c r="C1286" s="38">
        <f t="shared" si="41"/>
        <v>756</v>
      </c>
      <c r="D1286" s="38">
        <f t="shared" si="42"/>
        <v>17.009999999999998</v>
      </c>
    </row>
    <row r="1287" spans="1:4">
      <c r="A1287" s="9">
        <v>37</v>
      </c>
      <c r="B1287" s="10">
        <v>74</v>
      </c>
      <c r="C1287" s="38">
        <f t="shared" si="41"/>
        <v>2738</v>
      </c>
      <c r="D1287" s="38">
        <f t="shared" si="42"/>
        <v>61.604999999999997</v>
      </c>
    </row>
    <row r="1288" spans="1:4">
      <c r="A1288" s="9">
        <v>18</v>
      </c>
      <c r="B1288" s="10">
        <v>124</v>
      </c>
      <c r="C1288" s="38">
        <f t="shared" si="41"/>
        <v>2232</v>
      </c>
      <c r="D1288" s="38">
        <f t="shared" si="42"/>
        <v>50.22</v>
      </c>
    </row>
    <row r="1289" spans="1:4">
      <c r="A1289" s="9">
        <v>1</v>
      </c>
      <c r="B1289" s="10">
        <v>21</v>
      </c>
      <c r="C1289" s="38">
        <f t="shared" si="41"/>
        <v>21</v>
      </c>
      <c r="D1289" s="38">
        <f t="shared" si="42"/>
        <v>0.47249999999999998</v>
      </c>
    </row>
    <row r="1290" spans="1:4">
      <c r="A1290" s="9">
        <v>0</v>
      </c>
      <c r="B1290" s="10">
        <v>135</v>
      </c>
      <c r="C1290" s="38">
        <f t="shared" si="41"/>
        <v>0</v>
      </c>
      <c r="D1290" s="38">
        <f t="shared" si="42"/>
        <v>0</v>
      </c>
    </row>
    <row r="1291" spans="1:4">
      <c r="A1291" s="9">
        <v>22</v>
      </c>
      <c r="B1291" s="10">
        <v>13</v>
      </c>
      <c r="C1291" s="38">
        <f t="shared" si="41"/>
        <v>286</v>
      </c>
      <c r="D1291" s="38">
        <f t="shared" si="42"/>
        <v>6.4349999999999996</v>
      </c>
    </row>
    <row r="1292" spans="1:4">
      <c r="A1292" s="9">
        <v>1</v>
      </c>
      <c r="B1292" s="10">
        <v>105</v>
      </c>
      <c r="C1292" s="38">
        <f t="shared" si="41"/>
        <v>105</v>
      </c>
      <c r="D1292" s="38">
        <f t="shared" si="42"/>
        <v>2.3624999999999998</v>
      </c>
    </row>
    <row r="1293" spans="1:4">
      <c r="A1293" s="9">
        <v>6</v>
      </c>
      <c r="B1293" s="10">
        <v>31</v>
      </c>
      <c r="C1293" s="38">
        <f t="shared" si="41"/>
        <v>186</v>
      </c>
      <c r="D1293" s="38">
        <f t="shared" si="42"/>
        <v>4.1849999999999996</v>
      </c>
    </row>
    <row r="1294" spans="1:4">
      <c r="A1294" s="9">
        <v>8</v>
      </c>
      <c r="B1294" s="10">
        <v>129</v>
      </c>
      <c r="C1294" s="38">
        <f t="shared" si="41"/>
        <v>1032</v>
      </c>
      <c r="D1294" s="38">
        <f t="shared" si="42"/>
        <v>23.22</v>
      </c>
    </row>
    <row r="1295" spans="1:4">
      <c r="A1295" s="9">
        <v>1</v>
      </c>
      <c r="B1295" s="10">
        <v>139</v>
      </c>
      <c r="C1295" s="38">
        <f t="shared" si="41"/>
        <v>139</v>
      </c>
      <c r="D1295" s="38">
        <f t="shared" si="42"/>
        <v>3.1274999999999999</v>
      </c>
    </row>
    <row r="1296" spans="1:4">
      <c r="A1296" s="9">
        <v>13</v>
      </c>
      <c r="B1296" s="10">
        <v>105</v>
      </c>
      <c r="C1296" s="38">
        <f t="shared" si="41"/>
        <v>1365</v>
      </c>
      <c r="D1296" s="38">
        <f t="shared" si="42"/>
        <v>30.712499999999999</v>
      </c>
    </row>
    <row r="1297" spans="1:4">
      <c r="A1297" s="9">
        <v>20</v>
      </c>
      <c r="B1297" s="10">
        <v>35</v>
      </c>
      <c r="C1297" s="38">
        <f t="shared" si="41"/>
        <v>700</v>
      </c>
      <c r="D1297" s="38">
        <f t="shared" si="42"/>
        <v>15.75</v>
      </c>
    </row>
    <row r="1298" spans="1:4">
      <c r="A1298" s="9">
        <v>1</v>
      </c>
      <c r="B1298" s="10">
        <v>23</v>
      </c>
      <c r="C1298" s="38">
        <f t="shared" si="41"/>
        <v>23</v>
      </c>
      <c r="D1298" s="38">
        <f t="shared" si="42"/>
        <v>0.51749999999999996</v>
      </c>
    </row>
    <row r="1299" spans="1:4">
      <c r="A1299" s="9">
        <v>7</v>
      </c>
      <c r="B1299" s="10">
        <v>84</v>
      </c>
      <c r="C1299" s="38">
        <f t="shared" si="41"/>
        <v>588</v>
      </c>
      <c r="D1299" s="38">
        <f t="shared" si="42"/>
        <v>13.229999999999999</v>
      </c>
    </row>
    <row r="1300" spans="1:4">
      <c r="A1300" s="9">
        <v>3</v>
      </c>
      <c r="B1300" s="10">
        <v>64</v>
      </c>
      <c r="C1300" s="38">
        <f t="shared" si="41"/>
        <v>192</v>
      </c>
      <c r="D1300" s="38">
        <f t="shared" si="42"/>
        <v>4.32</v>
      </c>
    </row>
    <row r="1301" spans="1:4">
      <c r="A1301" s="9">
        <v>15</v>
      </c>
      <c r="B1301" s="10">
        <v>30</v>
      </c>
      <c r="C1301" s="38">
        <f t="shared" si="41"/>
        <v>450</v>
      </c>
      <c r="D1301" s="38">
        <f t="shared" si="42"/>
        <v>10.125</v>
      </c>
    </row>
    <row r="1302" spans="1:4">
      <c r="A1302" s="9">
        <v>21</v>
      </c>
      <c r="B1302" s="10">
        <v>103</v>
      </c>
      <c r="C1302" s="38">
        <f t="shared" si="41"/>
        <v>2163</v>
      </c>
      <c r="D1302" s="38">
        <f t="shared" si="42"/>
        <v>48.667499999999997</v>
      </c>
    </row>
    <row r="1303" spans="1:4">
      <c r="A1303" s="9">
        <v>444</v>
      </c>
      <c r="B1303" s="10">
        <v>0</v>
      </c>
      <c r="C1303" s="38">
        <f t="shared" si="41"/>
        <v>0</v>
      </c>
      <c r="D1303" s="38">
        <f t="shared" si="42"/>
        <v>0</v>
      </c>
    </row>
    <row r="1304" spans="1:4">
      <c r="A1304" s="9">
        <v>35</v>
      </c>
      <c r="B1304" s="10">
        <v>19</v>
      </c>
      <c r="C1304" s="38">
        <f t="shared" si="41"/>
        <v>665</v>
      </c>
      <c r="D1304" s="38">
        <f t="shared" si="42"/>
        <v>14.962499999999999</v>
      </c>
    </row>
    <row r="1305" spans="1:4">
      <c r="A1305" s="9">
        <v>1</v>
      </c>
      <c r="B1305" s="10">
        <v>10</v>
      </c>
      <c r="C1305" s="38">
        <f t="shared" si="41"/>
        <v>10</v>
      </c>
      <c r="D1305" s="38">
        <f t="shared" si="42"/>
        <v>0.22499999999999998</v>
      </c>
    </row>
    <row r="1306" spans="1:4">
      <c r="A1306" s="9">
        <v>4</v>
      </c>
      <c r="B1306" s="10">
        <v>15</v>
      </c>
      <c r="C1306" s="38">
        <f t="shared" si="41"/>
        <v>60</v>
      </c>
      <c r="D1306" s="38">
        <f t="shared" si="42"/>
        <v>1.3499999999999999</v>
      </c>
    </row>
    <row r="1307" spans="1:4">
      <c r="A1307" s="9">
        <v>4</v>
      </c>
      <c r="B1307" s="10">
        <v>70</v>
      </c>
      <c r="C1307" s="38">
        <f t="shared" si="41"/>
        <v>280</v>
      </c>
      <c r="D1307" s="38">
        <f t="shared" si="42"/>
        <v>6.3</v>
      </c>
    </row>
    <row r="1308" spans="1:4">
      <c r="A1308" s="9">
        <v>5</v>
      </c>
      <c r="B1308" s="10">
        <v>73</v>
      </c>
      <c r="C1308" s="38">
        <f t="shared" si="41"/>
        <v>365</v>
      </c>
      <c r="D1308" s="38">
        <f t="shared" si="42"/>
        <v>8.2125000000000004</v>
      </c>
    </row>
    <row r="1309" spans="1:4">
      <c r="A1309" s="9">
        <v>14</v>
      </c>
      <c r="B1309" s="10">
        <v>20</v>
      </c>
      <c r="C1309" s="38">
        <f t="shared" si="41"/>
        <v>280</v>
      </c>
      <c r="D1309" s="38">
        <f t="shared" si="42"/>
        <v>6.3</v>
      </c>
    </row>
    <row r="1310" spans="1:4">
      <c r="A1310" s="9">
        <v>20</v>
      </c>
      <c r="B1310" s="10">
        <v>330</v>
      </c>
      <c r="C1310" s="38">
        <f t="shared" si="41"/>
        <v>6600</v>
      </c>
      <c r="D1310" s="38">
        <f t="shared" si="42"/>
        <v>148.5</v>
      </c>
    </row>
    <row r="1311" spans="1:4">
      <c r="A1311" s="9">
        <v>36</v>
      </c>
      <c r="B1311" s="10">
        <v>101</v>
      </c>
      <c r="C1311" s="38">
        <f t="shared" si="41"/>
        <v>3636</v>
      </c>
      <c r="D1311" s="38">
        <f t="shared" si="42"/>
        <v>81.81</v>
      </c>
    </row>
    <row r="1312" spans="1:4">
      <c r="A1312" s="9">
        <v>644</v>
      </c>
      <c r="B1312" s="10">
        <v>10</v>
      </c>
      <c r="C1312" s="38">
        <f t="shared" si="41"/>
        <v>6440</v>
      </c>
      <c r="D1312" s="38">
        <f t="shared" si="42"/>
        <v>144.9</v>
      </c>
    </row>
    <row r="1313" spans="1:4">
      <c r="A1313" s="9">
        <v>17</v>
      </c>
      <c r="B1313" s="10">
        <v>219</v>
      </c>
      <c r="C1313" s="38">
        <f t="shared" si="41"/>
        <v>3723</v>
      </c>
      <c r="D1313" s="38">
        <f t="shared" si="42"/>
        <v>83.767499999999998</v>
      </c>
    </row>
    <row r="1314" spans="1:4">
      <c r="A1314" s="9">
        <v>3</v>
      </c>
      <c r="B1314" s="10">
        <v>13</v>
      </c>
      <c r="C1314" s="38">
        <f t="shared" si="41"/>
        <v>39</v>
      </c>
      <c r="D1314" s="38">
        <f t="shared" si="42"/>
        <v>0.87749999999999995</v>
      </c>
    </row>
    <row r="1315" spans="1:4">
      <c r="A1315" s="9">
        <v>2</v>
      </c>
      <c r="B1315" s="10">
        <v>37</v>
      </c>
      <c r="C1315" s="38">
        <f t="shared" si="41"/>
        <v>74</v>
      </c>
      <c r="D1315" s="38">
        <f t="shared" si="42"/>
        <v>1.665</v>
      </c>
    </row>
    <row r="1316" spans="1:4">
      <c r="A1316" s="9">
        <v>14</v>
      </c>
      <c r="B1316" s="10">
        <v>146</v>
      </c>
      <c r="C1316" s="38">
        <f t="shared" si="41"/>
        <v>2044</v>
      </c>
      <c r="D1316" s="38">
        <f t="shared" si="42"/>
        <v>45.989999999999995</v>
      </c>
    </row>
    <row r="1317" spans="1:4">
      <c r="A1317" s="9">
        <v>0</v>
      </c>
      <c r="B1317" s="10">
        <v>60</v>
      </c>
      <c r="C1317" s="38">
        <f t="shared" si="41"/>
        <v>0</v>
      </c>
      <c r="D1317" s="38">
        <f t="shared" si="42"/>
        <v>0</v>
      </c>
    </row>
    <row r="1318" spans="1:4">
      <c r="A1318" s="9">
        <v>9</v>
      </c>
      <c r="B1318" s="10">
        <v>44</v>
      </c>
      <c r="C1318" s="38">
        <f t="shared" si="41"/>
        <v>396</v>
      </c>
      <c r="D1318" s="38">
        <f t="shared" si="42"/>
        <v>8.91</v>
      </c>
    </row>
    <row r="1319" spans="1:4">
      <c r="A1319" s="9">
        <v>61</v>
      </c>
      <c r="B1319" s="10">
        <v>138</v>
      </c>
      <c r="C1319" s="38">
        <f t="shared" si="41"/>
        <v>8418</v>
      </c>
      <c r="D1319" s="38">
        <f t="shared" si="42"/>
        <v>189.405</v>
      </c>
    </row>
    <row r="1320" spans="1:4">
      <c r="A1320" s="9">
        <v>9</v>
      </c>
      <c r="B1320" s="10">
        <v>148</v>
      </c>
      <c r="C1320" s="38">
        <f t="shared" si="41"/>
        <v>1332</v>
      </c>
      <c r="D1320" s="38">
        <f t="shared" si="42"/>
        <v>29.97</v>
      </c>
    </row>
    <row r="1321" spans="1:4">
      <c r="A1321" s="9">
        <v>2</v>
      </c>
      <c r="B1321" s="10">
        <v>360</v>
      </c>
      <c r="C1321" s="38">
        <f t="shared" si="41"/>
        <v>720</v>
      </c>
      <c r="D1321" s="38">
        <f t="shared" si="42"/>
        <v>16.2</v>
      </c>
    </row>
    <row r="1322" spans="1:4">
      <c r="A1322" s="9">
        <v>26</v>
      </c>
      <c r="B1322" s="10">
        <v>37</v>
      </c>
      <c r="C1322" s="38">
        <f t="shared" si="41"/>
        <v>962</v>
      </c>
      <c r="D1322" s="38">
        <f t="shared" si="42"/>
        <v>21.645</v>
      </c>
    </row>
    <row r="1323" spans="1:4">
      <c r="A1323" s="9">
        <v>3</v>
      </c>
      <c r="B1323" s="10">
        <v>53</v>
      </c>
      <c r="C1323" s="38">
        <f t="shared" si="41"/>
        <v>159</v>
      </c>
      <c r="D1323" s="38">
        <f t="shared" si="42"/>
        <v>3.5774999999999997</v>
      </c>
    </row>
    <row r="1324" spans="1:4">
      <c r="A1324" s="9">
        <v>0</v>
      </c>
      <c r="B1324" s="10">
        <v>38</v>
      </c>
      <c r="C1324" s="38">
        <f t="shared" si="41"/>
        <v>0</v>
      </c>
      <c r="D1324" s="38">
        <f t="shared" si="42"/>
        <v>0</v>
      </c>
    </row>
    <row r="1325" spans="1:4">
      <c r="A1325" s="9">
        <v>371</v>
      </c>
      <c r="B1325" s="10">
        <v>14</v>
      </c>
      <c r="C1325" s="38">
        <f t="shared" si="41"/>
        <v>5194</v>
      </c>
      <c r="D1325" s="38">
        <f t="shared" si="42"/>
        <v>116.86499999999999</v>
      </c>
    </row>
    <row r="1326" spans="1:4">
      <c r="A1326" s="9">
        <v>99</v>
      </c>
      <c r="B1326" s="10">
        <v>10</v>
      </c>
      <c r="C1326" s="38">
        <f t="shared" si="41"/>
        <v>990</v>
      </c>
      <c r="D1326" s="38">
        <f t="shared" si="42"/>
        <v>22.274999999999999</v>
      </c>
    </row>
    <row r="1327" spans="1:4">
      <c r="A1327" s="9">
        <v>86</v>
      </c>
      <c r="B1327" s="10">
        <v>10</v>
      </c>
      <c r="C1327" s="38">
        <f t="shared" si="41"/>
        <v>860</v>
      </c>
      <c r="D1327" s="38">
        <f t="shared" si="42"/>
        <v>19.349999999999998</v>
      </c>
    </row>
    <row r="1328" spans="1:4">
      <c r="A1328" s="9">
        <v>122</v>
      </c>
      <c r="B1328" s="10">
        <v>46</v>
      </c>
      <c r="C1328" s="38">
        <f t="shared" si="41"/>
        <v>5612</v>
      </c>
      <c r="D1328" s="38">
        <f t="shared" si="42"/>
        <v>126.27</v>
      </c>
    </row>
    <row r="1329" spans="1:4">
      <c r="A1329" s="9">
        <v>67</v>
      </c>
      <c r="B1329" s="10">
        <v>21</v>
      </c>
      <c r="C1329" s="38">
        <f t="shared" si="41"/>
        <v>1407</v>
      </c>
      <c r="D1329" s="38">
        <f t="shared" si="42"/>
        <v>31.657499999999999</v>
      </c>
    </row>
    <row r="1330" spans="1:4">
      <c r="A1330" s="9">
        <v>5</v>
      </c>
      <c r="B1330" s="10">
        <v>139</v>
      </c>
      <c r="C1330" s="38">
        <f t="shared" si="41"/>
        <v>695</v>
      </c>
      <c r="D1330" s="38">
        <f t="shared" si="42"/>
        <v>15.637499999999999</v>
      </c>
    </row>
    <row r="1331" spans="1:4">
      <c r="A1331" s="9">
        <v>35</v>
      </c>
      <c r="B1331" s="10">
        <v>36</v>
      </c>
      <c r="C1331" s="38">
        <f t="shared" si="41"/>
        <v>1260</v>
      </c>
      <c r="D1331" s="38">
        <f t="shared" si="42"/>
        <v>28.349999999999998</v>
      </c>
    </row>
    <row r="1332" spans="1:4">
      <c r="A1332" s="9">
        <v>21</v>
      </c>
      <c r="B1332" s="10">
        <v>24</v>
      </c>
      <c r="C1332" s="38">
        <f t="shared" si="41"/>
        <v>504</v>
      </c>
      <c r="D1332" s="38">
        <f t="shared" si="42"/>
        <v>11.34</v>
      </c>
    </row>
    <row r="1333" spans="1:4">
      <c r="A1333" s="9">
        <v>34</v>
      </c>
      <c r="B1333" s="10">
        <v>33</v>
      </c>
      <c r="C1333" s="38">
        <f t="shared" si="41"/>
        <v>1122</v>
      </c>
      <c r="D1333" s="38">
        <f t="shared" si="42"/>
        <v>25.244999999999997</v>
      </c>
    </row>
    <row r="1334" spans="1:4">
      <c r="A1334" s="9">
        <v>49</v>
      </c>
      <c r="B1334" s="10">
        <v>28</v>
      </c>
      <c r="C1334" s="38">
        <f t="shared" si="41"/>
        <v>1372</v>
      </c>
      <c r="D1334" s="38">
        <f t="shared" si="42"/>
        <v>30.869999999999997</v>
      </c>
    </row>
    <row r="1335" spans="1:4">
      <c r="A1335" s="9">
        <v>3</v>
      </c>
      <c r="B1335" s="10">
        <v>48</v>
      </c>
      <c r="C1335" s="38">
        <f t="shared" si="41"/>
        <v>144</v>
      </c>
      <c r="D1335" s="38">
        <f t="shared" si="42"/>
        <v>3.2399999999999998</v>
      </c>
    </row>
    <row r="1336" spans="1:4">
      <c r="A1336" s="9">
        <v>14</v>
      </c>
      <c r="B1336" s="10">
        <v>38</v>
      </c>
      <c r="C1336" s="38">
        <f t="shared" si="41"/>
        <v>532</v>
      </c>
      <c r="D1336" s="38">
        <f t="shared" si="42"/>
        <v>11.969999999999999</v>
      </c>
    </row>
    <row r="1337" spans="1:4">
      <c r="A1337" s="9">
        <v>22</v>
      </c>
      <c r="B1337" s="10">
        <v>33</v>
      </c>
      <c r="C1337" s="38">
        <f t="shared" si="41"/>
        <v>726</v>
      </c>
      <c r="D1337" s="38">
        <f t="shared" si="42"/>
        <v>16.335000000000001</v>
      </c>
    </row>
    <row r="1338" spans="1:4">
      <c r="A1338" s="9">
        <v>875</v>
      </c>
      <c r="B1338" s="10">
        <v>51</v>
      </c>
      <c r="C1338" s="38">
        <f t="shared" si="41"/>
        <v>44625</v>
      </c>
      <c r="D1338" s="38">
        <f t="shared" si="42"/>
        <v>1004.0625</v>
      </c>
    </row>
    <row r="1339" spans="1:4">
      <c r="A1339" s="9">
        <v>11</v>
      </c>
      <c r="B1339" s="10">
        <v>60</v>
      </c>
      <c r="C1339" s="38">
        <f t="shared" si="41"/>
        <v>660</v>
      </c>
      <c r="D1339" s="38">
        <f t="shared" si="42"/>
        <v>14.85</v>
      </c>
    </row>
    <row r="1340" spans="1:4">
      <c r="A1340" s="9">
        <v>4</v>
      </c>
      <c r="B1340" s="10">
        <v>89</v>
      </c>
      <c r="C1340" s="38">
        <f t="shared" si="41"/>
        <v>356</v>
      </c>
      <c r="D1340" s="38">
        <f t="shared" si="42"/>
        <v>8.01</v>
      </c>
    </row>
    <row r="1341" spans="1:4">
      <c r="A1341" s="9">
        <v>150</v>
      </c>
      <c r="B1341" s="10">
        <v>26</v>
      </c>
      <c r="C1341" s="38">
        <f t="shared" si="41"/>
        <v>3900</v>
      </c>
      <c r="D1341" s="38">
        <f t="shared" si="42"/>
        <v>87.75</v>
      </c>
    </row>
    <row r="1342" spans="1:4">
      <c r="A1342" s="9">
        <v>16</v>
      </c>
      <c r="B1342" s="10">
        <v>20</v>
      </c>
      <c r="C1342" s="38">
        <f t="shared" si="41"/>
        <v>320</v>
      </c>
      <c r="D1342" s="38">
        <f t="shared" si="42"/>
        <v>7.1999999999999993</v>
      </c>
    </row>
    <row r="1343" spans="1:4">
      <c r="A1343" s="9">
        <v>2</v>
      </c>
      <c r="B1343" s="10">
        <v>37</v>
      </c>
      <c r="C1343" s="38">
        <f t="shared" si="41"/>
        <v>74</v>
      </c>
      <c r="D1343" s="38">
        <f t="shared" si="42"/>
        <v>1.665</v>
      </c>
    </row>
    <row r="1344" spans="1:4">
      <c r="A1344" s="9">
        <v>14</v>
      </c>
      <c r="B1344" s="10">
        <v>34</v>
      </c>
      <c r="C1344" s="38">
        <f t="shared" si="41"/>
        <v>476</v>
      </c>
      <c r="D1344" s="38">
        <f t="shared" si="42"/>
        <v>10.709999999999999</v>
      </c>
    </row>
    <row r="1345" spans="1:4">
      <c r="A1345" s="9">
        <v>72</v>
      </c>
      <c r="B1345" s="10">
        <v>29</v>
      </c>
      <c r="C1345" s="38">
        <f t="shared" si="41"/>
        <v>2088</v>
      </c>
      <c r="D1345" s="38">
        <f t="shared" si="42"/>
        <v>46.98</v>
      </c>
    </row>
    <row r="1346" spans="1:4">
      <c r="A1346" s="9">
        <v>1</v>
      </c>
      <c r="B1346" s="10">
        <v>41</v>
      </c>
      <c r="C1346" s="38">
        <f t="shared" si="41"/>
        <v>41</v>
      </c>
      <c r="D1346" s="38">
        <f t="shared" si="42"/>
        <v>0.92249999999999999</v>
      </c>
    </row>
    <row r="1347" spans="1:4">
      <c r="A1347" s="9">
        <v>33</v>
      </c>
      <c r="B1347" s="10">
        <v>184</v>
      </c>
      <c r="C1347" s="38">
        <f t="shared" ref="C1347:C1410" si="43">A1347*B1347</f>
        <v>6072</v>
      </c>
      <c r="D1347" s="38">
        <f t="shared" ref="D1347:D1410" si="44">C1347*2.25%</f>
        <v>136.62</v>
      </c>
    </row>
    <row r="1348" spans="1:4">
      <c r="A1348" s="9">
        <v>3</v>
      </c>
      <c r="B1348" s="10">
        <v>43</v>
      </c>
      <c r="C1348" s="38">
        <f t="shared" si="43"/>
        <v>129</v>
      </c>
      <c r="D1348" s="38">
        <f t="shared" si="44"/>
        <v>2.9024999999999999</v>
      </c>
    </row>
    <row r="1349" spans="1:4">
      <c r="A1349" s="9">
        <v>29</v>
      </c>
      <c r="B1349" s="10">
        <v>26</v>
      </c>
      <c r="C1349" s="38">
        <f t="shared" si="43"/>
        <v>754</v>
      </c>
      <c r="D1349" s="38">
        <f t="shared" si="44"/>
        <v>16.965</v>
      </c>
    </row>
    <row r="1350" spans="1:4">
      <c r="A1350" s="9">
        <v>29</v>
      </c>
      <c r="B1350" s="10">
        <v>210</v>
      </c>
      <c r="C1350" s="38">
        <f t="shared" si="43"/>
        <v>6090</v>
      </c>
      <c r="D1350" s="38">
        <f t="shared" si="44"/>
        <v>137.02500000000001</v>
      </c>
    </row>
    <row r="1351" spans="1:4">
      <c r="A1351" s="9">
        <v>20</v>
      </c>
      <c r="B1351" s="10">
        <v>91</v>
      </c>
      <c r="C1351" s="38">
        <f t="shared" si="43"/>
        <v>1820</v>
      </c>
      <c r="D1351" s="38">
        <f t="shared" si="44"/>
        <v>40.949999999999996</v>
      </c>
    </row>
    <row r="1352" spans="1:4">
      <c r="A1352" s="9">
        <v>47</v>
      </c>
      <c r="B1352" s="10">
        <v>28</v>
      </c>
      <c r="C1352" s="38">
        <f t="shared" si="43"/>
        <v>1316</v>
      </c>
      <c r="D1352" s="38">
        <f t="shared" si="44"/>
        <v>29.61</v>
      </c>
    </row>
    <row r="1353" spans="1:4">
      <c r="A1353" s="9">
        <v>34</v>
      </c>
      <c r="B1353" s="10">
        <v>39</v>
      </c>
      <c r="C1353" s="38">
        <f t="shared" si="43"/>
        <v>1326</v>
      </c>
      <c r="D1353" s="38">
        <f t="shared" si="44"/>
        <v>29.834999999999997</v>
      </c>
    </row>
    <row r="1354" spans="1:4">
      <c r="A1354" s="9">
        <v>26</v>
      </c>
      <c r="B1354" s="10">
        <v>30</v>
      </c>
      <c r="C1354" s="38">
        <f t="shared" si="43"/>
        <v>780</v>
      </c>
      <c r="D1354" s="38">
        <f t="shared" si="44"/>
        <v>17.55</v>
      </c>
    </row>
    <row r="1355" spans="1:4">
      <c r="A1355" s="9">
        <v>22</v>
      </c>
      <c r="B1355" s="10">
        <v>91</v>
      </c>
      <c r="C1355" s="38">
        <f t="shared" si="43"/>
        <v>2002</v>
      </c>
      <c r="D1355" s="38">
        <f t="shared" si="44"/>
        <v>45.045000000000002</v>
      </c>
    </row>
    <row r="1356" spans="1:4">
      <c r="A1356" s="9">
        <v>49</v>
      </c>
      <c r="B1356" s="10">
        <v>69</v>
      </c>
      <c r="C1356" s="38">
        <f t="shared" si="43"/>
        <v>3381</v>
      </c>
      <c r="D1356" s="38">
        <f t="shared" si="44"/>
        <v>76.072499999999991</v>
      </c>
    </row>
    <row r="1357" spans="1:4">
      <c r="A1357" s="9">
        <v>28</v>
      </c>
      <c r="B1357" s="10">
        <v>47</v>
      </c>
      <c r="C1357" s="38">
        <f t="shared" si="43"/>
        <v>1316</v>
      </c>
      <c r="D1357" s="38">
        <f t="shared" si="44"/>
        <v>29.61</v>
      </c>
    </row>
    <row r="1358" spans="1:4">
      <c r="A1358" s="9">
        <v>6</v>
      </c>
      <c r="B1358" s="10">
        <v>35</v>
      </c>
      <c r="C1358" s="38">
        <f t="shared" si="43"/>
        <v>210</v>
      </c>
      <c r="D1358" s="38">
        <f t="shared" si="44"/>
        <v>4.7249999999999996</v>
      </c>
    </row>
    <row r="1359" spans="1:4">
      <c r="A1359" s="9">
        <v>10</v>
      </c>
      <c r="B1359" s="10">
        <v>55</v>
      </c>
      <c r="C1359" s="38">
        <f t="shared" si="43"/>
        <v>550</v>
      </c>
      <c r="D1359" s="38">
        <f t="shared" si="44"/>
        <v>12.375</v>
      </c>
    </row>
    <row r="1360" spans="1:4">
      <c r="A1360" s="9">
        <v>20</v>
      </c>
      <c r="B1360" s="10">
        <v>147</v>
      </c>
      <c r="C1360" s="38">
        <f t="shared" si="43"/>
        <v>2940</v>
      </c>
      <c r="D1360" s="38">
        <f t="shared" si="44"/>
        <v>66.149999999999991</v>
      </c>
    </row>
    <row r="1361" spans="1:4">
      <c r="A1361" s="9">
        <v>26</v>
      </c>
      <c r="B1361" s="10">
        <v>100</v>
      </c>
      <c r="C1361" s="38">
        <f t="shared" si="43"/>
        <v>2600</v>
      </c>
      <c r="D1361" s="38">
        <f t="shared" si="44"/>
        <v>58.5</v>
      </c>
    </row>
    <row r="1362" spans="1:4">
      <c r="A1362" s="9">
        <v>5</v>
      </c>
      <c r="B1362" s="10">
        <v>40</v>
      </c>
      <c r="C1362" s="38">
        <f t="shared" si="43"/>
        <v>200</v>
      </c>
      <c r="D1362" s="38">
        <f t="shared" si="44"/>
        <v>4.5</v>
      </c>
    </row>
    <row r="1363" spans="1:4">
      <c r="A1363" s="9">
        <v>1</v>
      </c>
      <c r="B1363" s="10">
        <v>84</v>
      </c>
      <c r="C1363" s="38">
        <f t="shared" si="43"/>
        <v>84</v>
      </c>
      <c r="D1363" s="38">
        <f t="shared" si="44"/>
        <v>1.89</v>
      </c>
    </row>
    <row r="1364" spans="1:4">
      <c r="A1364" s="9">
        <v>11</v>
      </c>
      <c r="B1364" s="10">
        <v>37</v>
      </c>
      <c r="C1364" s="38">
        <f t="shared" si="43"/>
        <v>407</v>
      </c>
      <c r="D1364" s="38">
        <f t="shared" si="44"/>
        <v>9.1574999999999989</v>
      </c>
    </row>
    <row r="1365" spans="1:4">
      <c r="A1365" s="9">
        <v>3</v>
      </c>
      <c r="B1365" s="10">
        <v>134</v>
      </c>
      <c r="C1365" s="38">
        <f t="shared" si="43"/>
        <v>402</v>
      </c>
      <c r="D1365" s="38">
        <f t="shared" si="44"/>
        <v>9.0449999999999999</v>
      </c>
    </row>
    <row r="1366" spans="1:4">
      <c r="A1366" s="9">
        <v>15</v>
      </c>
      <c r="B1366" s="10">
        <v>15</v>
      </c>
      <c r="C1366" s="38">
        <f t="shared" si="43"/>
        <v>225</v>
      </c>
      <c r="D1366" s="38">
        <f t="shared" si="44"/>
        <v>5.0625</v>
      </c>
    </row>
    <row r="1367" spans="1:4">
      <c r="A1367" s="9">
        <v>4</v>
      </c>
      <c r="B1367" s="10">
        <v>168</v>
      </c>
      <c r="C1367" s="38">
        <f t="shared" si="43"/>
        <v>672</v>
      </c>
      <c r="D1367" s="38">
        <f t="shared" si="44"/>
        <v>15.12</v>
      </c>
    </row>
    <row r="1368" spans="1:4">
      <c r="A1368" s="9">
        <v>47</v>
      </c>
      <c r="B1368" s="10">
        <v>30</v>
      </c>
      <c r="C1368" s="38">
        <f t="shared" si="43"/>
        <v>1410</v>
      </c>
      <c r="D1368" s="38">
        <f t="shared" si="44"/>
        <v>31.724999999999998</v>
      </c>
    </row>
    <row r="1369" spans="1:4">
      <c r="A1369" s="9">
        <v>875</v>
      </c>
      <c r="B1369" s="10">
        <v>42</v>
      </c>
      <c r="C1369" s="38">
        <f t="shared" si="43"/>
        <v>36750</v>
      </c>
      <c r="D1369" s="38">
        <f t="shared" si="44"/>
        <v>826.875</v>
      </c>
    </row>
    <row r="1370" spans="1:4">
      <c r="A1370" s="9">
        <v>8</v>
      </c>
      <c r="B1370" s="10">
        <v>260</v>
      </c>
      <c r="C1370" s="38">
        <f t="shared" si="43"/>
        <v>2080</v>
      </c>
      <c r="D1370" s="38">
        <f t="shared" si="44"/>
        <v>46.8</v>
      </c>
    </row>
    <row r="1371" spans="1:4">
      <c r="A1371" s="9">
        <v>1</v>
      </c>
      <c r="B1371" s="10">
        <v>104</v>
      </c>
      <c r="C1371" s="38">
        <f t="shared" si="43"/>
        <v>104</v>
      </c>
      <c r="D1371" s="38">
        <f t="shared" si="44"/>
        <v>2.34</v>
      </c>
    </row>
    <row r="1372" spans="1:4">
      <c r="A1372" s="9">
        <v>81</v>
      </c>
      <c r="B1372" s="10">
        <v>34</v>
      </c>
      <c r="C1372" s="38">
        <f t="shared" si="43"/>
        <v>2754</v>
      </c>
      <c r="D1372" s="38">
        <f t="shared" si="44"/>
        <v>61.964999999999996</v>
      </c>
    </row>
    <row r="1373" spans="1:4">
      <c r="A1373" s="9">
        <v>37</v>
      </c>
      <c r="B1373" s="10">
        <v>318</v>
      </c>
      <c r="C1373" s="38">
        <f t="shared" si="43"/>
        <v>11766</v>
      </c>
      <c r="D1373" s="38">
        <f t="shared" si="44"/>
        <v>264.73500000000001</v>
      </c>
    </row>
    <row r="1374" spans="1:4">
      <c r="A1374" s="9">
        <v>34</v>
      </c>
      <c r="B1374" s="10">
        <v>60</v>
      </c>
      <c r="C1374" s="38">
        <f t="shared" si="43"/>
        <v>2040</v>
      </c>
      <c r="D1374" s="38">
        <f t="shared" si="44"/>
        <v>45.9</v>
      </c>
    </row>
    <row r="1375" spans="1:4">
      <c r="A1375" s="9">
        <v>9</v>
      </c>
      <c r="B1375" s="10">
        <v>37</v>
      </c>
      <c r="C1375" s="38">
        <f t="shared" si="43"/>
        <v>333</v>
      </c>
      <c r="D1375" s="38">
        <f t="shared" si="44"/>
        <v>7.4924999999999997</v>
      </c>
    </row>
    <row r="1376" spans="1:4">
      <c r="A1376" s="9">
        <v>172</v>
      </c>
      <c r="B1376" s="10">
        <v>7</v>
      </c>
      <c r="C1376" s="38">
        <f t="shared" si="43"/>
        <v>1204</v>
      </c>
      <c r="D1376" s="38">
        <f t="shared" si="44"/>
        <v>27.09</v>
      </c>
    </row>
    <row r="1377" spans="1:4">
      <c r="A1377" s="9">
        <v>4</v>
      </c>
      <c r="B1377" s="10">
        <v>19</v>
      </c>
      <c r="C1377" s="38">
        <f t="shared" si="43"/>
        <v>76</v>
      </c>
      <c r="D1377" s="38">
        <f t="shared" si="44"/>
        <v>1.71</v>
      </c>
    </row>
    <row r="1378" spans="1:4">
      <c r="A1378" s="9">
        <v>6</v>
      </c>
      <c r="B1378" s="10">
        <v>7</v>
      </c>
      <c r="C1378" s="38">
        <f t="shared" si="43"/>
        <v>42</v>
      </c>
      <c r="D1378" s="38">
        <f t="shared" si="44"/>
        <v>0.94499999999999995</v>
      </c>
    </row>
    <row r="1379" spans="1:4">
      <c r="A1379" s="9">
        <v>21</v>
      </c>
      <c r="B1379" s="10">
        <v>74</v>
      </c>
      <c r="C1379" s="38">
        <f t="shared" si="43"/>
        <v>1554</v>
      </c>
      <c r="D1379" s="38">
        <f t="shared" si="44"/>
        <v>34.964999999999996</v>
      </c>
    </row>
    <row r="1380" spans="1:4">
      <c r="A1380" s="9">
        <v>58</v>
      </c>
      <c r="B1380" s="10">
        <v>14</v>
      </c>
      <c r="C1380" s="38">
        <f t="shared" si="43"/>
        <v>812</v>
      </c>
      <c r="D1380" s="38">
        <f t="shared" si="44"/>
        <v>18.27</v>
      </c>
    </row>
    <row r="1381" spans="1:4">
      <c r="A1381" s="9">
        <v>12</v>
      </c>
      <c r="B1381" s="10">
        <v>9</v>
      </c>
      <c r="C1381" s="38">
        <f t="shared" si="43"/>
        <v>108</v>
      </c>
      <c r="D1381" s="38">
        <f t="shared" si="44"/>
        <v>2.4299999999999997</v>
      </c>
    </row>
    <row r="1382" spans="1:4">
      <c r="A1382" s="9">
        <v>12</v>
      </c>
      <c r="B1382" s="10">
        <v>200</v>
      </c>
      <c r="C1382" s="38">
        <f t="shared" si="43"/>
        <v>2400</v>
      </c>
      <c r="D1382" s="38">
        <f t="shared" si="44"/>
        <v>54</v>
      </c>
    </row>
    <row r="1383" spans="1:4">
      <c r="A1383" s="9">
        <v>29</v>
      </c>
      <c r="B1383" s="10">
        <v>120</v>
      </c>
      <c r="C1383" s="38">
        <f t="shared" si="43"/>
        <v>3480</v>
      </c>
      <c r="D1383" s="38">
        <f t="shared" si="44"/>
        <v>78.3</v>
      </c>
    </row>
    <row r="1384" spans="1:4">
      <c r="A1384" s="9">
        <v>1</v>
      </c>
      <c r="B1384" s="10">
        <v>19</v>
      </c>
      <c r="C1384" s="38">
        <f t="shared" si="43"/>
        <v>19</v>
      </c>
      <c r="D1384" s="38">
        <f t="shared" si="44"/>
        <v>0.42749999999999999</v>
      </c>
    </row>
    <row r="1385" spans="1:4">
      <c r="A1385" s="9">
        <v>0</v>
      </c>
      <c r="B1385" s="10">
        <v>10</v>
      </c>
      <c r="C1385" s="38">
        <f t="shared" si="43"/>
        <v>0</v>
      </c>
      <c r="D1385" s="38">
        <f t="shared" si="44"/>
        <v>0</v>
      </c>
    </row>
    <row r="1386" spans="1:4">
      <c r="A1386" s="9">
        <v>30</v>
      </c>
      <c r="B1386" s="10">
        <v>165</v>
      </c>
      <c r="C1386" s="38">
        <f t="shared" si="43"/>
        <v>4950</v>
      </c>
      <c r="D1386" s="38">
        <f t="shared" si="44"/>
        <v>111.375</v>
      </c>
    </row>
    <row r="1387" spans="1:4">
      <c r="A1387" s="9">
        <v>44</v>
      </c>
      <c r="B1387" s="10">
        <v>10</v>
      </c>
      <c r="C1387" s="38">
        <f t="shared" si="43"/>
        <v>440</v>
      </c>
      <c r="D1387" s="38">
        <f t="shared" si="44"/>
        <v>9.9</v>
      </c>
    </row>
    <row r="1388" spans="1:4">
      <c r="A1388" s="9">
        <v>17</v>
      </c>
      <c r="B1388" s="10">
        <v>5</v>
      </c>
      <c r="C1388" s="38">
        <f t="shared" si="43"/>
        <v>85</v>
      </c>
      <c r="D1388" s="38">
        <f t="shared" si="44"/>
        <v>1.9124999999999999</v>
      </c>
    </row>
    <row r="1389" spans="1:4">
      <c r="A1389" s="9">
        <v>14</v>
      </c>
      <c r="B1389" s="10">
        <v>8</v>
      </c>
      <c r="C1389" s="38">
        <f t="shared" si="43"/>
        <v>112</v>
      </c>
      <c r="D1389" s="38">
        <f t="shared" si="44"/>
        <v>2.52</v>
      </c>
    </row>
    <row r="1390" spans="1:4">
      <c r="A1390" s="9">
        <v>3</v>
      </c>
      <c r="B1390" s="10">
        <v>53</v>
      </c>
      <c r="C1390" s="38">
        <f t="shared" si="43"/>
        <v>159</v>
      </c>
      <c r="D1390" s="38">
        <f t="shared" si="44"/>
        <v>3.5774999999999997</v>
      </c>
    </row>
    <row r="1391" spans="1:4">
      <c r="A1391" s="9">
        <v>58</v>
      </c>
      <c r="B1391" s="10">
        <v>68</v>
      </c>
      <c r="C1391" s="38">
        <f t="shared" si="43"/>
        <v>3944</v>
      </c>
      <c r="D1391" s="38">
        <f t="shared" si="44"/>
        <v>88.74</v>
      </c>
    </row>
    <row r="1392" spans="1:4">
      <c r="A1392" s="9">
        <v>39</v>
      </c>
      <c r="B1392" s="10">
        <v>7</v>
      </c>
      <c r="C1392" s="38">
        <f t="shared" si="43"/>
        <v>273</v>
      </c>
      <c r="D1392" s="38">
        <f t="shared" si="44"/>
        <v>6.1425000000000001</v>
      </c>
    </row>
    <row r="1393" spans="1:4">
      <c r="A1393" s="9">
        <v>3</v>
      </c>
      <c r="B1393" s="10">
        <v>0</v>
      </c>
      <c r="C1393" s="38">
        <f t="shared" si="43"/>
        <v>0</v>
      </c>
      <c r="D1393" s="38">
        <f t="shared" si="44"/>
        <v>0</v>
      </c>
    </row>
    <row r="1394" spans="1:4">
      <c r="A1394" s="9">
        <v>26</v>
      </c>
      <c r="B1394" s="10">
        <v>54</v>
      </c>
      <c r="C1394" s="38">
        <f t="shared" si="43"/>
        <v>1404</v>
      </c>
      <c r="D1394" s="38">
        <f t="shared" si="44"/>
        <v>31.59</v>
      </c>
    </row>
    <row r="1395" spans="1:4">
      <c r="A1395" s="9">
        <v>3</v>
      </c>
      <c r="B1395" s="10">
        <v>14</v>
      </c>
      <c r="C1395" s="38">
        <f t="shared" si="43"/>
        <v>42</v>
      </c>
      <c r="D1395" s="38">
        <f t="shared" si="44"/>
        <v>0.94499999999999995</v>
      </c>
    </row>
    <row r="1396" spans="1:4">
      <c r="A1396" s="9">
        <v>2</v>
      </c>
      <c r="B1396" s="10">
        <v>56</v>
      </c>
      <c r="C1396" s="38">
        <f t="shared" si="43"/>
        <v>112</v>
      </c>
      <c r="D1396" s="38">
        <f t="shared" si="44"/>
        <v>2.52</v>
      </c>
    </row>
    <row r="1397" spans="1:4">
      <c r="A1397" s="9">
        <v>0</v>
      </c>
      <c r="B1397" s="10">
        <v>10</v>
      </c>
      <c r="C1397" s="38">
        <f t="shared" si="43"/>
        <v>0</v>
      </c>
      <c r="D1397" s="38">
        <f t="shared" si="44"/>
        <v>0</v>
      </c>
    </row>
    <row r="1398" spans="1:4">
      <c r="A1398" s="9">
        <v>77</v>
      </c>
      <c r="B1398" s="10">
        <v>165</v>
      </c>
      <c r="C1398" s="38">
        <f t="shared" si="43"/>
        <v>12705</v>
      </c>
      <c r="D1398" s="38">
        <f t="shared" si="44"/>
        <v>285.86250000000001</v>
      </c>
    </row>
    <row r="1399" spans="1:4">
      <c r="A1399" s="9">
        <v>371</v>
      </c>
      <c r="B1399" s="10">
        <v>20</v>
      </c>
      <c r="C1399" s="38">
        <f t="shared" si="43"/>
        <v>7420</v>
      </c>
      <c r="D1399" s="38">
        <f t="shared" si="44"/>
        <v>166.95</v>
      </c>
    </row>
    <row r="1400" spans="1:4">
      <c r="A1400" s="9">
        <v>11</v>
      </c>
      <c r="B1400" s="10">
        <v>9</v>
      </c>
      <c r="C1400" s="38">
        <f t="shared" si="43"/>
        <v>99</v>
      </c>
      <c r="D1400" s="38">
        <f t="shared" si="44"/>
        <v>2.2275</v>
      </c>
    </row>
    <row r="1401" spans="1:4">
      <c r="A1401" s="9">
        <v>10</v>
      </c>
      <c r="B1401" s="10">
        <v>24</v>
      </c>
      <c r="C1401" s="38">
        <f t="shared" si="43"/>
        <v>240</v>
      </c>
      <c r="D1401" s="38">
        <f t="shared" si="44"/>
        <v>5.3999999999999995</v>
      </c>
    </row>
    <row r="1402" spans="1:4">
      <c r="A1402" s="9">
        <v>7</v>
      </c>
      <c r="B1402" s="10">
        <v>20</v>
      </c>
      <c r="C1402" s="38">
        <f t="shared" si="43"/>
        <v>140</v>
      </c>
      <c r="D1402" s="38">
        <f t="shared" si="44"/>
        <v>3.15</v>
      </c>
    </row>
    <row r="1403" spans="1:4">
      <c r="A1403" s="9">
        <v>3</v>
      </c>
      <c r="B1403" s="10">
        <v>280</v>
      </c>
      <c r="C1403" s="38">
        <f t="shared" si="43"/>
        <v>840</v>
      </c>
      <c r="D1403" s="38">
        <f t="shared" si="44"/>
        <v>18.899999999999999</v>
      </c>
    </row>
    <row r="1404" spans="1:4">
      <c r="A1404" s="9">
        <v>1</v>
      </c>
      <c r="B1404" s="10">
        <v>125</v>
      </c>
      <c r="C1404" s="38">
        <f t="shared" si="43"/>
        <v>125</v>
      </c>
      <c r="D1404" s="38">
        <f t="shared" si="44"/>
        <v>2.8125</v>
      </c>
    </row>
    <row r="1405" spans="1:4">
      <c r="A1405" s="9">
        <v>13</v>
      </c>
      <c r="B1405" s="10">
        <v>9</v>
      </c>
      <c r="C1405" s="38">
        <f t="shared" si="43"/>
        <v>117</v>
      </c>
      <c r="D1405" s="38">
        <f t="shared" si="44"/>
        <v>2.6324999999999998</v>
      </c>
    </row>
    <row r="1406" spans="1:4">
      <c r="A1406" s="9">
        <v>3</v>
      </c>
      <c r="B1406" s="10">
        <v>36</v>
      </c>
      <c r="C1406" s="38">
        <f t="shared" si="43"/>
        <v>108</v>
      </c>
      <c r="D1406" s="38">
        <f t="shared" si="44"/>
        <v>2.4299999999999997</v>
      </c>
    </row>
    <row r="1407" spans="1:4">
      <c r="A1407" s="9">
        <v>12</v>
      </c>
      <c r="B1407" s="10">
        <v>56</v>
      </c>
      <c r="C1407" s="38">
        <f t="shared" si="43"/>
        <v>672</v>
      </c>
      <c r="D1407" s="38">
        <f t="shared" si="44"/>
        <v>15.12</v>
      </c>
    </row>
    <row r="1408" spans="1:4">
      <c r="A1408" s="9">
        <v>35</v>
      </c>
      <c r="B1408" s="10">
        <v>59</v>
      </c>
      <c r="C1408" s="38">
        <f t="shared" si="43"/>
        <v>2065</v>
      </c>
      <c r="D1408" s="38">
        <f t="shared" si="44"/>
        <v>46.462499999999999</v>
      </c>
    </row>
    <row r="1409" spans="1:4">
      <c r="A1409" s="9">
        <v>1</v>
      </c>
      <c r="B1409" s="10">
        <v>186</v>
      </c>
      <c r="C1409" s="38">
        <f t="shared" si="43"/>
        <v>186</v>
      </c>
      <c r="D1409" s="38">
        <f t="shared" si="44"/>
        <v>4.1849999999999996</v>
      </c>
    </row>
    <row r="1410" spans="1:4">
      <c r="A1410" s="9">
        <v>7</v>
      </c>
      <c r="B1410" s="10">
        <v>12</v>
      </c>
      <c r="C1410" s="38">
        <f t="shared" si="43"/>
        <v>84</v>
      </c>
      <c r="D1410" s="38">
        <f t="shared" si="44"/>
        <v>1.89</v>
      </c>
    </row>
    <row r="1411" spans="1:4">
      <c r="A1411" s="9">
        <v>4</v>
      </c>
      <c r="B1411" s="10">
        <v>10</v>
      </c>
      <c r="C1411" s="38">
        <f t="shared" ref="C1411:C1474" si="45">A1411*B1411</f>
        <v>40</v>
      </c>
      <c r="D1411" s="38">
        <f t="shared" ref="D1411:D1474" si="46">C1411*2.25%</f>
        <v>0.89999999999999991</v>
      </c>
    </row>
    <row r="1412" spans="1:4">
      <c r="A1412" s="9">
        <v>20</v>
      </c>
      <c r="B1412" s="10">
        <v>86</v>
      </c>
      <c r="C1412" s="38">
        <f t="shared" si="45"/>
        <v>1720</v>
      </c>
      <c r="D1412" s="38">
        <f t="shared" si="46"/>
        <v>38.699999999999996</v>
      </c>
    </row>
    <row r="1413" spans="1:4">
      <c r="A1413" s="9">
        <v>4</v>
      </c>
      <c r="B1413" s="10">
        <v>10</v>
      </c>
      <c r="C1413" s="38">
        <f t="shared" si="45"/>
        <v>40</v>
      </c>
      <c r="D1413" s="38">
        <f t="shared" si="46"/>
        <v>0.89999999999999991</v>
      </c>
    </row>
    <row r="1414" spans="1:4">
      <c r="A1414" s="9">
        <v>12</v>
      </c>
      <c r="B1414" s="10">
        <v>16</v>
      </c>
      <c r="C1414" s="38">
        <f t="shared" si="45"/>
        <v>192</v>
      </c>
      <c r="D1414" s="38">
        <f t="shared" si="46"/>
        <v>4.32</v>
      </c>
    </row>
    <row r="1415" spans="1:4">
      <c r="A1415" s="9">
        <v>1</v>
      </c>
      <c r="B1415" s="10">
        <v>53</v>
      </c>
      <c r="C1415" s="38">
        <f t="shared" si="45"/>
        <v>53</v>
      </c>
      <c r="D1415" s="38">
        <f t="shared" si="46"/>
        <v>1.1924999999999999</v>
      </c>
    </row>
    <row r="1416" spans="1:4">
      <c r="A1416" s="9">
        <v>12</v>
      </c>
      <c r="B1416" s="10">
        <v>14</v>
      </c>
      <c r="C1416" s="38">
        <f t="shared" si="45"/>
        <v>168</v>
      </c>
      <c r="D1416" s="38">
        <f t="shared" si="46"/>
        <v>3.78</v>
      </c>
    </row>
    <row r="1417" spans="1:4">
      <c r="A1417" s="9">
        <v>2</v>
      </c>
      <c r="B1417" s="10">
        <v>52</v>
      </c>
      <c r="C1417" s="38">
        <f t="shared" si="45"/>
        <v>104</v>
      </c>
      <c r="D1417" s="38">
        <f t="shared" si="46"/>
        <v>2.34</v>
      </c>
    </row>
    <row r="1418" spans="1:4">
      <c r="A1418" s="9">
        <v>16</v>
      </c>
      <c r="B1418" s="10">
        <v>25</v>
      </c>
      <c r="C1418" s="38">
        <f t="shared" si="45"/>
        <v>400</v>
      </c>
      <c r="D1418" s="38">
        <f t="shared" si="46"/>
        <v>9</v>
      </c>
    </row>
    <row r="1419" spans="1:4">
      <c r="A1419" s="9">
        <v>5</v>
      </c>
      <c r="B1419" s="10">
        <v>17</v>
      </c>
      <c r="C1419" s="38">
        <f t="shared" si="45"/>
        <v>85</v>
      </c>
      <c r="D1419" s="38">
        <f t="shared" si="46"/>
        <v>1.9124999999999999</v>
      </c>
    </row>
    <row r="1420" spans="1:4">
      <c r="A1420" s="9">
        <v>11</v>
      </c>
      <c r="B1420" s="10">
        <v>72</v>
      </c>
      <c r="C1420" s="38">
        <f t="shared" si="45"/>
        <v>792</v>
      </c>
      <c r="D1420" s="38">
        <f t="shared" si="46"/>
        <v>17.82</v>
      </c>
    </row>
    <row r="1421" spans="1:4">
      <c r="A1421" s="9">
        <v>6</v>
      </c>
      <c r="B1421" s="10">
        <v>136</v>
      </c>
      <c r="C1421" s="38">
        <f t="shared" si="45"/>
        <v>816</v>
      </c>
      <c r="D1421" s="38">
        <f t="shared" si="46"/>
        <v>18.36</v>
      </c>
    </row>
    <row r="1422" spans="1:4">
      <c r="A1422" s="9">
        <v>18</v>
      </c>
      <c r="B1422" s="10">
        <v>195</v>
      </c>
      <c r="C1422" s="38">
        <f t="shared" si="45"/>
        <v>3510</v>
      </c>
      <c r="D1422" s="38">
        <f t="shared" si="46"/>
        <v>78.974999999999994</v>
      </c>
    </row>
    <row r="1423" spans="1:4">
      <c r="A1423" s="9">
        <v>6</v>
      </c>
      <c r="B1423" s="10">
        <v>28</v>
      </c>
      <c r="C1423" s="38">
        <f t="shared" si="45"/>
        <v>168</v>
      </c>
      <c r="D1423" s="38">
        <f t="shared" si="46"/>
        <v>3.78</v>
      </c>
    </row>
    <row r="1424" spans="1:4">
      <c r="A1424" s="9">
        <v>1</v>
      </c>
      <c r="B1424" s="10">
        <v>30</v>
      </c>
      <c r="C1424" s="38">
        <f t="shared" si="45"/>
        <v>30</v>
      </c>
      <c r="D1424" s="38">
        <f t="shared" si="46"/>
        <v>0.67499999999999993</v>
      </c>
    </row>
    <row r="1425" spans="1:4">
      <c r="A1425" s="9">
        <v>12</v>
      </c>
      <c r="B1425" s="10">
        <v>50</v>
      </c>
      <c r="C1425" s="38">
        <f t="shared" si="45"/>
        <v>600</v>
      </c>
      <c r="D1425" s="38">
        <f t="shared" si="46"/>
        <v>13.5</v>
      </c>
    </row>
    <row r="1426" spans="1:4">
      <c r="A1426" s="9">
        <v>10</v>
      </c>
      <c r="B1426" s="10">
        <v>15</v>
      </c>
      <c r="C1426" s="38">
        <f t="shared" si="45"/>
        <v>150</v>
      </c>
      <c r="D1426" s="38">
        <f t="shared" si="46"/>
        <v>3.375</v>
      </c>
    </row>
    <row r="1427" spans="1:4">
      <c r="A1427" s="9">
        <v>8</v>
      </c>
      <c r="B1427" s="10">
        <v>46</v>
      </c>
      <c r="C1427" s="38">
        <f t="shared" si="45"/>
        <v>368</v>
      </c>
      <c r="D1427" s="38">
        <f t="shared" si="46"/>
        <v>8.2799999999999994</v>
      </c>
    </row>
    <row r="1428" spans="1:4">
      <c r="A1428" s="9">
        <v>16</v>
      </c>
      <c r="B1428" s="10">
        <v>10</v>
      </c>
      <c r="C1428" s="38">
        <f t="shared" si="45"/>
        <v>160</v>
      </c>
      <c r="D1428" s="38">
        <f t="shared" si="46"/>
        <v>3.5999999999999996</v>
      </c>
    </row>
    <row r="1429" spans="1:4">
      <c r="A1429" s="9">
        <v>0</v>
      </c>
      <c r="B1429" s="10">
        <v>30</v>
      </c>
      <c r="C1429" s="38">
        <f t="shared" si="45"/>
        <v>0</v>
      </c>
      <c r="D1429" s="38">
        <f t="shared" si="46"/>
        <v>0</v>
      </c>
    </row>
    <row r="1430" spans="1:4">
      <c r="A1430" s="9">
        <v>0</v>
      </c>
      <c r="B1430" s="10">
        <v>22</v>
      </c>
      <c r="C1430" s="38">
        <f t="shared" si="45"/>
        <v>0</v>
      </c>
      <c r="D1430" s="38">
        <f t="shared" si="46"/>
        <v>0</v>
      </c>
    </row>
    <row r="1431" spans="1:4">
      <c r="A1431" s="9">
        <v>26</v>
      </c>
      <c r="B1431" s="10">
        <v>32</v>
      </c>
      <c r="C1431" s="38">
        <f t="shared" si="45"/>
        <v>832</v>
      </c>
      <c r="D1431" s="38">
        <f t="shared" si="46"/>
        <v>18.72</v>
      </c>
    </row>
    <row r="1432" spans="1:4">
      <c r="A1432" s="9">
        <v>3</v>
      </c>
      <c r="B1432" s="10">
        <v>109</v>
      </c>
      <c r="C1432" s="38">
        <f t="shared" si="45"/>
        <v>327</v>
      </c>
      <c r="D1432" s="38">
        <f t="shared" si="46"/>
        <v>7.3574999999999999</v>
      </c>
    </row>
    <row r="1433" spans="1:4">
      <c r="A1433" s="9">
        <v>85</v>
      </c>
      <c r="B1433" s="10">
        <v>35</v>
      </c>
      <c r="C1433" s="38">
        <f t="shared" si="45"/>
        <v>2975</v>
      </c>
      <c r="D1433" s="38">
        <f t="shared" si="46"/>
        <v>66.9375</v>
      </c>
    </row>
    <row r="1434" spans="1:4">
      <c r="A1434" s="9">
        <v>11</v>
      </c>
      <c r="B1434" s="10">
        <v>126</v>
      </c>
      <c r="C1434" s="38">
        <f t="shared" si="45"/>
        <v>1386</v>
      </c>
      <c r="D1434" s="38">
        <f t="shared" si="46"/>
        <v>31.184999999999999</v>
      </c>
    </row>
    <row r="1435" spans="1:4">
      <c r="A1435" s="9">
        <v>15</v>
      </c>
      <c r="B1435" s="10">
        <v>19</v>
      </c>
      <c r="C1435" s="38">
        <f t="shared" si="45"/>
        <v>285</v>
      </c>
      <c r="D1435" s="38">
        <f t="shared" si="46"/>
        <v>6.4124999999999996</v>
      </c>
    </row>
    <row r="1436" spans="1:4">
      <c r="A1436" s="9">
        <v>3</v>
      </c>
      <c r="B1436" s="10">
        <v>101</v>
      </c>
      <c r="C1436" s="38">
        <f t="shared" si="45"/>
        <v>303</v>
      </c>
      <c r="D1436" s="38">
        <f t="shared" si="46"/>
        <v>6.8174999999999999</v>
      </c>
    </row>
    <row r="1437" spans="1:4">
      <c r="A1437" s="9">
        <v>1</v>
      </c>
      <c r="B1437" s="10">
        <v>62</v>
      </c>
      <c r="C1437" s="38">
        <f t="shared" si="45"/>
        <v>62</v>
      </c>
      <c r="D1437" s="38">
        <f t="shared" si="46"/>
        <v>1.395</v>
      </c>
    </row>
    <row r="1438" spans="1:4">
      <c r="A1438" s="9">
        <v>27</v>
      </c>
      <c r="B1438" s="10">
        <v>0</v>
      </c>
      <c r="C1438" s="38">
        <f t="shared" si="45"/>
        <v>0</v>
      </c>
      <c r="D1438" s="38">
        <f t="shared" si="46"/>
        <v>0</v>
      </c>
    </row>
    <row r="1439" spans="1:4">
      <c r="A1439" s="9">
        <v>1</v>
      </c>
      <c r="B1439" s="10">
        <v>25</v>
      </c>
      <c r="C1439" s="38">
        <f t="shared" si="45"/>
        <v>25</v>
      </c>
      <c r="D1439" s="38">
        <f t="shared" si="46"/>
        <v>0.5625</v>
      </c>
    </row>
    <row r="1440" spans="1:4">
      <c r="A1440" s="9">
        <v>2</v>
      </c>
      <c r="B1440" s="10">
        <v>72</v>
      </c>
      <c r="C1440" s="38">
        <f t="shared" si="45"/>
        <v>144</v>
      </c>
      <c r="D1440" s="38">
        <f t="shared" si="46"/>
        <v>3.2399999999999998</v>
      </c>
    </row>
    <row r="1441" spans="1:4">
      <c r="A1441" s="9">
        <v>2</v>
      </c>
      <c r="B1441" s="10">
        <v>25</v>
      </c>
      <c r="C1441" s="38">
        <f t="shared" si="45"/>
        <v>50</v>
      </c>
      <c r="D1441" s="38">
        <f t="shared" si="46"/>
        <v>1.125</v>
      </c>
    </row>
    <row r="1442" spans="1:4">
      <c r="A1442" s="9">
        <v>564</v>
      </c>
      <c r="B1442" s="10">
        <v>10</v>
      </c>
      <c r="C1442" s="38">
        <f t="shared" si="45"/>
        <v>5640</v>
      </c>
      <c r="D1442" s="38">
        <f t="shared" si="46"/>
        <v>126.89999999999999</v>
      </c>
    </row>
    <row r="1443" spans="1:4">
      <c r="A1443" s="9">
        <v>9</v>
      </c>
      <c r="B1443" s="10">
        <v>0</v>
      </c>
      <c r="C1443" s="38">
        <f t="shared" si="45"/>
        <v>0</v>
      </c>
      <c r="D1443" s="38">
        <f t="shared" si="46"/>
        <v>0</v>
      </c>
    </row>
    <row r="1444" spans="1:4">
      <c r="A1444" s="9">
        <v>0</v>
      </c>
      <c r="B1444" s="10">
        <v>12</v>
      </c>
      <c r="C1444" s="38">
        <f t="shared" si="45"/>
        <v>0</v>
      </c>
      <c r="D1444" s="38">
        <f t="shared" si="46"/>
        <v>0</v>
      </c>
    </row>
    <row r="1445" spans="1:4">
      <c r="A1445" s="9">
        <v>1</v>
      </c>
      <c r="B1445" s="10">
        <v>38</v>
      </c>
      <c r="C1445" s="38">
        <f t="shared" si="45"/>
        <v>38</v>
      </c>
      <c r="D1445" s="38">
        <f t="shared" si="46"/>
        <v>0.85499999999999998</v>
      </c>
    </row>
    <row r="1446" spans="1:4">
      <c r="A1446" s="9">
        <v>0</v>
      </c>
      <c r="B1446" s="10">
        <v>112</v>
      </c>
      <c r="C1446" s="38">
        <f t="shared" si="45"/>
        <v>0</v>
      </c>
      <c r="D1446" s="38">
        <f t="shared" si="46"/>
        <v>0</v>
      </c>
    </row>
    <row r="1447" spans="1:4">
      <c r="A1447" s="9">
        <v>14</v>
      </c>
      <c r="B1447" s="10">
        <v>47</v>
      </c>
      <c r="C1447" s="38">
        <f t="shared" si="45"/>
        <v>658</v>
      </c>
      <c r="D1447" s="38">
        <f t="shared" si="46"/>
        <v>14.805</v>
      </c>
    </row>
    <row r="1448" spans="1:4">
      <c r="A1448" s="9">
        <v>444</v>
      </c>
      <c r="B1448" s="10">
        <v>0</v>
      </c>
      <c r="C1448" s="38">
        <f t="shared" si="45"/>
        <v>0</v>
      </c>
      <c r="D1448" s="38">
        <f t="shared" si="46"/>
        <v>0</v>
      </c>
    </row>
    <row r="1449" spans="1:4">
      <c r="A1449" s="9">
        <v>2</v>
      </c>
      <c r="B1449" s="10">
        <v>37</v>
      </c>
      <c r="C1449" s="38">
        <f t="shared" si="45"/>
        <v>74</v>
      </c>
      <c r="D1449" s="38">
        <f t="shared" si="46"/>
        <v>1.665</v>
      </c>
    </row>
    <row r="1450" spans="1:4">
      <c r="A1450" s="9">
        <v>7</v>
      </c>
      <c r="B1450" s="10">
        <v>30</v>
      </c>
      <c r="C1450" s="38">
        <f t="shared" si="45"/>
        <v>210</v>
      </c>
      <c r="D1450" s="38">
        <f t="shared" si="46"/>
        <v>4.7249999999999996</v>
      </c>
    </row>
    <row r="1451" spans="1:4">
      <c r="A1451" s="9">
        <v>22</v>
      </c>
      <c r="B1451" s="10">
        <v>45</v>
      </c>
      <c r="C1451" s="38">
        <f t="shared" si="45"/>
        <v>990</v>
      </c>
      <c r="D1451" s="38">
        <f t="shared" si="46"/>
        <v>22.274999999999999</v>
      </c>
    </row>
    <row r="1452" spans="1:4">
      <c r="A1452" s="9">
        <v>4</v>
      </c>
      <c r="B1452" s="10">
        <v>14</v>
      </c>
      <c r="C1452" s="38">
        <f t="shared" si="45"/>
        <v>56</v>
      </c>
      <c r="D1452" s="38">
        <f t="shared" si="46"/>
        <v>1.26</v>
      </c>
    </row>
    <row r="1453" spans="1:4">
      <c r="A1453" s="9">
        <v>5</v>
      </c>
      <c r="B1453" s="10">
        <v>101</v>
      </c>
      <c r="C1453" s="38">
        <f t="shared" si="45"/>
        <v>505</v>
      </c>
      <c r="D1453" s="38">
        <f t="shared" si="46"/>
        <v>11.362499999999999</v>
      </c>
    </row>
    <row r="1454" spans="1:4">
      <c r="A1454" s="9">
        <v>3</v>
      </c>
      <c r="B1454" s="10">
        <v>99</v>
      </c>
      <c r="C1454" s="38">
        <f t="shared" si="45"/>
        <v>297</v>
      </c>
      <c r="D1454" s="38">
        <f t="shared" si="46"/>
        <v>6.6825000000000001</v>
      </c>
    </row>
    <row r="1455" spans="1:4">
      <c r="A1455" s="9">
        <v>8</v>
      </c>
      <c r="B1455" s="10">
        <v>260</v>
      </c>
      <c r="C1455" s="38">
        <f t="shared" si="45"/>
        <v>2080</v>
      </c>
      <c r="D1455" s="38">
        <f t="shared" si="46"/>
        <v>46.8</v>
      </c>
    </row>
    <row r="1456" spans="1:4">
      <c r="A1456" s="9">
        <v>20</v>
      </c>
      <c r="B1456" s="10">
        <v>136</v>
      </c>
      <c r="C1456" s="38">
        <f t="shared" si="45"/>
        <v>2720</v>
      </c>
      <c r="D1456" s="38">
        <f t="shared" si="46"/>
        <v>61.199999999999996</v>
      </c>
    </row>
    <row r="1457" spans="1:4">
      <c r="A1457" s="9">
        <v>13</v>
      </c>
      <c r="B1457" s="10">
        <v>144</v>
      </c>
      <c r="C1457" s="38">
        <f t="shared" si="45"/>
        <v>1872</v>
      </c>
      <c r="D1457" s="38">
        <f t="shared" si="46"/>
        <v>42.12</v>
      </c>
    </row>
    <row r="1458" spans="1:4">
      <c r="A1458" s="9">
        <v>4</v>
      </c>
      <c r="B1458" s="10">
        <v>28</v>
      </c>
      <c r="C1458" s="38">
        <f t="shared" si="45"/>
        <v>112</v>
      </c>
      <c r="D1458" s="38">
        <f t="shared" si="46"/>
        <v>2.52</v>
      </c>
    </row>
    <row r="1459" spans="1:4">
      <c r="A1459" s="9">
        <v>41</v>
      </c>
      <c r="B1459" s="10">
        <v>115</v>
      </c>
      <c r="C1459" s="38">
        <f t="shared" si="45"/>
        <v>4715</v>
      </c>
      <c r="D1459" s="38">
        <f t="shared" si="46"/>
        <v>106.08749999999999</v>
      </c>
    </row>
    <row r="1460" spans="1:4">
      <c r="A1460" s="9">
        <v>10</v>
      </c>
      <c r="B1460" s="10">
        <v>28</v>
      </c>
      <c r="C1460" s="38">
        <f t="shared" si="45"/>
        <v>280</v>
      </c>
      <c r="D1460" s="38">
        <f t="shared" si="46"/>
        <v>6.3</v>
      </c>
    </row>
    <row r="1461" spans="1:4">
      <c r="A1461" s="9">
        <v>5</v>
      </c>
      <c r="B1461" s="10">
        <v>15</v>
      </c>
      <c r="C1461" s="38">
        <f t="shared" si="45"/>
        <v>75</v>
      </c>
      <c r="D1461" s="38">
        <f t="shared" si="46"/>
        <v>1.6875</v>
      </c>
    </row>
    <row r="1462" spans="1:4">
      <c r="A1462" s="9">
        <v>0</v>
      </c>
      <c r="B1462" s="10">
        <v>540</v>
      </c>
      <c r="C1462" s="38">
        <f t="shared" si="45"/>
        <v>0</v>
      </c>
      <c r="D1462" s="38">
        <f t="shared" si="46"/>
        <v>0</v>
      </c>
    </row>
    <row r="1463" spans="1:4">
      <c r="A1463" s="9">
        <v>21</v>
      </c>
      <c r="B1463" s="10">
        <v>111</v>
      </c>
      <c r="C1463" s="38">
        <f t="shared" si="45"/>
        <v>2331</v>
      </c>
      <c r="D1463" s="38">
        <f t="shared" si="46"/>
        <v>52.447499999999998</v>
      </c>
    </row>
    <row r="1464" spans="1:4">
      <c r="A1464" s="9">
        <v>2</v>
      </c>
      <c r="B1464" s="10">
        <v>90</v>
      </c>
      <c r="C1464" s="38">
        <f t="shared" si="45"/>
        <v>180</v>
      </c>
      <c r="D1464" s="38">
        <f t="shared" si="46"/>
        <v>4.05</v>
      </c>
    </row>
    <row r="1465" spans="1:4">
      <c r="A1465" s="9">
        <v>25</v>
      </c>
      <c r="B1465" s="10">
        <v>85</v>
      </c>
      <c r="C1465" s="38">
        <f t="shared" si="45"/>
        <v>2125</v>
      </c>
      <c r="D1465" s="38">
        <f t="shared" si="46"/>
        <v>47.8125</v>
      </c>
    </row>
    <row r="1466" spans="1:4">
      <c r="A1466" s="9">
        <v>3</v>
      </c>
      <c r="B1466" s="10">
        <v>54</v>
      </c>
      <c r="C1466" s="38">
        <f t="shared" si="45"/>
        <v>162</v>
      </c>
      <c r="D1466" s="38">
        <f t="shared" si="46"/>
        <v>3.645</v>
      </c>
    </row>
    <row r="1467" spans="1:4">
      <c r="A1467" s="9">
        <v>7</v>
      </c>
      <c r="B1467" s="10">
        <v>113</v>
      </c>
      <c r="C1467" s="38">
        <f t="shared" si="45"/>
        <v>791</v>
      </c>
      <c r="D1467" s="38">
        <f t="shared" si="46"/>
        <v>17.797499999999999</v>
      </c>
    </row>
    <row r="1468" spans="1:4">
      <c r="A1468" s="9">
        <v>40</v>
      </c>
      <c r="B1468" s="10">
        <v>27</v>
      </c>
      <c r="C1468" s="38">
        <f t="shared" si="45"/>
        <v>1080</v>
      </c>
      <c r="D1468" s="38">
        <f t="shared" si="46"/>
        <v>24.3</v>
      </c>
    </row>
    <row r="1469" spans="1:4">
      <c r="A1469" s="9">
        <v>36</v>
      </c>
      <c r="B1469" s="10">
        <v>60</v>
      </c>
      <c r="C1469" s="38">
        <f t="shared" si="45"/>
        <v>2160</v>
      </c>
      <c r="D1469" s="38">
        <f t="shared" si="46"/>
        <v>48.6</v>
      </c>
    </row>
    <row r="1470" spans="1:4">
      <c r="A1470" s="9">
        <v>0</v>
      </c>
      <c r="B1470" s="10">
        <v>7</v>
      </c>
      <c r="C1470" s="38">
        <f t="shared" si="45"/>
        <v>0</v>
      </c>
      <c r="D1470" s="38">
        <f t="shared" si="46"/>
        <v>0</v>
      </c>
    </row>
    <row r="1471" spans="1:4">
      <c r="A1471" s="9">
        <v>12</v>
      </c>
      <c r="B1471" s="10">
        <v>22</v>
      </c>
      <c r="C1471" s="38">
        <f t="shared" si="45"/>
        <v>264</v>
      </c>
      <c r="D1471" s="38">
        <f t="shared" si="46"/>
        <v>5.9399999999999995</v>
      </c>
    </row>
    <row r="1472" spans="1:4">
      <c r="A1472" s="9">
        <v>45</v>
      </c>
      <c r="B1472" s="10">
        <v>40</v>
      </c>
      <c r="C1472" s="38">
        <f t="shared" si="45"/>
        <v>1800</v>
      </c>
      <c r="D1472" s="38">
        <f t="shared" si="46"/>
        <v>40.5</v>
      </c>
    </row>
    <row r="1473" spans="1:4">
      <c r="A1473" s="9">
        <v>0</v>
      </c>
      <c r="B1473" s="10">
        <v>58</v>
      </c>
      <c r="C1473" s="38">
        <f t="shared" si="45"/>
        <v>0</v>
      </c>
      <c r="D1473" s="38">
        <f t="shared" si="46"/>
        <v>0</v>
      </c>
    </row>
    <row r="1474" spans="1:4">
      <c r="A1474" s="9">
        <v>3</v>
      </c>
      <c r="B1474" s="10">
        <v>17</v>
      </c>
      <c r="C1474" s="38">
        <f t="shared" si="45"/>
        <v>51</v>
      </c>
      <c r="D1474" s="38">
        <f t="shared" si="46"/>
        <v>1.1475</v>
      </c>
    </row>
    <row r="1475" spans="1:4">
      <c r="A1475" s="9">
        <v>14</v>
      </c>
      <c r="B1475" s="10">
        <v>9</v>
      </c>
      <c r="C1475" s="38">
        <f t="shared" ref="C1475:C1501" si="47">A1475*B1475</f>
        <v>126</v>
      </c>
      <c r="D1475" s="38">
        <f t="shared" ref="D1475:D1501" si="48">C1475*2.25%</f>
        <v>2.835</v>
      </c>
    </row>
    <row r="1476" spans="1:4">
      <c r="A1476" s="9">
        <v>1</v>
      </c>
      <c r="B1476" s="10">
        <v>97</v>
      </c>
      <c r="C1476" s="38">
        <f t="shared" si="47"/>
        <v>97</v>
      </c>
      <c r="D1476" s="38">
        <f t="shared" si="48"/>
        <v>2.1825000000000001</v>
      </c>
    </row>
    <row r="1477" spans="1:4">
      <c r="A1477" s="9">
        <v>28</v>
      </c>
      <c r="B1477" s="10">
        <v>21</v>
      </c>
      <c r="C1477" s="38">
        <f t="shared" si="47"/>
        <v>588</v>
      </c>
      <c r="D1477" s="38">
        <f t="shared" si="48"/>
        <v>13.229999999999999</v>
      </c>
    </row>
    <row r="1478" spans="1:4">
      <c r="A1478" s="9">
        <v>7</v>
      </c>
      <c r="B1478" s="10">
        <v>44</v>
      </c>
      <c r="C1478" s="38">
        <f t="shared" si="47"/>
        <v>308</v>
      </c>
      <c r="D1478" s="38">
        <f t="shared" si="48"/>
        <v>6.93</v>
      </c>
    </row>
    <row r="1479" spans="1:4">
      <c r="A1479" s="9">
        <v>14</v>
      </c>
      <c r="B1479" s="10">
        <v>514</v>
      </c>
      <c r="C1479" s="38">
        <f t="shared" si="47"/>
        <v>7196</v>
      </c>
      <c r="D1479" s="38">
        <f t="shared" si="48"/>
        <v>161.91</v>
      </c>
    </row>
    <row r="1480" spans="1:4">
      <c r="A1480" s="9">
        <v>4</v>
      </c>
      <c r="B1480" s="10">
        <v>8</v>
      </c>
      <c r="C1480" s="38">
        <f t="shared" si="47"/>
        <v>32</v>
      </c>
      <c r="D1480" s="38">
        <f t="shared" si="48"/>
        <v>0.72</v>
      </c>
    </row>
    <row r="1481" spans="1:4">
      <c r="A1481" s="9">
        <v>29</v>
      </c>
      <c r="B1481" s="10">
        <v>58</v>
      </c>
      <c r="C1481" s="38">
        <f t="shared" si="47"/>
        <v>1682</v>
      </c>
      <c r="D1481" s="38">
        <f t="shared" si="48"/>
        <v>37.844999999999999</v>
      </c>
    </row>
    <row r="1482" spans="1:4">
      <c r="A1482" s="9">
        <v>8</v>
      </c>
      <c r="B1482" s="10">
        <v>15</v>
      </c>
      <c r="C1482" s="38">
        <f t="shared" si="47"/>
        <v>120</v>
      </c>
      <c r="D1482" s="38">
        <f t="shared" si="48"/>
        <v>2.6999999999999997</v>
      </c>
    </row>
    <row r="1483" spans="1:4">
      <c r="A1483" s="9">
        <v>22</v>
      </c>
      <c r="B1483" s="10">
        <v>25</v>
      </c>
      <c r="C1483" s="38">
        <f t="shared" si="47"/>
        <v>550</v>
      </c>
      <c r="D1483" s="38">
        <f t="shared" si="48"/>
        <v>12.375</v>
      </c>
    </row>
    <row r="1484" spans="1:4">
      <c r="A1484" s="9">
        <v>12</v>
      </c>
      <c r="B1484" s="10">
        <v>117</v>
      </c>
      <c r="C1484" s="38">
        <f t="shared" si="47"/>
        <v>1404</v>
      </c>
      <c r="D1484" s="38">
        <f t="shared" si="48"/>
        <v>31.59</v>
      </c>
    </row>
    <row r="1485" spans="1:4">
      <c r="A1485" s="9">
        <v>1</v>
      </c>
      <c r="B1485" s="10">
        <v>71</v>
      </c>
      <c r="C1485" s="38">
        <f t="shared" si="47"/>
        <v>71</v>
      </c>
      <c r="D1485" s="38">
        <f t="shared" si="48"/>
        <v>1.5974999999999999</v>
      </c>
    </row>
    <row r="1486" spans="1:4">
      <c r="A1486" s="9">
        <v>8</v>
      </c>
      <c r="B1486" s="10">
        <v>90</v>
      </c>
      <c r="C1486" s="38">
        <f t="shared" si="47"/>
        <v>720</v>
      </c>
      <c r="D1486" s="38">
        <f t="shared" si="48"/>
        <v>16.2</v>
      </c>
    </row>
    <row r="1487" spans="1:4">
      <c r="A1487" s="9">
        <v>35</v>
      </c>
      <c r="B1487" s="10">
        <v>21</v>
      </c>
      <c r="C1487" s="38">
        <f t="shared" si="47"/>
        <v>735</v>
      </c>
      <c r="D1487" s="38">
        <f t="shared" si="48"/>
        <v>16.537499999999998</v>
      </c>
    </row>
    <row r="1488" spans="1:4">
      <c r="A1488" s="9">
        <v>59</v>
      </c>
      <c r="B1488" s="10">
        <v>34</v>
      </c>
      <c r="C1488" s="38">
        <f t="shared" si="47"/>
        <v>2006</v>
      </c>
      <c r="D1488" s="38">
        <f t="shared" si="48"/>
        <v>45.134999999999998</v>
      </c>
    </row>
    <row r="1489" spans="1:4">
      <c r="A1489" s="9">
        <v>1</v>
      </c>
      <c r="B1489" s="10">
        <v>44</v>
      </c>
      <c r="C1489" s="38">
        <f t="shared" si="47"/>
        <v>44</v>
      </c>
      <c r="D1489" s="38">
        <f t="shared" si="48"/>
        <v>0.99</v>
      </c>
    </row>
    <row r="1490" spans="1:4">
      <c r="A1490" s="9">
        <v>4</v>
      </c>
      <c r="B1490" s="10">
        <v>36</v>
      </c>
      <c r="C1490" s="38">
        <f t="shared" si="47"/>
        <v>144</v>
      </c>
      <c r="D1490" s="38">
        <f t="shared" si="48"/>
        <v>3.2399999999999998</v>
      </c>
    </row>
    <row r="1491" spans="1:4">
      <c r="A1491" s="9">
        <v>12</v>
      </c>
      <c r="B1491" s="10">
        <v>113</v>
      </c>
      <c r="C1491" s="38">
        <f t="shared" si="47"/>
        <v>1356</v>
      </c>
      <c r="D1491" s="38">
        <f t="shared" si="48"/>
        <v>30.509999999999998</v>
      </c>
    </row>
    <row r="1492" spans="1:4">
      <c r="A1492" s="9">
        <v>19</v>
      </c>
      <c r="B1492" s="10">
        <v>25</v>
      </c>
      <c r="C1492" s="38">
        <f t="shared" si="47"/>
        <v>475</v>
      </c>
      <c r="D1492" s="38">
        <f t="shared" si="48"/>
        <v>10.6875</v>
      </c>
    </row>
    <row r="1493" spans="1:4">
      <c r="A1493" s="9">
        <v>7</v>
      </c>
      <c r="B1493" s="10">
        <v>72</v>
      </c>
      <c r="C1493" s="38">
        <f t="shared" si="47"/>
        <v>504</v>
      </c>
      <c r="D1493" s="38">
        <f t="shared" si="48"/>
        <v>11.34</v>
      </c>
    </row>
    <row r="1494" spans="1:4">
      <c r="A1494" s="9">
        <v>14</v>
      </c>
      <c r="B1494" s="10">
        <v>13</v>
      </c>
      <c r="C1494" s="38">
        <f t="shared" si="47"/>
        <v>182</v>
      </c>
      <c r="D1494" s="38">
        <f t="shared" si="48"/>
        <v>4.0949999999999998</v>
      </c>
    </row>
    <row r="1495" spans="1:4">
      <c r="A1495" s="9">
        <v>5</v>
      </c>
      <c r="B1495" s="10">
        <v>34</v>
      </c>
      <c r="C1495" s="38">
        <f t="shared" si="47"/>
        <v>170</v>
      </c>
      <c r="D1495" s="38">
        <f t="shared" si="48"/>
        <v>3.8249999999999997</v>
      </c>
    </row>
    <row r="1496" spans="1:4">
      <c r="A1496" s="9">
        <v>6</v>
      </c>
      <c r="B1496" s="10">
        <v>56</v>
      </c>
      <c r="C1496" s="38">
        <f t="shared" si="47"/>
        <v>336</v>
      </c>
      <c r="D1496" s="38">
        <f t="shared" si="48"/>
        <v>7.56</v>
      </c>
    </row>
    <row r="1497" spans="1:4">
      <c r="A1497" s="9">
        <v>12</v>
      </c>
      <c r="B1497" s="10">
        <v>16</v>
      </c>
      <c r="C1497" s="38">
        <f t="shared" si="47"/>
        <v>192</v>
      </c>
      <c r="D1497" s="38">
        <f t="shared" si="48"/>
        <v>4.32</v>
      </c>
    </row>
    <row r="1498" spans="1:4">
      <c r="A1498" s="9">
        <v>29</v>
      </c>
      <c r="B1498" s="10">
        <v>39</v>
      </c>
      <c r="C1498" s="38">
        <f t="shared" si="47"/>
        <v>1131</v>
      </c>
      <c r="D1498" s="38">
        <f t="shared" si="48"/>
        <v>25.447499999999998</v>
      </c>
    </row>
    <row r="1499" spans="1:4">
      <c r="A1499" s="9">
        <v>38</v>
      </c>
      <c r="B1499" s="10">
        <v>7</v>
      </c>
      <c r="C1499" s="38">
        <f t="shared" si="47"/>
        <v>266</v>
      </c>
      <c r="D1499" s="38">
        <f t="shared" si="48"/>
        <v>5.9849999999999994</v>
      </c>
    </row>
    <row r="1500" spans="1:4">
      <c r="A1500" s="9">
        <v>74</v>
      </c>
      <c r="B1500" s="10">
        <v>23</v>
      </c>
      <c r="C1500" s="38">
        <f t="shared" si="47"/>
        <v>1702</v>
      </c>
      <c r="D1500" s="38">
        <f t="shared" si="48"/>
        <v>38.295000000000002</v>
      </c>
    </row>
    <row r="1501" spans="1:4">
      <c r="A1501" s="16">
        <v>115</v>
      </c>
      <c r="B1501" s="17">
        <v>120</v>
      </c>
      <c r="C1501" s="38">
        <f t="shared" si="47"/>
        <v>13800</v>
      </c>
      <c r="D1501" s="38">
        <f t="shared" si="48"/>
        <v>310.5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workbookViewId="0">
      <selection activeCell="E6" sqref="E6"/>
    </sheetView>
  </sheetViews>
  <sheetFormatPr defaultRowHeight="12.75"/>
  <cols>
    <col min="1" max="1" width="38.42578125" style="52" customWidth="1"/>
    <col min="2" max="2" width="20.7109375" style="68" customWidth="1"/>
    <col min="5" max="5" width="41.140625" customWidth="1"/>
    <col min="6" max="6" width="23.7109375" customWidth="1"/>
  </cols>
  <sheetData>
    <row r="1" spans="1:6" ht="13.5" thickBot="1">
      <c r="A1" s="64" t="s">
        <v>768</v>
      </c>
      <c r="B1" s="66" t="s">
        <v>1004</v>
      </c>
    </row>
    <row r="2" spans="1:6" ht="13.5" thickBot="1">
      <c r="A2" s="65" t="s">
        <v>769</v>
      </c>
      <c r="B2" s="72">
        <v>1127420</v>
      </c>
      <c r="E2" s="65" t="s">
        <v>985</v>
      </c>
      <c r="F2">
        <f>VLOOKUP(E2,$A$2:$B$1101,2,0)</f>
        <v>4371</v>
      </c>
    </row>
    <row r="3" spans="1:6" ht="13.5" thickBot="1">
      <c r="A3" s="65" t="s">
        <v>769</v>
      </c>
      <c r="B3" s="73">
        <v>1127420</v>
      </c>
      <c r="E3" s="65" t="s">
        <v>986</v>
      </c>
      <c r="F3" s="52">
        <f t="shared" ref="F3:F20" si="0">VLOOKUP(E3,$A$2:$B$1101,2,0)</f>
        <v>9280</v>
      </c>
    </row>
    <row r="4" spans="1:6" ht="13.5" thickBot="1">
      <c r="A4" s="65" t="s">
        <v>769</v>
      </c>
      <c r="B4" s="73">
        <v>1127420</v>
      </c>
      <c r="E4" s="65" t="s">
        <v>987</v>
      </c>
      <c r="F4" s="52">
        <f t="shared" si="0"/>
        <v>13500</v>
      </c>
    </row>
    <row r="5" spans="1:6" ht="13.5" thickBot="1">
      <c r="A5" s="65" t="s">
        <v>769</v>
      </c>
      <c r="B5" s="73">
        <v>1127420</v>
      </c>
      <c r="E5" s="65" t="s">
        <v>988</v>
      </c>
      <c r="F5" s="52">
        <f t="shared" si="0"/>
        <v>9800</v>
      </c>
    </row>
    <row r="6" spans="1:6" ht="13.5" thickBot="1">
      <c r="A6" s="65" t="s">
        <v>769</v>
      </c>
      <c r="B6" s="72">
        <v>1127420</v>
      </c>
      <c r="E6" s="65" t="s">
        <v>989</v>
      </c>
      <c r="F6" s="52">
        <f t="shared" si="0"/>
        <v>0</v>
      </c>
    </row>
    <row r="7" spans="1:6" ht="13.5" thickBot="1">
      <c r="A7" s="65" t="s">
        <v>769</v>
      </c>
      <c r="B7" s="73">
        <v>1127420</v>
      </c>
      <c r="E7" s="65" t="s">
        <v>990</v>
      </c>
      <c r="F7" s="52">
        <f t="shared" si="0"/>
        <v>1180</v>
      </c>
    </row>
    <row r="8" spans="1:6" ht="13.5" thickBot="1">
      <c r="A8" s="65" t="s">
        <v>769</v>
      </c>
      <c r="B8" s="73">
        <v>1127420</v>
      </c>
      <c r="E8" s="65" t="s">
        <v>991</v>
      </c>
      <c r="F8" s="52">
        <f t="shared" si="0"/>
        <v>1770</v>
      </c>
    </row>
    <row r="9" spans="1:6" ht="13.5" thickBot="1">
      <c r="A9" s="65" t="s">
        <v>769</v>
      </c>
      <c r="B9" s="73">
        <v>1127420</v>
      </c>
      <c r="E9" s="65" t="s">
        <v>992</v>
      </c>
      <c r="F9" s="52">
        <f t="shared" si="0"/>
        <v>291000</v>
      </c>
    </row>
    <row r="10" spans="1:6" ht="13.5" thickBot="1">
      <c r="A10" s="65" t="s">
        <v>769</v>
      </c>
      <c r="B10" s="73">
        <v>1127420</v>
      </c>
      <c r="E10" s="65" t="s">
        <v>993</v>
      </c>
      <c r="F10" s="52">
        <f t="shared" si="0"/>
        <v>765</v>
      </c>
    </row>
    <row r="11" spans="1:6" ht="13.5" thickBot="1">
      <c r="A11" s="65" t="s">
        <v>769</v>
      </c>
      <c r="B11" s="73">
        <v>1127420</v>
      </c>
      <c r="E11" s="65" t="s">
        <v>994</v>
      </c>
      <c r="F11" s="52">
        <f t="shared" si="0"/>
        <v>14400</v>
      </c>
    </row>
    <row r="12" spans="1:6" ht="13.5" thickBot="1">
      <c r="A12" s="65" t="s">
        <v>769</v>
      </c>
      <c r="B12" s="73">
        <v>1127420</v>
      </c>
      <c r="E12" s="65" t="s">
        <v>995</v>
      </c>
      <c r="F12" s="52">
        <f t="shared" si="0"/>
        <v>6550</v>
      </c>
    </row>
    <row r="13" spans="1:6" ht="13.5" thickBot="1">
      <c r="A13" s="65" t="s">
        <v>769</v>
      </c>
      <c r="B13" s="73">
        <v>1127420</v>
      </c>
      <c r="E13" s="65" t="s">
        <v>996</v>
      </c>
      <c r="F13" s="52">
        <f t="shared" si="0"/>
        <v>500</v>
      </c>
    </row>
    <row r="14" spans="1:6" ht="13.5" thickBot="1">
      <c r="A14" s="65" t="s">
        <v>769</v>
      </c>
      <c r="B14" s="73">
        <v>1127420</v>
      </c>
      <c r="E14" s="65" t="s">
        <v>997</v>
      </c>
      <c r="F14" s="52">
        <f t="shared" si="0"/>
        <v>16879.990000000002</v>
      </c>
    </row>
    <row r="15" spans="1:6" ht="13.5" thickBot="1">
      <c r="A15" s="65" t="s">
        <v>769</v>
      </c>
      <c r="B15" s="73">
        <v>1127420</v>
      </c>
      <c r="E15" s="65" t="s">
        <v>998</v>
      </c>
      <c r="F15" s="52">
        <f t="shared" si="0"/>
        <v>0</v>
      </c>
    </row>
    <row r="16" spans="1:6" ht="15.75" thickBot="1">
      <c r="A16" s="65" t="s">
        <v>770</v>
      </c>
      <c r="B16" s="74">
        <v>67159</v>
      </c>
      <c r="E16" s="65" t="s">
        <v>999</v>
      </c>
      <c r="F16" s="52">
        <f t="shared" si="0"/>
        <v>9440</v>
      </c>
    </row>
    <row r="17" spans="1:6" ht="15.75" thickBot="1">
      <c r="A17" s="65" t="s">
        <v>770</v>
      </c>
      <c r="B17" s="74">
        <v>67159</v>
      </c>
      <c r="E17" s="65" t="s">
        <v>1000</v>
      </c>
      <c r="F17" s="52">
        <f t="shared" si="0"/>
        <v>466</v>
      </c>
    </row>
    <row r="18" spans="1:6" ht="13.5" thickBot="1">
      <c r="A18" s="65" t="s">
        <v>771</v>
      </c>
      <c r="B18" s="73">
        <v>220461</v>
      </c>
      <c r="E18" s="65" t="s">
        <v>1001</v>
      </c>
      <c r="F18" s="52">
        <f t="shared" si="0"/>
        <v>11900</v>
      </c>
    </row>
    <row r="19" spans="1:6" ht="13.5" thickBot="1">
      <c r="A19" s="65" t="s">
        <v>771</v>
      </c>
      <c r="B19" s="73">
        <v>220461</v>
      </c>
      <c r="E19" s="65" t="s">
        <v>1002</v>
      </c>
      <c r="F19" s="52">
        <f t="shared" si="0"/>
        <v>10012</v>
      </c>
    </row>
    <row r="20" spans="1:6" ht="13.5" thickBot="1">
      <c r="A20" s="65" t="s">
        <v>771</v>
      </c>
      <c r="B20" s="73">
        <v>220461</v>
      </c>
      <c r="E20" s="65" t="s">
        <v>1003</v>
      </c>
      <c r="F20" s="52">
        <f t="shared" si="0"/>
        <v>11997</v>
      </c>
    </row>
    <row r="21" spans="1:6" ht="13.5" thickBot="1">
      <c r="A21" s="65" t="s">
        <v>772</v>
      </c>
      <c r="B21" s="73">
        <v>520724.74</v>
      </c>
    </row>
    <row r="22" spans="1:6" ht="15.75" thickBot="1">
      <c r="A22" s="65" t="s">
        <v>773</v>
      </c>
      <c r="B22" s="74">
        <v>52189.599999999999</v>
      </c>
    </row>
    <row r="23" spans="1:6" ht="15.75" thickBot="1">
      <c r="A23" s="65" t="s">
        <v>773</v>
      </c>
      <c r="B23" s="74">
        <v>52189.599999999999</v>
      </c>
    </row>
    <row r="24" spans="1:6" ht="15.75" thickBot="1">
      <c r="A24" s="65" t="s">
        <v>773</v>
      </c>
      <c r="B24" s="74">
        <v>52189.599999999999</v>
      </c>
    </row>
    <row r="25" spans="1:6" ht="15.75" thickBot="1">
      <c r="A25" s="65" t="s">
        <v>773</v>
      </c>
      <c r="B25" s="74">
        <v>52189.599999999999</v>
      </c>
    </row>
    <row r="26" spans="1:6" ht="13.5" thickBot="1">
      <c r="A26" s="65" t="s">
        <v>774</v>
      </c>
      <c r="B26" s="73">
        <v>800</v>
      </c>
    </row>
    <row r="27" spans="1:6" ht="13.5" thickBot="1">
      <c r="A27" s="65" t="s">
        <v>775</v>
      </c>
      <c r="B27" s="73">
        <v>520</v>
      </c>
    </row>
    <row r="28" spans="1:6" ht="15.75" thickBot="1">
      <c r="A28" s="65" t="s">
        <v>776</v>
      </c>
      <c r="B28" s="74">
        <v>61950</v>
      </c>
    </row>
    <row r="29" spans="1:6" ht="15.75" thickBot="1">
      <c r="A29" s="65" t="s">
        <v>777</v>
      </c>
      <c r="B29" s="74">
        <v>91332</v>
      </c>
    </row>
    <row r="30" spans="1:6" ht="15.75" thickBot="1">
      <c r="A30" s="65" t="s">
        <v>778</v>
      </c>
      <c r="B30" s="74">
        <v>14750</v>
      </c>
    </row>
    <row r="31" spans="1:6" ht="13.5" thickBot="1">
      <c r="A31" s="65" t="s">
        <v>779</v>
      </c>
      <c r="B31" s="73">
        <v>2941884.94</v>
      </c>
    </row>
    <row r="32" spans="1:6" ht="13.5" thickBot="1">
      <c r="A32" s="65" t="s">
        <v>779</v>
      </c>
      <c r="B32" s="73">
        <v>2941884.94</v>
      </c>
    </row>
    <row r="33" spans="1:2" ht="13.5" thickBot="1">
      <c r="A33" s="65" t="s">
        <v>779</v>
      </c>
      <c r="B33" s="73">
        <v>2941884.94</v>
      </c>
    </row>
    <row r="34" spans="1:2" ht="13.5" thickBot="1">
      <c r="A34" s="65" t="s">
        <v>779</v>
      </c>
      <c r="B34" s="73">
        <v>2941884.94</v>
      </c>
    </row>
    <row r="35" spans="1:2" ht="13.5" thickBot="1">
      <c r="A35" s="65" t="s">
        <v>779</v>
      </c>
      <c r="B35" s="73">
        <v>2941884.94</v>
      </c>
    </row>
    <row r="36" spans="1:2" ht="13.5" thickBot="1">
      <c r="A36" s="65" t="s">
        <v>779</v>
      </c>
      <c r="B36" s="73">
        <v>2941884.94</v>
      </c>
    </row>
    <row r="37" spans="1:2" ht="13.5" thickBot="1">
      <c r="A37" s="65" t="s">
        <v>779</v>
      </c>
      <c r="B37" s="73">
        <v>2941884.94</v>
      </c>
    </row>
    <row r="38" spans="1:2" ht="13.5" thickBot="1">
      <c r="A38" s="65" t="s">
        <v>779</v>
      </c>
      <c r="B38" s="73">
        <v>2941884.94</v>
      </c>
    </row>
    <row r="39" spans="1:2" ht="13.5" thickBot="1">
      <c r="A39" s="65" t="s">
        <v>779</v>
      </c>
      <c r="B39" s="73">
        <v>2941884.94</v>
      </c>
    </row>
    <row r="40" spans="1:2" ht="13.5" thickBot="1">
      <c r="A40" s="65" t="s">
        <v>779</v>
      </c>
      <c r="B40" s="73">
        <v>2941884.94</v>
      </c>
    </row>
    <row r="41" spans="1:2" ht="13.5" thickBot="1">
      <c r="A41" s="65" t="s">
        <v>780</v>
      </c>
      <c r="B41" s="73">
        <v>5588042.0099999998</v>
      </c>
    </row>
    <row r="42" spans="1:2" ht="13.5" thickBot="1">
      <c r="A42" s="65" t="s">
        <v>780</v>
      </c>
      <c r="B42" s="73">
        <v>5588042.0099999998</v>
      </c>
    </row>
    <row r="43" spans="1:2" ht="13.5" thickBot="1">
      <c r="A43" s="65" t="s">
        <v>780</v>
      </c>
      <c r="B43" s="73">
        <v>5588042.0099999998</v>
      </c>
    </row>
    <row r="44" spans="1:2" ht="13.5" thickBot="1">
      <c r="A44" s="65" t="s">
        <v>780</v>
      </c>
      <c r="B44" s="73">
        <v>5588042.0099999998</v>
      </c>
    </row>
    <row r="45" spans="1:2" ht="13.5" thickBot="1">
      <c r="A45" s="65" t="s">
        <v>780</v>
      </c>
      <c r="B45" s="73">
        <v>5588042.0099999998</v>
      </c>
    </row>
    <row r="46" spans="1:2" ht="13.5" thickBot="1">
      <c r="A46" s="65" t="s">
        <v>780</v>
      </c>
      <c r="B46" s="73">
        <v>5588042.0099999998</v>
      </c>
    </row>
    <row r="47" spans="1:2" ht="13.5" thickBot="1">
      <c r="A47" s="65" t="s">
        <v>780</v>
      </c>
      <c r="B47" s="73">
        <v>5588042.0099999998</v>
      </c>
    </row>
    <row r="48" spans="1:2" ht="13.5" thickBot="1">
      <c r="A48" s="65" t="s">
        <v>780</v>
      </c>
      <c r="B48" s="73">
        <v>5588042.0099999998</v>
      </c>
    </row>
    <row r="49" spans="1:2" ht="13.5" thickBot="1">
      <c r="A49" s="65" t="s">
        <v>780</v>
      </c>
      <c r="B49" s="73">
        <v>5588042.0099999998</v>
      </c>
    </row>
    <row r="50" spans="1:2" ht="13.5" thickBot="1">
      <c r="A50" s="65" t="s">
        <v>780</v>
      </c>
      <c r="B50" s="73">
        <v>5588042.0099999998</v>
      </c>
    </row>
    <row r="51" spans="1:2" ht="13.5" thickBot="1">
      <c r="A51" s="65" t="s">
        <v>780</v>
      </c>
      <c r="B51" s="73">
        <v>5588042.0099999998</v>
      </c>
    </row>
    <row r="52" spans="1:2" ht="13.5" thickBot="1">
      <c r="A52" s="65" t="s">
        <v>780</v>
      </c>
      <c r="B52" s="73">
        <v>5588042.0099999998</v>
      </c>
    </row>
    <row r="53" spans="1:2" ht="13.5" thickBot="1">
      <c r="A53" s="65" t="s">
        <v>780</v>
      </c>
      <c r="B53" s="73">
        <v>5588042.0099999998</v>
      </c>
    </row>
    <row r="54" spans="1:2" ht="15.75" thickBot="1">
      <c r="A54" s="65" t="s">
        <v>781</v>
      </c>
      <c r="B54" s="74">
        <v>1458</v>
      </c>
    </row>
    <row r="55" spans="1:2" ht="15.75" thickBot="1">
      <c r="A55" s="65" t="s">
        <v>782</v>
      </c>
      <c r="B55" s="74">
        <v>49560</v>
      </c>
    </row>
    <row r="56" spans="1:2" ht="13.5" thickBot="1">
      <c r="A56" s="65" t="s">
        <v>783</v>
      </c>
      <c r="B56" s="73">
        <v>0</v>
      </c>
    </row>
    <row r="57" spans="1:2" ht="15.75" thickBot="1">
      <c r="A57" s="65" t="s">
        <v>784</v>
      </c>
      <c r="B57" s="74">
        <v>4720</v>
      </c>
    </row>
    <row r="58" spans="1:2" ht="13.5" thickBot="1">
      <c r="A58" s="65" t="s">
        <v>785</v>
      </c>
      <c r="B58" s="73">
        <v>4860880</v>
      </c>
    </row>
    <row r="59" spans="1:2" ht="13.5" thickBot="1">
      <c r="A59" s="65" t="s">
        <v>785</v>
      </c>
      <c r="B59" s="73">
        <v>4860880</v>
      </c>
    </row>
    <row r="60" spans="1:2" ht="13.5" thickBot="1">
      <c r="A60" s="65" t="s">
        <v>785</v>
      </c>
      <c r="B60" s="73">
        <v>4860880</v>
      </c>
    </row>
    <row r="61" spans="1:2" ht="13.5" thickBot="1">
      <c r="A61" s="65" t="s">
        <v>785</v>
      </c>
      <c r="B61" s="73">
        <v>4860880</v>
      </c>
    </row>
    <row r="62" spans="1:2" ht="13.5" thickBot="1">
      <c r="A62" s="65" t="s">
        <v>785</v>
      </c>
      <c r="B62" s="73">
        <v>4860880</v>
      </c>
    </row>
    <row r="63" spans="1:2" ht="13.5" thickBot="1">
      <c r="A63" s="65" t="s">
        <v>785</v>
      </c>
      <c r="B63" s="73">
        <v>4860880</v>
      </c>
    </row>
    <row r="64" spans="1:2" ht="13.5" thickBot="1">
      <c r="A64" s="65" t="s">
        <v>785</v>
      </c>
      <c r="B64" s="73">
        <v>4860880</v>
      </c>
    </row>
    <row r="65" spans="1:2" ht="13.5" thickBot="1">
      <c r="A65" s="65" t="s">
        <v>785</v>
      </c>
      <c r="B65" s="73">
        <v>4860880</v>
      </c>
    </row>
    <row r="66" spans="1:2" ht="13.5" thickBot="1">
      <c r="A66" s="65" t="s">
        <v>785</v>
      </c>
      <c r="B66" s="73">
        <v>4860880</v>
      </c>
    </row>
    <row r="67" spans="1:2" ht="13.5" thickBot="1">
      <c r="A67" s="65" t="s">
        <v>785</v>
      </c>
      <c r="B67" s="73">
        <v>4860880</v>
      </c>
    </row>
    <row r="68" spans="1:2" ht="13.5" thickBot="1">
      <c r="A68" s="65" t="s">
        <v>785</v>
      </c>
      <c r="B68" s="73">
        <v>4860880</v>
      </c>
    </row>
    <row r="69" spans="1:2" ht="13.5" thickBot="1">
      <c r="A69" s="65" t="s">
        <v>785</v>
      </c>
      <c r="B69" s="73">
        <v>4860880</v>
      </c>
    </row>
    <row r="70" spans="1:2" ht="13.5" thickBot="1">
      <c r="A70" s="65" t="s">
        <v>786</v>
      </c>
      <c r="B70" s="73">
        <v>194390</v>
      </c>
    </row>
    <row r="71" spans="1:2" ht="13.5" thickBot="1">
      <c r="A71" s="65" t="s">
        <v>786</v>
      </c>
      <c r="B71" s="73">
        <v>194390</v>
      </c>
    </row>
    <row r="72" spans="1:2" ht="13.5" thickBot="1">
      <c r="A72" s="65" t="s">
        <v>786</v>
      </c>
      <c r="B72" s="73">
        <v>194390</v>
      </c>
    </row>
    <row r="73" spans="1:2" ht="13.5" thickBot="1">
      <c r="A73" s="65" t="s">
        <v>786</v>
      </c>
      <c r="B73" s="73">
        <v>194390</v>
      </c>
    </row>
    <row r="74" spans="1:2" ht="15.75" thickBot="1">
      <c r="A74" s="65" t="s">
        <v>787</v>
      </c>
      <c r="B74" s="74">
        <v>29851.62</v>
      </c>
    </row>
    <row r="75" spans="1:2" ht="13.5" thickBot="1">
      <c r="A75" s="65" t="s">
        <v>788</v>
      </c>
      <c r="B75" s="73">
        <v>222516</v>
      </c>
    </row>
    <row r="76" spans="1:2" ht="13.5" thickBot="1">
      <c r="A76" s="65" t="s">
        <v>788</v>
      </c>
      <c r="B76" s="73">
        <v>222516</v>
      </c>
    </row>
    <row r="77" spans="1:2" ht="13.5" thickBot="1">
      <c r="A77" s="65" t="s">
        <v>789</v>
      </c>
      <c r="B77" s="73">
        <v>290339</v>
      </c>
    </row>
    <row r="78" spans="1:2" ht="13.5" thickBot="1">
      <c r="A78" s="65" t="s">
        <v>790</v>
      </c>
      <c r="B78" s="73">
        <v>5901395</v>
      </c>
    </row>
    <row r="79" spans="1:2" ht="13.5" thickBot="1">
      <c r="A79" s="65" t="s">
        <v>790</v>
      </c>
      <c r="B79" s="73">
        <v>5901395</v>
      </c>
    </row>
    <row r="80" spans="1:2" ht="13.5" thickBot="1">
      <c r="A80" s="65" t="s">
        <v>790</v>
      </c>
      <c r="B80" s="73">
        <v>5901395</v>
      </c>
    </row>
    <row r="81" spans="1:2" ht="15.75" thickBot="1">
      <c r="A81" s="65" t="s">
        <v>791</v>
      </c>
      <c r="B81" s="74">
        <v>4200</v>
      </c>
    </row>
    <row r="82" spans="1:2" ht="13.5" thickBot="1">
      <c r="A82" s="65" t="s">
        <v>792</v>
      </c>
      <c r="B82" s="73">
        <v>131980</v>
      </c>
    </row>
    <row r="83" spans="1:2" ht="13.5" thickBot="1">
      <c r="A83" s="65" t="s">
        <v>793</v>
      </c>
      <c r="B83" s="73">
        <v>1052055.08</v>
      </c>
    </row>
    <row r="84" spans="1:2" ht="13.5" thickBot="1">
      <c r="A84" s="65" t="s">
        <v>793</v>
      </c>
      <c r="B84" s="73">
        <v>1052055.08</v>
      </c>
    </row>
    <row r="85" spans="1:2" ht="13.5" thickBot="1">
      <c r="A85" s="65" t="s">
        <v>793</v>
      </c>
      <c r="B85" s="73">
        <v>1052055.08</v>
      </c>
    </row>
    <row r="86" spans="1:2" ht="13.5" thickBot="1">
      <c r="A86" s="65" t="s">
        <v>793</v>
      </c>
      <c r="B86" s="73">
        <v>1052055.08</v>
      </c>
    </row>
    <row r="87" spans="1:2" ht="13.5" thickBot="1">
      <c r="A87" s="65" t="s">
        <v>793</v>
      </c>
      <c r="B87" s="73">
        <v>1052055.08</v>
      </c>
    </row>
    <row r="88" spans="1:2" ht="13.5" thickBot="1">
      <c r="A88" s="65" t="s">
        <v>793</v>
      </c>
      <c r="B88" s="73">
        <v>1052055.08</v>
      </c>
    </row>
    <row r="89" spans="1:2" ht="13.5" thickBot="1">
      <c r="A89" s="65" t="s">
        <v>793</v>
      </c>
      <c r="B89" s="73">
        <v>1052055.08</v>
      </c>
    </row>
    <row r="90" spans="1:2" ht="13.5" thickBot="1">
      <c r="A90" s="65" t="s">
        <v>793</v>
      </c>
      <c r="B90" s="73">
        <v>1052055.08</v>
      </c>
    </row>
    <row r="91" spans="1:2" ht="13.5" thickBot="1">
      <c r="A91" s="65" t="s">
        <v>793</v>
      </c>
      <c r="B91" s="73">
        <v>1052055.08</v>
      </c>
    </row>
    <row r="92" spans="1:2" ht="13.5" thickBot="1">
      <c r="A92" s="65" t="s">
        <v>793</v>
      </c>
      <c r="B92" s="73">
        <v>1052055.08</v>
      </c>
    </row>
    <row r="93" spans="1:2" ht="13.5" thickBot="1">
      <c r="A93" s="65" t="s">
        <v>793</v>
      </c>
      <c r="B93" s="73">
        <v>1052055.08</v>
      </c>
    </row>
    <row r="94" spans="1:2" ht="13.5" thickBot="1">
      <c r="A94" s="65" t="s">
        <v>793</v>
      </c>
      <c r="B94" s="73">
        <v>1052055.08</v>
      </c>
    </row>
    <row r="95" spans="1:2" ht="13.5" thickBot="1">
      <c r="A95" s="65" t="s">
        <v>793</v>
      </c>
      <c r="B95" s="73">
        <v>1052055.08</v>
      </c>
    </row>
    <row r="96" spans="1:2" ht="13.5" thickBot="1">
      <c r="A96" s="65" t="s">
        <v>793</v>
      </c>
      <c r="B96" s="73">
        <v>1052055.08</v>
      </c>
    </row>
    <row r="97" spans="1:2" ht="13.5" thickBot="1">
      <c r="A97" s="65" t="s">
        <v>793</v>
      </c>
      <c r="B97" s="73">
        <v>1052055.08</v>
      </c>
    </row>
    <row r="98" spans="1:2" ht="13.5" thickBot="1">
      <c r="A98" s="65" t="s">
        <v>793</v>
      </c>
      <c r="B98" s="73">
        <v>1052055.08</v>
      </c>
    </row>
    <row r="99" spans="1:2" ht="13.5" thickBot="1">
      <c r="A99" s="65" t="s">
        <v>793</v>
      </c>
      <c r="B99" s="73">
        <v>1052055.08</v>
      </c>
    </row>
    <row r="100" spans="1:2" ht="13.5" thickBot="1">
      <c r="A100" s="65" t="s">
        <v>793</v>
      </c>
      <c r="B100" s="73">
        <v>1052055.08</v>
      </c>
    </row>
    <row r="101" spans="1:2" ht="13.5" thickBot="1">
      <c r="A101" s="65" t="s">
        <v>793</v>
      </c>
      <c r="B101" s="73">
        <v>1052055.08</v>
      </c>
    </row>
    <row r="102" spans="1:2" ht="13.5" thickBot="1">
      <c r="A102" s="65" t="s">
        <v>793</v>
      </c>
      <c r="B102" s="73">
        <v>1052055.08</v>
      </c>
    </row>
    <row r="103" spans="1:2" ht="13.5" thickBot="1">
      <c r="A103" s="65" t="s">
        <v>794</v>
      </c>
      <c r="B103" s="73">
        <v>596486.64</v>
      </c>
    </row>
    <row r="104" spans="1:2" ht="13.5" thickBot="1">
      <c r="A104" s="65" t="s">
        <v>794</v>
      </c>
      <c r="B104" s="73">
        <v>596486.64</v>
      </c>
    </row>
    <row r="105" spans="1:2" ht="13.5" thickBot="1">
      <c r="A105" s="65" t="s">
        <v>794</v>
      </c>
      <c r="B105" s="73">
        <v>596486.64</v>
      </c>
    </row>
    <row r="106" spans="1:2" ht="13.5" thickBot="1">
      <c r="A106" s="65" t="s">
        <v>794</v>
      </c>
      <c r="B106" s="73">
        <v>596486.64</v>
      </c>
    </row>
    <row r="107" spans="1:2" ht="13.5" thickBot="1">
      <c r="A107" s="65" t="s">
        <v>794</v>
      </c>
      <c r="B107" s="73">
        <v>596486.64</v>
      </c>
    </row>
    <row r="108" spans="1:2" ht="13.5" thickBot="1">
      <c r="A108" s="65" t="s">
        <v>794</v>
      </c>
      <c r="B108" s="73">
        <v>596486.64</v>
      </c>
    </row>
    <row r="109" spans="1:2" ht="13.5" thickBot="1">
      <c r="A109" s="65" t="s">
        <v>794</v>
      </c>
      <c r="B109" s="73">
        <v>596486.64</v>
      </c>
    </row>
    <row r="110" spans="1:2" ht="13.5" thickBot="1">
      <c r="A110" s="65" t="s">
        <v>794</v>
      </c>
      <c r="B110" s="73">
        <v>596486.64</v>
      </c>
    </row>
    <row r="111" spans="1:2" ht="13.5" thickBot="1">
      <c r="A111" s="65" t="s">
        <v>794</v>
      </c>
      <c r="B111" s="73">
        <v>596486.64</v>
      </c>
    </row>
    <row r="112" spans="1:2" ht="13.5" thickBot="1">
      <c r="A112" s="65" t="s">
        <v>794</v>
      </c>
      <c r="B112" s="73">
        <v>596486.64</v>
      </c>
    </row>
    <row r="113" spans="1:2" ht="13.5" thickBot="1">
      <c r="A113" s="65" t="s">
        <v>794</v>
      </c>
      <c r="B113" s="73">
        <v>596486.64</v>
      </c>
    </row>
    <row r="114" spans="1:2" ht="13.5" thickBot="1">
      <c r="A114" s="65" t="s">
        <v>794</v>
      </c>
      <c r="B114" s="73">
        <v>596486.64</v>
      </c>
    </row>
    <row r="115" spans="1:2" ht="13.5" thickBot="1">
      <c r="A115" s="65" t="s">
        <v>794</v>
      </c>
      <c r="B115" s="73">
        <v>596486.64</v>
      </c>
    </row>
    <row r="116" spans="1:2" ht="13.5" thickBot="1">
      <c r="A116" s="65" t="s">
        <v>794</v>
      </c>
      <c r="B116" s="73">
        <v>596486.64</v>
      </c>
    </row>
    <row r="117" spans="1:2" ht="13.5" thickBot="1">
      <c r="A117" s="65" t="s">
        <v>794</v>
      </c>
      <c r="B117" s="73">
        <v>596486.64</v>
      </c>
    </row>
    <row r="118" spans="1:2" ht="13.5" thickBot="1">
      <c r="A118" s="65" t="s">
        <v>794</v>
      </c>
      <c r="B118" s="73">
        <v>596486.64</v>
      </c>
    </row>
    <row r="119" spans="1:2" ht="13.5" thickBot="1">
      <c r="A119" s="65" t="s">
        <v>794</v>
      </c>
      <c r="B119" s="73">
        <v>596486.64</v>
      </c>
    </row>
    <row r="120" spans="1:2" ht="13.5" thickBot="1">
      <c r="A120" s="65" t="s">
        <v>794</v>
      </c>
      <c r="B120" s="73">
        <v>596486.64</v>
      </c>
    </row>
    <row r="121" spans="1:2" ht="13.5" thickBot="1">
      <c r="A121" s="65" t="s">
        <v>794</v>
      </c>
      <c r="B121" s="73">
        <v>596486.64</v>
      </c>
    </row>
    <row r="122" spans="1:2" ht="13.5" thickBot="1">
      <c r="A122" s="65" t="s">
        <v>794</v>
      </c>
      <c r="B122" s="73">
        <v>596486.64</v>
      </c>
    </row>
    <row r="123" spans="1:2" ht="13.5" thickBot="1">
      <c r="A123" s="65" t="s">
        <v>794</v>
      </c>
      <c r="B123" s="73">
        <v>596486.64</v>
      </c>
    </row>
    <row r="124" spans="1:2" ht="13.5" thickBot="1">
      <c r="A124" s="65" t="s">
        <v>794</v>
      </c>
      <c r="B124" s="73">
        <v>596486.64</v>
      </c>
    </row>
    <row r="125" spans="1:2" ht="13.5" thickBot="1">
      <c r="A125" s="65" t="s">
        <v>794</v>
      </c>
      <c r="B125" s="73">
        <v>596486.64</v>
      </c>
    </row>
    <row r="126" spans="1:2" ht="13.5" thickBot="1">
      <c r="A126" s="65" t="s">
        <v>794</v>
      </c>
      <c r="B126" s="73">
        <v>596486.64</v>
      </c>
    </row>
    <row r="127" spans="1:2" ht="13.5" thickBot="1">
      <c r="A127" s="65" t="s">
        <v>794</v>
      </c>
      <c r="B127" s="73">
        <v>596486.64</v>
      </c>
    </row>
    <row r="128" spans="1:2" ht="13.5" thickBot="1">
      <c r="A128" s="65" t="s">
        <v>794</v>
      </c>
      <c r="B128" s="73">
        <v>596486.64</v>
      </c>
    </row>
    <row r="129" spans="1:2" ht="13.5" thickBot="1">
      <c r="A129" s="65" t="s">
        <v>794</v>
      </c>
      <c r="B129" s="73">
        <v>596486.64</v>
      </c>
    </row>
    <row r="130" spans="1:2" ht="13.5" thickBot="1">
      <c r="A130" s="65" t="s">
        <v>794</v>
      </c>
      <c r="B130" s="73">
        <v>596486.64</v>
      </c>
    </row>
    <row r="131" spans="1:2" ht="13.5" thickBot="1">
      <c r="A131" s="65" t="s">
        <v>794</v>
      </c>
      <c r="B131" s="73">
        <v>596486.64</v>
      </c>
    </row>
    <row r="132" spans="1:2" ht="13.5" thickBot="1">
      <c r="A132" s="65" t="s">
        <v>794</v>
      </c>
      <c r="B132" s="73">
        <v>596486.64</v>
      </c>
    </row>
    <row r="133" spans="1:2" ht="13.5" thickBot="1">
      <c r="A133" s="65" t="s">
        <v>794</v>
      </c>
      <c r="B133" s="73">
        <v>596486.64</v>
      </c>
    </row>
    <row r="134" spans="1:2" ht="13.5" thickBot="1">
      <c r="A134" s="65" t="s">
        <v>794</v>
      </c>
      <c r="B134" s="73">
        <v>596486.64</v>
      </c>
    </row>
    <row r="135" spans="1:2" ht="13.5" thickBot="1">
      <c r="A135" s="65" t="s">
        <v>794</v>
      </c>
      <c r="B135" s="73">
        <v>596486.64</v>
      </c>
    </row>
    <row r="136" spans="1:2" ht="13.5" thickBot="1">
      <c r="A136" s="65" t="s">
        <v>795</v>
      </c>
      <c r="B136" s="73">
        <v>0</v>
      </c>
    </row>
    <row r="137" spans="1:2" ht="13.5" thickBot="1">
      <c r="A137" s="65" t="s">
        <v>796</v>
      </c>
      <c r="B137" s="73">
        <v>0</v>
      </c>
    </row>
    <row r="138" spans="1:2" ht="13.5" thickBot="1">
      <c r="A138" s="65" t="s">
        <v>796</v>
      </c>
      <c r="B138" s="73">
        <v>0</v>
      </c>
    </row>
    <row r="139" spans="1:2" ht="15.75" thickBot="1">
      <c r="A139" s="65" t="s">
        <v>797</v>
      </c>
      <c r="B139" s="74">
        <v>18172</v>
      </c>
    </row>
    <row r="140" spans="1:2" ht="13.5" thickBot="1">
      <c r="A140" s="65" t="s">
        <v>798</v>
      </c>
      <c r="B140" s="73">
        <v>110446</v>
      </c>
    </row>
    <row r="141" spans="1:2" ht="13.5" thickBot="1">
      <c r="A141" s="65" t="s">
        <v>798</v>
      </c>
      <c r="B141" s="73">
        <v>110446</v>
      </c>
    </row>
    <row r="142" spans="1:2" ht="13.5" thickBot="1">
      <c r="A142" s="65" t="s">
        <v>798</v>
      </c>
      <c r="B142" s="73">
        <v>110446</v>
      </c>
    </row>
    <row r="143" spans="1:2" ht="13.5" thickBot="1">
      <c r="A143" s="65" t="s">
        <v>798</v>
      </c>
      <c r="B143" s="73">
        <v>110446</v>
      </c>
    </row>
    <row r="144" spans="1:2" ht="13.5" thickBot="1">
      <c r="A144" s="65" t="s">
        <v>798</v>
      </c>
      <c r="B144" s="73">
        <v>110446</v>
      </c>
    </row>
    <row r="145" spans="1:2" ht="13.5" thickBot="1">
      <c r="A145" s="65" t="s">
        <v>798</v>
      </c>
      <c r="B145" s="73">
        <v>110446</v>
      </c>
    </row>
    <row r="146" spans="1:2" ht="13.5" thickBot="1">
      <c r="A146" s="65" t="s">
        <v>798</v>
      </c>
      <c r="B146" s="73">
        <v>110446</v>
      </c>
    </row>
    <row r="147" spans="1:2" ht="13.5" thickBot="1">
      <c r="A147" s="65" t="s">
        <v>798</v>
      </c>
      <c r="B147" s="73">
        <v>110446</v>
      </c>
    </row>
    <row r="148" spans="1:2" ht="13.5" thickBot="1">
      <c r="A148" s="65" t="s">
        <v>799</v>
      </c>
      <c r="B148" s="73">
        <v>188800</v>
      </c>
    </row>
    <row r="149" spans="1:2" ht="13.5" thickBot="1">
      <c r="A149" s="65" t="s">
        <v>800</v>
      </c>
      <c r="B149" s="73">
        <v>108.56</v>
      </c>
    </row>
    <row r="150" spans="1:2" ht="13.5" thickBot="1">
      <c r="A150" s="65" t="s">
        <v>801</v>
      </c>
      <c r="B150" s="73">
        <v>6</v>
      </c>
    </row>
    <row r="151" spans="1:2" ht="13.5" thickBot="1">
      <c r="A151" s="65" t="s">
        <v>801</v>
      </c>
      <c r="B151" s="73">
        <v>6</v>
      </c>
    </row>
    <row r="152" spans="1:2" ht="13.5" thickBot="1">
      <c r="A152" s="65" t="s">
        <v>802</v>
      </c>
      <c r="B152" s="73">
        <v>0.2</v>
      </c>
    </row>
    <row r="153" spans="1:2" ht="15.75" thickBot="1">
      <c r="A153" s="65" t="s">
        <v>803</v>
      </c>
      <c r="B153" s="74">
        <v>30602</v>
      </c>
    </row>
    <row r="154" spans="1:2" ht="15.75" thickBot="1">
      <c r="A154" s="65" t="s">
        <v>803</v>
      </c>
      <c r="B154" s="74">
        <v>30602</v>
      </c>
    </row>
    <row r="155" spans="1:2" ht="15.75" thickBot="1">
      <c r="A155" s="65" t="s">
        <v>804</v>
      </c>
      <c r="B155" s="74">
        <v>43208.15</v>
      </c>
    </row>
    <row r="156" spans="1:2" ht="13.5" thickBot="1">
      <c r="A156" s="65" t="s">
        <v>805</v>
      </c>
      <c r="B156" s="73">
        <v>0.6</v>
      </c>
    </row>
    <row r="157" spans="1:2" ht="13.5" thickBot="1">
      <c r="A157" s="65" t="s">
        <v>805</v>
      </c>
      <c r="B157" s="73">
        <v>0.6</v>
      </c>
    </row>
    <row r="158" spans="1:2" ht="15.75" thickBot="1">
      <c r="A158" s="65" t="s">
        <v>806</v>
      </c>
      <c r="B158" s="74">
        <v>29028</v>
      </c>
    </row>
    <row r="159" spans="1:2" ht="13.5" thickBot="1">
      <c r="A159" s="65" t="s">
        <v>807</v>
      </c>
      <c r="B159" s="73">
        <v>344560</v>
      </c>
    </row>
    <row r="160" spans="1:2" ht="13.5" thickBot="1">
      <c r="A160" s="65" t="s">
        <v>808</v>
      </c>
      <c r="B160" s="73">
        <v>0</v>
      </c>
    </row>
    <row r="161" spans="1:2" ht="15.75" thickBot="1">
      <c r="A161" s="65" t="s">
        <v>809</v>
      </c>
      <c r="B161" s="74">
        <v>45902</v>
      </c>
    </row>
    <row r="162" spans="1:2" ht="15.75" thickBot="1">
      <c r="A162" s="65" t="s">
        <v>810</v>
      </c>
      <c r="B162" s="74">
        <v>70800</v>
      </c>
    </row>
    <row r="163" spans="1:2" ht="13.5" thickBot="1">
      <c r="A163" s="65" t="s">
        <v>811</v>
      </c>
      <c r="B163" s="73">
        <v>577846</v>
      </c>
    </row>
    <row r="164" spans="1:2" ht="15.75" thickBot="1">
      <c r="A164" s="65" t="s">
        <v>812</v>
      </c>
      <c r="B164" s="74">
        <v>41300</v>
      </c>
    </row>
    <row r="165" spans="1:2" ht="15.75" thickBot="1">
      <c r="A165" s="65" t="s">
        <v>813</v>
      </c>
      <c r="B165" s="74">
        <v>87556</v>
      </c>
    </row>
    <row r="166" spans="1:2" ht="15.75" thickBot="1">
      <c r="A166" s="65" t="s">
        <v>813</v>
      </c>
      <c r="B166" s="74">
        <v>87556</v>
      </c>
    </row>
    <row r="167" spans="1:2" ht="15.75" thickBot="1">
      <c r="A167" s="65" t="s">
        <v>814</v>
      </c>
      <c r="B167" s="74">
        <v>63945.64</v>
      </c>
    </row>
    <row r="168" spans="1:2" ht="15.75" thickBot="1">
      <c r="A168" s="65" t="s">
        <v>814</v>
      </c>
      <c r="B168" s="74">
        <v>63945.64</v>
      </c>
    </row>
    <row r="169" spans="1:2" ht="15.75" thickBot="1">
      <c r="A169" s="65" t="s">
        <v>814</v>
      </c>
      <c r="B169" s="74">
        <v>63945.64</v>
      </c>
    </row>
    <row r="170" spans="1:2" ht="15.75" thickBot="1">
      <c r="A170" s="65" t="s">
        <v>814</v>
      </c>
      <c r="B170" s="74">
        <v>63945.64</v>
      </c>
    </row>
    <row r="171" spans="1:2" ht="15.75" thickBot="1">
      <c r="A171" s="65" t="s">
        <v>814</v>
      </c>
      <c r="B171" s="74">
        <v>63945.64</v>
      </c>
    </row>
    <row r="172" spans="1:2" ht="15.75" thickBot="1">
      <c r="A172" s="65" t="s">
        <v>814</v>
      </c>
      <c r="B172" s="74">
        <v>63945.64</v>
      </c>
    </row>
    <row r="173" spans="1:2" ht="15.75" thickBot="1">
      <c r="A173" s="65" t="s">
        <v>814</v>
      </c>
      <c r="B173" s="74">
        <v>63945.64</v>
      </c>
    </row>
    <row r="174" spans="1:2" ht="15.75" thickBot="1">
      <c r="A174" s="65" t="s">
        <v>814</v>
      </c>
      <c r="B174" s="74">
        <v>63945.64</v>
      </c>
    </row>
    <row r="175" spans="1:2" ht="15.75" thickBot="1">
      <c r="A175" s="65" t="s">
        <v>814</v>
      </c>
      <c r="B175" s="74">
        <v>63945.64</v>
      </c>
    </row>
    <row r="176" spans="1:2" ht="15.75" thickBot="1">
      <c r="A176" s="65" t="s">
        <v>814</v>
      </c>
      <c r="B176" s="74">
        <v>63945.64</v>
      </c>
    </row>
    <row r="177" spans="1:2" ht="15.75" thickBot="1">
      <c r="A177" s="65" t="s">
        <v>814</v>
      </c>
      <c r="B177" s="74">
        <v>63945.64</v>
      </c>
    </row>
    <row r="178" spans="1:2" ht="15.75" thickBot="1">
      <c r="A178" s="65" t="s">
        <v>814</v>
      </c>
      <c r="B178" s="74">
        <v>63945.64</v>
      </c>
    </row>
    <row r="179" spans="1:2" ht="15.75" thickBot="1">
      <c r="A179" s="65" t="s">
        <v>814</v>
      </c>
      <c r="B179" s="74">
        <v>63945.64</v>
      </c>
    </row>
    <row r="180" spans="1:2" ht="15.75" thickBot="1">
      <c r="A180" s="65" t="s">
        <v>814</v>
      </c>
      <c r="B180" s="74">
        <v>63945.64</v>
      </c>
    </row>
    <row r="181" spans="1:2" ht="15.75" thickBot="1">
      <c r="A181" s="65" t="s">
        <v>814</v>
      </c>
      <c r="B181" s="74">
        <v>63945.64</v>
      </c>
    </row>
    <row r="182" spans="1:2" ht="15.75" thickBot="1">
      <c r="A182" s="65" t="s">
        <v>814</v>
      </c>
      <c r="B182" s="74">
        <v>63945.64</v>
      </c>
    </row>
    <row r="183" spans="1:2" ht="15.75" thickBot="1">
      <c r="A183" s="65" t="s">
        <v>814</v>
      </c>
      <c r="B183" s="74">
        <v>63945.64</v>
      </c>
    </row>
    <row r="184" spans="1:2" ht="15.75" thickBot="1">
      <c r="A184" s="65" t="s">
        <v>814</v>
      </c>
      <c r="B184" s="74">
        <v>63945.64</v>
      </c>
    </row>
    <row r="185" spans="1:2" ht="15.75" thickBot="1">
      <c r="A185" s="65" t="s">
        <v>814</v>
      </c>
      <c r="B185" s="74">
        <v>63945.64</v>
      </c>
    </row>
    <row r="186" spans="1:2" ht="15.75" thickBot="1">
      <c r="A186" s="65" t="s">
        <v>814</v>
      </c>
      <c r="B186" s="74">
        <v>63945.64</v>
      </c>
    </row>
    <row r="187" spans="1:2" ht="15.75" thickBot="1">
      <c r="A187" s="65" t="s">
        <v>814</v>
      </c>
      <c r="B187" s="74">
        <v>63945.64</v>
      </c>
    </row>
    <row r="188" spans="1:2" ht="15.75" thickBot="1">
      <c r="A188" s="65" t="s">
        <v>814</v>
      </c>
      <c r="B188" s="74">
        <v>63945.64</v>
      </c>
    </row>
    <row r="189" spans="1:2" ht="15.75" thickBot="1">
      <c r="A189" s="65" t="s">
        <v>814</v>
      </c>
      <c r="B189" s="74">
        <v>63945.64</v>
      </c>
    </row>
    <row r="190" spans="1:2" ht="15.75" thickBot="1">
      <c r="A190" s="65" t="s">
        <v>814</v>
      </c>
      <c r="B190" s="74">
        <v>63945.64</v>
      </c>
    </row>
    <row r="191" spans="1:2" ht="15.75" thickBot="1">
      <c r="A191" s="65" t="s">
        <v>814</v>
      </c>
      <c r="B191" s="74">
        <v>63945.64</v>
      </c>
    </row>
    <row r="192" spans="1:2" ht="15.75" thickBot="1">
      <c r="A192" s="65" t="s">
        <v>814</v>
      </c>
      <c r="B192" s="74">
        <v>63945.64</v>
      </c>
    </row>
    <row r="193" spans="1:2" ht="15.75" thickBot="1">
      <c r="A193" s="65" t="s">
        <v>814</v>
      </c>
      <c r="B193" s="74">
        <v>63945.64</v>
      </c>
    </row>
    <row r="194" spans="1:2" ht="15.75" thickBot="1">
      <c r="A194" s="65" t="s">
        <v>814</v>
      </c>
      <c r="B194" s="74">
        <v>63945.64</v>
      </c>
    </row>
    <row r="195" spans="1:2" ht="15.75" thickBot="1">
      <c r="A195" s="65" t="s">
        <v>814</v>
      </c>
      <c r="B195" s="74">
        <v>63945.64</v>
      </c>
    </row>
    <row r="196" spans="1:2" ht="15.75" thickBot="1">
      <c r="A196" s="65" t="s">
        <v>814</v>
      </c>
      <c r="B196" s="74">
        <v>63945.64</v>
      </c>
    </row>
    <row r="197" spans="1:2" ht="15.75" thickBot="1">
      <c r="A197" s="65" t="s">
        <v>814</v>
      </c>
      <c r="B197" s="74">
        <v>63945.64</v>
      </c>
    </row>
    <row r="198" spans="1:2" ht="15.75" thickBot="1">
      <c r="A198" s="65" t="s">
        <v>814</v>
      </c>
      <c r="B198" s="74">
        <v>63945.64</v>
      </c>
    </row>
    <row r="199" spans="1:2" ht="15.75" thickBot="1">
      <c r="A199" s="65" t="s">
        <v>814</v>
      </c>
      <c r="B199" s="74">
        <v>63945.64</v>
      </c>
    </row>
    <row r="200" spans="1:2" ht="13.5" thickBot="1">
      <c r="A200" s="65" t="s">
        <v>815</v>
      </c>
      <c r="B200" s="73">
        <v>0</v>
      </c>
    </row>
    <row r="201" spans="1:2" ht="13.5" thickBot="1">
      <c r="A201" s="65" t="s">
        <v>816</v>
      </c>
      <c r="B201" s="73">
        <v>242683</v>
      </c>
    </row>
    <row r="202" spans="1:2" ht="13.5" thickBot="1">
      <c r="A202" s="65" t="s">
        <v>816</v>
      </c>
      <c r="B202" s="73">
        <v>242683</v>
      </c>
    </row>
    <row r="203" spans="1:2" ht="13.5" thickBot="1">
      <c r="A203" s="65" t="s">
        <v>816</v>
      </c>
      <c r="B203" s="73">
        <v>242683</v>
      </c>
    </row>
    <row r="204" spans="1:2" ht="13.5" thickBot="1">
      <c r="A204" s="65" t="s">
        <v>816</v>
      </c>
      <c r="B204" s="73">
        <v>242683</v>
      </c>
    </row>
    <row r="205" spans="1:2" ht="13.5" thickBot="1">
      <c r="A205" s="65" t="s">
        <v>817</v>
      </c>
      <c r="B205" s="73">
        <v>129086</v>
      </c>
    </row>
    <row r="206" spans="1:2" ht="13.5" thickBot="1">
      <c r="A206" s="65" t="s">
        <v>817</v>
      </c>
      <c r="B206" s="73">
        <v>129086</v>
      </c>
    </row>
    <row r="207" spans="1:2" ht="13.5" thickBot="1">
      <c r="A207" s="65" t="s">
        <v>817</v>
      </c>
      <c r="B207" s="73">
        <v>129086</v>
      </c>
    </row>
    <row r="208" spans="1:2" ht="13.5" thickBot="1">
      <c r="A208" s="65" t="s">
        <v>818</v>
      </c>
      <c r="B208" s="73">
        <v>62</v>
      </c>
    </row>
    <row r="209" spans="1:2" ht="13.5" thickBot="1">
      <c r="A209" s="65" t="s">
        <v>819</v>
      </c>
      <c r="B209" s="73">
        <v>3508907</v>
      </c>
    </row>
    <row r="210" spans="1:2" ht="13.5" thickBot="1">
      <c r="A210" s="65" t="s">
        <v>819</v>
      </c>
      <c r="B210" s="73">
        <v>3508907</v>
      </c>
    </row>
    <row r="211" spans="1:2" ht="13.5" thickBot="1">
      <c r="A211" s="65" t="s">
        <v>819</v>
      </c>
      <c r="B211" s="73">
        <v>3508907</v>
      </c>
    </row>
    <row r="212" spans="1:2" ht="13.5" thickBot="1">
      <c r="A212" s="65" t="s">
        <v>819</v>
      </c>
      <c r="B212" s="73">
        <v>3508907</v>
      </c>
    </row>
    <row r="213" spans="1:2" ht="13.5" thickBot="1">
      <c r="A213" s="65" t="s">
        <v>819</v>
      </c>
      <c r="B213" s="73">
        <v>3508907</v>
      </c>
    </row>
    <row r="214" spans="1:2" ht="13.5" thickBot="1">
      <c r="A214" s="65" t="s">
        <v>819</v>
      </c>
      <c r="B214" s="73">
        <v>3508907</v>
      </c>
    </row>
    <row r="215" spans="1:2" ht="13.5" thickBot="1">
      <c r="A215" s="65" t="s">
        <v>819</v>
      </c>
      <c r="B215" s="73">
        <v>3508907</v>
      </c>
    </row>
    <row r="216" spans="1:2" ht="13.5" thickBot="1">
      <c r="A216" s="65" t="s">
        <v>819</v>
      </c>
      <c r="B216" s="73">
        <v>3508907</v>
      </c>
    </row>
    <row r="217" spans="1:2" ht="13.5" thickBot="1">
      <c r="A217" s="65" t="s">
        <v>819</v>
      </c>
      <c r="B217" s="73">
        <v>3508907</v>
      </c>
    </row>
    <row r="218" spans="1:2" ht="13.5" thickBot="1">
      <c r="A218" s="65" t="s">
        <v>819</v>
      </c>
      <c r="B218" s="73">
        <v>3508907</v>
      </c>
    </row>
    <row r="219" spans="1:2" ht="13.5" thickBot="1">
      <c r="A219" s="65" t="s">
        <v>819</v>
      </c>
      <c r="B219" s="73">
        <v>3508907</v>
      </c>
    </row>
    <row r="220" spans="1:2" ht="13.5" thickBot="1">
      <c r="A220" s="65" t="s">
        <v>819</v>
      </c>
      <c r="B220" s="73">
        <v>3508907</v>
      </c>
    </row>
    <row r="221" spans="1:2" ht="13.5" thickBot="1">
      <c r="A221" s="65" t="s">
        <v>820</v>
      </c>
      <c r="B221" s="73">
        <v>5</v>
      </c>
    </row>
    <row r="222" spans="1:2" ht="15.75" thickBot="1">
      <c r="A222" s="65" t="s">
        <v>821</v>
      </c>
      <c r="B222" s="74">
        <v>4000</v>
      </c>
    </row>
    <row r="223" spans="1:2" ht="15.75" thickBot="1">
      <c r="A223" s="65" t="s">
        <v>821</v>
      </c>
      <c r="B223" s="74">
        <v>4000</v>
      </c>
    </row>
    <row r="224" spans="1:2" ht="13.5" thickBot="1">
      <c r="A224" s="65" t="s">
        <v>822</v>
      </c>
      <c r="B224" s="73">
        <v>1444875</v>
      </c>
    </row>
    <row r="225" spans="1:2" ht="13.5" thickBot="1">
      <c r="A225" s="65" t="s">
        <v>822</v>
      </c>
      <c r="B225" s="73">
        <v>1444875</v>
      </c>
    </row>
    <row r="226" spans="1:2" ht="13.5" thickBot="1">
      <c r="A226" s="65" t="s">
        <v>822</v>
      </c>
      <c r="B226" s="73">
        <v>1444875</v>
      </c>
    </row>
    <row r="227" spans="1:2" ht="13.5" thickBot="1">
      <c r="A227" s="65" t="s">
        <v>822</v>
      </c>
      <c r="B227" s="73">
        <v>1444875</v>
      </c>
    </row>
    <row r="228" spans="1:2" ht="13.5" thickBot="1">
      <c r="A228" s="65" t="s">
        <v>822</v>
      </c>
      <c r="B228" s="73">
        <v>1444875</v>
      </c>
    </row>
    <row r="229" spans="1:2" ht="13.5" thickBot="1">
      <c r="A229" s="65" t="s">
        <v>822</v>
      </c>
      <c r="B229" s="73">
        <v>1444875</v>
      </c>
    </row>
    <row r="230" spans="1:2" ht="13.5" thickBot="1">
      <c r="A230" s="65" t="s">
        <v>822</v>
      </c>
      <c r="B230" s="73">
        <v>1444875</v>
      </c>
    </row>
    <row r="231" spans="1:2" ht="13.5" thickBot="1">
      <c r="A231" s="65" t="s">
        <v>822</v>
      </c>
      <c r="B231" s="73">
        <v>1444875</v>
      </c>
    </row>
    <row r="232" spans="1:2" ht="13.5" thickBot="1">
      <c r="A232" s="65" t="s">
        <v>822</v>
      </c>
      <c r="B232" s="73">
        <v>1444875</v>
      </c>
    </row>
    <row r="233" spans="1:2" ht="13.5" thickBot="1">
      <c r="A233" s="65" t="s">
        <v>822</v>
      </c>
      <c r="B233" s="73">
        <v>1444875</v>
      </c>
    </row>
    <row r="234" spans="1:2" ht="13.5" thickBot="1">
      <c r="A234" s="65" t="s">
        <v>822</v>
      </c>
      <c r="B234" s="73">
        <v>1444875</v>
      </c>
    </row>
    <row r="235" spans="1:2" ht="13.5" thickBot="1">
      <c r="A235" s="65" t="s">
        <v>822</v>
      </c>
      <c r="B235" s="73">
        <v>1444875</v>
      </c>
    </row>
    <row r="236" spans="1:2" ht="13.5" thickBot="1">
      <c r="A236" s="65" t="s">
        <v>822</v>
      </c>
      <c r="B236" s="73">
        <v>1444875</v>
      </c>
    </row>
    <row r="237" spans="1:2" ht="13.5" thickBot="1">
      <c r="A237" s="65" t="s">
        <v>823</v>
      </c>
      <c r="B237" s="73">
        <v>77</v>
      </c>
    </row>
    <row r="238" spans="1:2" ht="13.5" thickBot="1">
      <c r="A238" s="65" t="s">
        <v>824</v>
      </c>
      <c r="B238" s="73">
        <v>865260</v>
      </c>
    </row>
    <row r="239" spans="1:2" ht="13.5" thickBot="1">
      <c r="A239" s="65" t="s">
        <v>824</v>
      </c>
      <c r="B239" s="73">
        <v>865260</v>
      </c>
    </row>
    <row r="240" spans="1:2" ht="13.5" thickBot="1">
      <c r="A240" s="65" t="s">
        <v>825</v>
      </c>
      <c r="B240" s="73">
        <v>590</v>
      </c>
    </row>
    <row r="241" spans="1:2" ht="13.5" thickBot="1">
      <c r="A241" s="65" t="s">
        <v>826</v>
      </c>
      <c r="B241" s="73">
        <v>307.02</v>
      </c>
    </row>
    <row r="242" spans="1:2" ht="15.75" thickBot="1">
      <c r="A242" s="65" t="s">
        <v>827</v>
      </c>
      <c r="B242" s="74">
        <v>54587</v>
      </c>
    </row>
    <row r="243" spans="1:2" ht="13.5" thickBot="1">
      <c r="A243" s="65" t="s">
        <v>828</v>
      </c>
      <c r="B243" s="73">
        <v>1</v>
      </c>
    </row>
    <row r="244" spans="1:2" ht="13.5" thickBot="1">
      <c r="A244" s="65" t="s">
        <v>829</v>
      </c>
      <c r="B244" s="73">
        <v>204140</v>
      </c>
    </row>
    <row r="245" spans="1:2" ht="13.5" thickBot="1">
      <c r="A245" s="65" t="s">
        <v>830</v>
      </c>
      <c r="B245" s="73">
        <v>153400</v>
      </c>
    </row>
    <row r="246" spans="1:2" ht="13.5" thickBot="1">
      <c r="A246" s="65" t="s">
        <v>830</v>
      </c>
      <c r="B246" s="73">
        <v>153400</v>
      </c>
    </row>
    <row r="247" spans="1:2" ht="13.5" thickBot="1">
      <c r="A247" s="65" t="s">
        <v>831</v>
      </c>
      <c r="B247" s="73">
        <v>462.53</v>
      </c>
    </row>
    <row r="248" spans="1:2" ht="13.5" thickBot="1">
      <c r="A248" s="65" t="s">
        <v>832</v>
      </c>
      <c r="B248" s="73">
        <v>72</v>
      </c>
    </row>
    <row r="249" spans="1:2" ht="15.75" thickBot="1">
      <c r="A249" s="65" t="s">
        <v>833</v>
      </c>
      <c r="B249" s="74">
        <v>17114.64</v>
      </c>
    </row>
    <row r="250" spans="1:2" ht="13.5" thickBot="1">
      <c r="A250" s="65" t="s">
        <v>834</v>
      </c>
      <c r="B250" s="73">
        <v>194464</v>
      </c>
    </row>
    <row r="251" spans="1:2" ht="13.5" thickBot="1">
      <c r="A251" s="65" t="s">
        <v>834</v>
      </c>
      <c r="B251" s="73">
        <v>194464</v>
      </c>
    </row>
    <row r="252" spans="1:2" ht="13.5" thickBot="1">
      <c r="A252" s="65" t="s">
        <v>835</v>
      </c>
      <c r="B252" s="73">
        <v>376026</v>
      </c>
    </row>
    <row r="253" spans="1:2" ht="13.5" thickBot="1">
      <c r="A253" s="65" t="s">
        <v>835</v>
      </c>
      <c r="B253" s="73">
        <v>376026</v>
      </c>
    </row>
    <row r="254" spans="1:2" ht="13.5" thickBot="1">
      <c r="A254" s="65" t="s">
        <v>835</v>
      </c>
      <c r="B254" s="73">
        <v>376026</v>
      </c>
    </row>
    <row r="255" spans="1:2" ht="13.5" thickBot="1">
      <c r="A255" s="65" t="s">
        <v>836</v>
      </c>
      <c r="B255" s="73">
        <v>0</v>
      </c>
    </row>
    <row r="256" spans="1:2" ht="13.5" thickBot="1">
      <c r="A256" s="65" t="s">
        <v>837</v>
      </c>
      <c r="B256" s="73">
        <v>207993.17</v>
      </c>
    </row>
    <row r="257" spans="1:2" ht="13.5" thickBot="1">
      <c r="A257" s="65" t="s">
        <v>837</v>
      </c>
      <c r="B257" s="73">
        <v>207993.17</v>
      </c>
    </row>
    <row r="258" spans="1:2" ht="13.5" thickBot="1">
      <c r="A258" s="65" t="s">
        <v>837</v>
      </c>
      <c r="B258" s="73">
        <v>207993.17</v>
      </c>
    </row>
    <row r="259" spans="1:2" ht="15.75" thickBot="1">
      <c r="A259" s="65" t="s">
        <v>838</v>
      </c>
      <c r="B259" s="74">
        <v>1760</v>
      </c>
    </row>
    <row r="260" spans="1:2" ht="15.75" thickBot="1">
      <c r="A260" s="65" t="s">
        <v>839</v>
      </c>
      <c r="B260" s="74">
        <v>11300</v>
      </c>
    </row>
    <row r="261" spans="1:2" ht="13.5" thickBot="1">
      <c r="A261" s="65" t="s">
        <v>840</v>
      </c>
      <c r="B261" s="73">
        <v>696.63</v>
      </c>
    </row>
    <row r="262" spans="1:2" ht="13.5" thickBot="1">
      <c r="A262" s="65" t="s">
        <v>841</v>
      </c>
      <c r="B262" s="73">
        <v>874920</v>
      </c>
    </row>
    <row r="263" spans="1:2" ht="13.5" thickBot="1">
      <c r="A263" s="65" t="s">
        <v>841</v>
      </c>
      <c r="B263" s="73">
        <v>874920</v>
      </c>
    </row>
    <row r="264" spans="1:2" ht="13.5" thickBot="1">
      <c r="A264" s="65" t="s">
        <v>841</v>
      </c>
      <c r="B264" s="73">
        <v>874920</v>
      </c>
    </row>
    <row r="265" spans="1:2" ht="13.5" thickBot="1">
      <c r="A265" s="65" t="s">
        <v>842</v>
      </c>
      <c r="B265" s="73">
        <v>6269253.0099999998</v>
      </c>
    </row>
    <row r="266" spans="1:2" ht="13.5" thickBot="1">
      <c r="A266" s="65" t="s">
        <v>842</v>
      </c>
      <c r="B266" s="73">
        <v>6269253.0099999998</v>
      </c>
    </row>
    <row r="267" spans="1:2" ht="13.5" thickBot="1">
      <c r="A267" s="65" t="s">
        <v>842</v>
      </c>
      <c r="B267" s="73">
        <v>6269253.0099999998</v>
      </c>
    </row>
    <row r="268" spans="1:2" ht="13.5" thickBot="1">
      <c r="A268" s="65" t="s">
        <v>842</v>
      </c>
      <c r="B268" s="73">
        <v>6269253.0099999998</v>
      </c>
    </row>
    <row r="269" spans="1:2" ht="13.5" thickBot="1">
      <c r="A269" s="65" t="s">
        <v>842</v>
      </c>
      <c r="B269" s="73">
        <v>6269253.0099999998</v>
      </c>
    </row>
    <row r="270" spans="1:2" ht="13.5" thickBot="1">
      <c r="A270" s="65" t="s">
        <v>842</v>
      </c>
      <c r="B270" s="73">
        <v>6269253.0099999998</v>
      </c>
    </row>
    <row r="271" spans="1:2" ht="13.5" thickBot="1">
      <c r="A271" s="65" t="s">
        <v>842</v>
      </c>
      <c r="B271" s="73">
        <v>6269253.0099999998</v>
      </c>
    </row>
    <row r="272" spans="1:2" ht="13.5" thickBot="1">
      <c r="A272" s="65" t="s">
        <v>842</v>
      </c>
      <c r="B272" s="73">
        <v>6269253.0099999998</v>
      </c>
    </row>
    <row r="273" spans="1:2" ht="13.5" thickBot="1">
      <c r="A273" s="65" t="s">
        <v>842</v>
      </c>
      <c r="B273" s="73">
        <v>6269253.0099999998</v>
      </c>
    </row>
    <row r="274" spans="1:2" ht="13.5" thickBot="1">
      <c r="A274" s="65" t="s">
        <v>842</v>
      </c>
      <c r="B274" s="73">
        <v>6269253.0099999998</v>
      </c>
    </row>
    <row r="275" spans="1:2" ht="13.5" thickBot="1">
      <c r="A275" s="65" t="s">
        <v>842</v>
      </c>
      <c r="B275" s="73">
        <v>6269253.0099999998</v>
      </c>
    </row>
    <row r="276" spans="1:2" ht="13.5" thickBot="1">
      <c r="A276" s="65" t="s">
        <v>842</v>
      </c>
      <c r="B276" s="73">
        <v>6269253.0099999998</v>
      </c>
    </row>
    <row r="277" spans="1:2" ht="13.5" thickBot="1">
      <c r="A277" s="65" t="s">
        <v>842</v>
      </c>
      <c r="B277" s="73">
        <v>6269253.0099999998</v>
      </c>
    </row>
    <row r="278" spans="1:2" ht="13.5" thickBot="1">
      <c r="A278" s="65" t="s">
        <v>842</v>
      </c>
      <c r="B278" s="73">
        <v>6269253.0099999998</v>
      </c>
    </row>
    <row r="279" spans="1:2" ht="13.5" thickBot="1">
      <c r="A279" s="65" t="s">
        <v>842</v>
      </c>
      <c r="B279" s="73">
        <v>6269253.0099999998</v>
      </c>
    </row>
    <row r="280" spans="1:2" ht="13.5" thickBot="1">
      <c r="A280" s="65" t="s">
        <v>842</v>
      </c>
      <c r="B280" s="73">
        <v>6269253.0099999998</v>
      </c>
    </row>
    <row r="281" spans="1:2" ht="13.5" thickBot="1">
      <c r="A281" s="65" t="s">
        <v>842</v>
      </c>
      <c r="B281" s="73">
        <v>6269253.0099999998</v>
      </c>
    </row>
    <row r="282" spans="1:2" ht="13.5" thickBot="1">
      <c r="A282" s="65" t="s">
        <v>842</v>
      </c>
      <c r="B282" s="73">
        <v>6269253.0099999998</v>
      </c>
    </row>
    <row r="283" spans="1:2" ht="13.5" thickBot="1">
      <c r="A283" s="65" t="s">
        <v>842</v>
      </c>
      <c r="B283" s="73">
        <v>6269253.0099999998</v>
      </c>
    </row>
    <row r="284" spans="1:2" ht="13.5" thickBot="1">
      <c r="A284" s="65" t="s">
        <v>842</v>
      </c>
      <c r="B284" s="73">
        <v>6269253.0099999998</v>
      </c>
    </row>
    <row r="285" spans="1:2" ht="13.5" thickBot="1">
      <c r="A285" s="65" t="s">
        <v>842</v>
      </c>
      <c r="B285" s="73">
        <v>6269253.0099999998</v>
      </c>
    </row>
    <row r="286" spans="1:2" ht="13.5" thickBot="1">
      <c r="A286" s="65" t="s">
        <v>842</v>
      </c>
      <c r="B286" s="73">
        <v>6269253.0099999998</v>
      </c>
    </row>
    <row r="287" spans="1:2" ht="13.5" thickBot="1">
      <c r="A287" s="65" t="s">
        <v>842</v>
      </c>
      <c r="B287" s="73">
        <v>6269253.0099999998</v>
      </c>
    </row>
    <row r="288" spans="1:2" ht="13.5" thickBot="1">
      <c r="A288" s="65" t="s">
        <v>842</v>
      </c>
      <c r="B288" s="73">
        <v>6269253.0099999998</v>
      </c>
    </row>
    <row r="289" spans="1:2" ht="13.5" thickBot="1">
      <c r="A289" s="65" t="s">
        <v>842</v>
      </c>
      <c r="B289" s="73">
        <v>6269253.0099999998</v>
      </c>
    </row>
    <row r="290" spans="1:2" ht="13.5" thickBot="1">
      <c r="A290" s="65" t="s">
        <v>842</v>
      </c>
      <c r="B290" s="73">
        <v>6269253.0099999998</v>
      </c>
    </row>
    <row r="291" spans="1:2" ht="13.5" thickBot="1">
      <c r="A291" s="65" t="s">
        <v>842</v>
      </c>
      <c r="B291" s="73">
        <v>6269253.0099999998</v>
      </c>
    </row>
    <row r="292" spans="1:2" ht="13.5" thickBot="1">
      <c r="A292" s="65" t="s">
        <v>842</v>
      </c>
      <c r="B292" s="73">
        <v>6269253.0099999998</v>
      </c>
    </row>
    <row r="293" spans="1:2" ht="13.5" thickBot="1">
      <c r="A293" s="65" t="s">
        <v>842</v>
      </c>
      <c r="B293" s="73">
        <v>6269253.0099999998</v>
      </c>
    </row>
    <row r="294" spans="1:2" ht="13.5" thickBot="1">
      <c r="A294" s="65" t="s">
        <v>842</v>
      </c>
      <c r="B294" s="73">
        <v>6269253.0099999998</v>
      </c>
    </row>
    <row r="295" spans="1:2" ht="13.5" thickBot="1">
      <c r="A295" s="65" t="s">
        <v>842</v>
      </c>
      <c r="B295" s="73">
        <v>6269253.0099999998</v>
      </c>
    </row>
    <row r="296" spans="1:2" ht="13.5" thickBot="1">
      <c r="A296" s="65" t="s">
        <v>842</v>
      </c>
      <c r="B296" s="73">
        <v>6269253.0099999998</v>
      </c>
    </row>
    <row r="297" spans="1:2" ht="13.5" thickBot="1">
      <c r="A297" s="65" t="s">
        <v>842</v>
      </c>
      <c r="B297" s="73">
        <v>6269253.0099999998</v>
      </c>
    </row>
    <row r="298" spans="1:2" ht="13.5" thickBot="1">
      <c r="A298" s="65" t="s">
        <v>842</v>
      </c>
      <c r="B298" s="73">
        <v>6269253.0099999998</v>
      </c>
    </row>
    <row r="299" spans="1:2" ht="15.75" thickBot="1">
      <c r="A299" s="65" t="s">
        <v>843</v>
      </c>
      <c r="B299" s="74">
        <v>92914.58</v>
      </c>
    </row>
    <row r="300" spans="1:2" ht="15.75" thickBot="1">
      <c r="A300" s="65" t="s">
        <v>843</v>
      </c>
      <c r="B300" s="74">
        <v>92914.58</v>
      </c>
    </row>
    <row r="301" spans="1:2" ht="15.75" thickBot="1">
      <c r="A301" s="65" t="s">
        <v>843</v>
      </c>
      <c r="B301" s="74">
        <v>92914.58</v>
      </c>
    </row>
    <row r="302" spans="1:2" ht="15.75" thickBot="1">
      <c r="A302" s="65" t="s">
        <v>843</v>
      </c>
      <c r="B302" s="74">
        <v>92914.58</v>
      </c>
    </row>
    <row r="303" spans="1:2" ht="15.75" thickBot="1">
      <c r="A303" s="65" t="s">
        <v>843</v>
      </c>
      <c r="B303" s="74">
        <v>92914.58</v>
      </c>
    </row>
    <row r="304" spans="1:2" ht="15.75" thickBot="1">
      <c r="A304" s="65" t="s">
        <v>843</v>
      </c>
      <c r="B304" s="74">
        <v>92914.58</v>
      </c>
    </row>
    <row r="305" spans="1:2" ht="15.75" thickBot="1">
      <c r="A305" s="65" t="s">
        <v>843</v>
      </c>
      <c r="B305" s="74">
        <v>92914.58</v>
      </c>
    </row>
    <row r="306" spans="1:2" ht="15.75" thickBot="1">
      <c r="A306" s="65" t="s">
        <v>843</v>
      </c>
      <c r="B306" s="74">
        <v>92914.58</v>
      </c>
    </row>
    <row r="307" spans="1:2" ht="15.75" thickBot="1">
      <c r="A307" s="65" t="s">
        <v>843</v>
      </c>
      <c r="B307" s="74">
        <v>92914.58</v>
      </c>
    </row>
    <row r="308" spans="1:2" ht="13.5" thickBot="1">
      <c r="A308" s="65" t="s">
        <v>844</v>
      </c>
      <c r="B308" s="73">
        <v>370</v>
      </c>
    </row>
    <row r="309" spans="1:2" ht="13.5" thickBot="1">
      <c r="A309" s="65" t="s">
        <v>845</v>
      </c>
      <c r="B309" s="73">
        <v>138</v>
      </c>
    </row>
    <row r="310" spans="1:2" ht="15.75" thickBot="1">
      <c r="A310" s="65" t="s">
        <v>846</v>
      </c>
      <c r="B310" s="74">
        <v>85128</v>
      </c>
    </row>
    <row r="311" spans="1:2" ht="15.75" thickBot="1">
      <c r="A311" s="65" t="s">
        <v>846</v>
      </c>
      <c r="B311" s="74">
        <v>85128</v>
      </c>
    </row>
    <row r="312" spans="1:2" ht="15.75" thickBot="1">
      <c r="A312" s="65" t="s">
        <v>846</v>
      </c>
      <c r="B312" s="74">
        <v>85128</v>
      </c>
    </row>
    <row r="313" spans="1:2" ht="15.75" thickBot="1">
      <c r="A313" s="65" t="s">
        <v>847</v>
      </c>
      <c r="B313" s="74">
        <v>91000</v>
      </c>
    </row>
    <row r="314" spans="1:2" ht="13.5" thickBot="1">
      <c r="A314" s="65" t="s">
        <v>848</v>
      </c>
      <c r="B314" s="73">
        <v>28.32</v>
      </c>
    </row>
    <row r="315" spans="1:2" ht="15.75" thickBot="1">
      <c r="A315" s="65" t="s">
        <v>839</v>
      </c>
      <c r="B315" s="74">
        <v>4582.34</v>
      </c>
    </row>
    <row r="316" spans="1:2" ht="15.75" thickBot="1">
      <c r="A316" s="65" t="s">
        <v>839</v>
      </c>
      <c r="B316" s="74">
        <v>4582.34</v>
      </c>
    </row>
    <row r="317" spans="1:2" ht="15.75" thickBot="1">
      <c r="A317" s="65" t="s">
        <v>839</v>
      </c>
      <c r="B317" s="74">
        <v>4582.34</v>
      </c>
    </row>
    <row r="318" spans="1:2" ht="13.5" thickBot="1">
      <c r="A318" s="65" t="s">
        <v>849</v>
      </c>
      <c r="B318" s="73">
        <v>499950</v>
      </c>
    </row>
    <row r="319" spans="1:2" ht="15.75" thickBot="1">
      <c r="A319" s="65" t="s">
        <v>839</v>
      </c>
      <c r="B319" s="74">
        <v>73160</v>
      </c>
    </row>
    <row r="320" spans="1:2" ht="15.75" thickBot="1">
      <c r="A320" s="65" t="s">
        <v>839</v>
      </c>
      <c r="B320" s="74">
        <v>70800</v>
      </c>
    </row>
    <row r="321" spans="1:2" ht="15.75" thickBot="1">
      <c r="A321" s="65" t="s">
        <v>850</v>
      </c>
      <c r="B321" s="74">
        <v>81904</v>
      </c>
    </row>
    <row r="322" spans="1:2" ht="15.75" thickBot="1">
      <c r="A322" s="65" t="s">
        <v>850</v>
      </c>
      <c r="B322" s="74">
        <v>81904</v>
      </c>
    </row>
    <row r="323" spans="1:2" ht="15.75" thickBot="1">
      <c r="A323" s="65" t="s">
        <v>850</v>
      </c>
      <c r="B323" s="74">
        <v>81904</v>
      </c>
    </row>
    <row r="324" spans="1:2" ht="15.75" thickBot="1">
      <c r="A324" s="65" t="s">
        <v>850</v>
      </c>
      <c r="B324" s="74">
        <v>81904</v>
      </c>
    </row>
    <row r="325" spans="1:2" ht="15.75" thickBot="1">
      <c r="A325" s="65" t="s">
        <v>850</v>
      </c>
      <c r="B325" s="74">
        <v>81904</v>
      </c>
    </row>
    <row r="326" spans="1:2" ht="15.75" thickBot="1">
      <c r="A326" s="65" t="s">
        <v>850</v>
      </c>
      <c r="B326" s="74">
        <v>81904</v>
      </c>
    </row>
    <row r="327" spans="1:2" ht="15.75" thickBot="1">
      <c r="A327" s="65" t="s">
        <v>850</v>
      </c>
      <c r="B327" s="74">
        <v>81904</v>
      </c>
    </row>
    <row r="328" spans="1:2" ht="15.75" thickBot="1">
      <c r="A328" s="65" t="s">
        <v>851</v>
      </c>
      <c r="B328" s="74">
        <v>2800</v>
      </c>
    </row>
    <row r="329" spans="1:2" ht="15.75" thickBot="1">
      <c r="A329" s="65" t="s">
        <v>852</v>
      </c>
      <c r="B329" s="74">
        <v>56640</v>
      </c>
    </row>
    <row r="330" spans="1:2" ht="13.5" thickBot="1">
      <c r="A330" s="65" t="s">
        <v>853</v>
      </c>
      <c r="B330" s="73">
        <v>495600</v>
      </c>
    </row>
    <row r="331" spans="1:2" ht="13.5" thickBot="1">
      <c r="A331" s="65" t="s">
        <v>854</v>
      </c>
      <c r="B331" s="73">
        <v>300</v>
      </c>
    </row>
    <row r="332" spans="1:2" ht="13.5" thickBot="1">
      <c r="A332" s="65" t="s">
        <v>855</v>
      </c>
      <c r="B332" s="73">
        <v>0</v>
      </c>
    </row>
    <row r="333" spans="1:2" ht="13.5" thickBot="1">
      <c r="A333" s="65" t="s">
        <v>856</v>
      </c>
      <c r="B333" s="73">
        <v>750480</v>
      </c>
    </row>
    <row r="334" spans="1:2" ht="13.5" thickBot="1">
      <c r="A334" s="65" t="s">
        <v>856</v>
      </c>
      <c r="B334" s="73">
        <v>750480</v>
      </c>
    </row>
    <row r="335" spans="1:2" ht="13.5" thickBot="1">
      <c r="A335" s="65" t="s">
        <v>856</v>
      </c>
      <c r="B335" s="73">
        <v>750480</v>
      </c>
    </row>
    <row r="336" spans="1:2" ht="13.5" thickBot="1">
      <c r="A336" s="65" t="s">
        <v>856</v>
      </c>
      <c r="B336" s="73">
        <v>750480</v>
      </c>
    </row>
    <row r="337" spans="1:2" ht="13.5" thickBot="1">
      <c r="A337" s="65" t="s">
        <v>857</v>
      </c>
      <c r="B337" s="73">
        <v>505</v>
      </c>
    </row>
    <row r="338" spans="1:2" ht="13.5" thickBot="1">
      <c r="A338" s="65" t="s">
        <v>858</v>
      </c>
      <c r="B338" s="73">
        <v>541500</v>
      </c>
    </row>
    <row r="339" spans="1:2" ht="15.75" thickBot="1">
      <c r="A339" s="65" t="s">
        <v>859</v>
      </c>
      <c r="B339" s="74">
        <v>42480</v>
      </c>
    </row>
    <row r="340" spans="1:2" ht="15.75" thickBot="1">
      <c r="A340" s="65" t="s">
        <v>860</v>
      </c>
      <c r="B340" s="74">
        <v>12730.14</v>
      </c>
    </row>
    <row r="341" spans="1:2" ht="15.75" thickBot="1">
      <c r="A341" s="65" t="s">
        <v>860</v>
      </c>
      <c r="B341" s="74">
        <v>12730.14</v>
      </c>
    </row>
    <row r="342" spans="1:2" ht="15.75" thickBot="1">
      <c r="A342" s="65" t="s">
        <v>860</v>
      </c>
      <c r="B342" s="74">
        <v>12730.14</v>
      </c>
    </row>
    <row r="343" spans="1:2" ht="15.75" thickBot="1">
      <c r="A343" s="65" t="s">
        <v>860</v>
      </c>
      <c r="B343" s="74">
        <v>12730.14</v>
      </c>
    </row>
    <row r="344" spans="1:2" ht="15.75" thickBot="1">
      <c r="A344" s="65" t="s">
        <v>860</v>
      </c>
      <c r="B344" s="74">
        <v>12730.14</v>
      </c>
    </row>
    <row r="345" spans="1:2" ht="15.75" thickBot="1">
      <c r="A345" s="65" t="s">
        <v>861</v>
      </c>
      <c r="B345" s="74">
        <v>62420</v>
      </c>
    </row>
    <row r="346" spans="1:2" ht="15.75" thickBot="1">
      <c r="A346" s="65" t="s">
        <v>861</v>
      </c>
      <c r="B346" s="74">
        <v>62420</v>
      </c>
    </row>
    <row r="347" spans="1:2" ht="15.75" thickBot="1">
      <c r="A347" s="65" t="s">
        <v>862</v>
      </c>
      <c r="B347" s="74">
        <v>7920</v>
      </c>
    </row>
    <row r="348" spans="1:2" ht="15.75" thickBot="1">
      <c r="A348" s="65" t="s">
        <v>862</v>
      </c>
      <c r="B348" s="74">
        <v>7920</v>
      </c>
    </row>
    <row r="349" spans="1:2" ht="15.75" thickBot="1">
      <c r="A349" s="65" t="s">
        <v>863</v>
      </c>
      <c r="B349" s="74">
        <v>65285.2</v>
      </c>
    </row>
    <row r="350" spans="1:2" ht="15.75" thickBot="1">
      <c r="A350" s="65" t="s">
        <v>863</v>
      </c>
      <c r="B350" s="74">
        <v>65285.2</v>
      </c>
    </row>
    <row r="351" spans="1:2" ht="15.75" thickBot="1">
      <c r="A351" s="65" t="s">
        <v>863</v>
      </c>
      <c r="B351" s="74">
        <v>65285.2</v>
      </c>
    </row>
    <row r="352" spans="1:2" ht="13.5" thickBot="1">
      <c r="A352" s="65" t="s">
        <v>864</v>
      </c>
      <c r="B352" s="73">
        <v>754338</v>
      </c>
    </row>
    <row r="353" spans="1:2" ht="13.5" thickBot="1">
      <c r="A353" s="65" t="s">
        <v>864</v>
      </c>
      <c r="B353" s="73">
        <v>754338</v>
      </c>
    </row>
    <row r="354" spans="1:2" ht="13.5" thickBot="1">
      <c r="A354" s="65" t="s">
        <v>864</v>
      </c>
      <c r="B354" s="73">
        <v>754338</v>
      </c>
    </row>
    <row r="355" spans="1:2" ht="13.5" thickBot="1">
      <c r="A355" s="65" t="s">
        <v>864</v>
      </c>
      <c r="B355" s="73">
        <v>754338</v>
      </c>
    </row>
    <row r="356" spans="1:2" ht="13.5" thickBot="1">
      <c r="A356" s="65" t="s">
        <v>864</v>
      </c>
      <c r="B356" s="73">
        <v>754338</v>
      </c>
    </row>
    <row r="357" spans="1:2" ht="13.5" thickBot="1">
      <c r="A357" s="65" t="s">
        <v>865</v>
      </c>
      <c r="B357" s="73">
        <v>300690</v>
      </c>
    </row>
    <row r="358" spans="1:2" ht="15.75" thickBot="1">
      <c r="A358" s="65" t="s">
        <v>866</v>
      </c>
      <c r="B358" s="74">
        <v>98737</v>
      </c>
    </row>
    <row r="359" spans="1:2" ht="13.5" thickBot="1">
      <c r="A359" s="65" t="s">
        <v>867</v>
      </c>
      <c r="B359" s="73">
        <v>539290</v>
      </c>
    </row>
    <row r="360" spans="1:2" ht="13.5" thickBot="1">
      <c r="A360" s="65" t="s">
        <v>867</v>
      </c>
      <c r="B360" s="73">
        <v>539290</v>
      </c>
    </row>
    <row r="361" spans="1:2" ht="13.5" thickBot="1">
      <c r="A361" s="65" t="s">
        <v>867</v>
      </c>
      <c r="B361" s="73">
        <v>539290</v>
      </c>
    </row>
    <row r="362" spans="1:2" ht="13.5" thickBot="1">
      <c r="A362" s="65" t="s">
        <v>867</v>
      </c>
      <c r="B362" s="73">
        <v>539290</v>
      </c>
    </row>
    <row r="363" spans="1:2" ht="13.5" thickBot="1">
      <c r="A363" s="65" t="s">
        <v>868</v>
      </c>
      <c r="B363" s="73">
        <v>0.12</v>
      </c>
    </row>
    <row r="364" spans="1:2" ht="13.5" thickBot="1">
      <c r="A364" s="65" t="s">
        <v>868</v>
      </c>
      <c r="B364" s="73">
        <v>0.12</v>
      </c>
    </row>
    <row r="365" spans="1:2" ht="13.5" thickBot="1">
      <c r="A365" s="65" t="s">
        <v>868</v>
      </c>
      <c r="B365" s="73">
        <v>0.12</v>
      </c>
    </row>
    <row r="366" spans="1:2" ht="15.75" thickBot="1">
      <c r="A366" s="65" t="s">
        <v>869</v>
      </c>
      <c r="B366" s="74">
        <v>90000</v>
      </c>
    </row>
    <row r="367" spans="1:2" ht="13.5" thickBot="1">
      <c r="A367" s="65" t="s">
        <v>870</v>
      </c>
      <c r="B367" s="73">
        <v>409224</v>
      </c>
    </row>
    <row r="368" spans="1:2" ht="13.5" thickBot="1">
      <c r="A368" s="65" t="s">
        <v>871</v>
      </c>
      <c r="B368" s="73">
        <v>590</v>
      </c>
    </row>
    <row r="369" spans="1:2" ht="15.75" thickBot="1">
      <c r="A369" s="65" t="s">
        <v>872</v>
      </c>
      <c r="B369" s="74">
        <v>13162.4</v>
      </c>
    </row>
    <row r="370" spans="1:2" ht="15.75" thickBot="1">
      <c r="A370" s="65" t="s">
        <v>873</v>
      </c>
      <c r="B370" s="74">
        <v>70152</v>
      </c>
    </row>
    <row r="371" spans="1:2" ht="13.5" thickBot="1">
      <c r="A371" s="65" t="s">
        <v>874</v>
      </c>
      <c r="B371" s="73">
        <v>9</v>
      </c>
    </row>
    <row r="372" spans="1:2" ht="13.5" thickBot="1">
      <c r="A372" s="65" t="s">
        <v>875</v>
      </c>
      <c r="B372" s="73">
        <v>285124</v>
      </c>
    </row>
    <row r="373" spans="1:2" ht="13.5" thickBot="1">
      <c r="A373" s="65" t="s">
        <v>875</v>
      </c>
      <c r="B373" s="73">
        <v>285124</v>
      </c>
    </row>
    <row r="374" spans="1:2" ht="13.5" thickBot="1">
      <c r="A374" s="65" t="s">
        <v>875</v>
      </c>
      <c r="B374" s="73">
        <v>285124</v>
      </c>
    </row>
    <row r="375" spans="1:2" ht="13.5" thickBot="1">
      <c r="A375" s="65" t="s">
        <v>875</v>
      </c>
      <c r="B375" s="73">
        <v>285124</v>
      </c>
    </row>
    <row r="376" spans="1:2" ht="13.5" thickBot="1">
      <c r="A376" s="65" t="s">
        <v>875</v>
      </c>
      <c r="B376" s="73">
        <v>285124</v>
      </c>
    </row>
    <row r="377" spans="1:2" ht="15.75" thickBot="1">
      <c r="A377" s="65" t="s">
        <v>876</v>
      </c>
      <c r="B377" s="74">
        <v>3220.14</v>
      </c>
    </row>
    <row r="378" spans="1:2" ht="15.75" thickBot="1">
      <c r="A378" s="65" t="s">
        <v>876</v>
      </c>
      <c r="B378" s="74">
        <v>3220.14</v>
      </c>
    </row>
    <row r="379" spans="1:2" ht="15.75" thickBot="1">
      <c r="A379" s="65" t="s">
        <v>876</v>
      </c>
      <c r="B379" s="74">
        <v>3220.14</v>
      </c>
    </row>
    <row r="380" spans="1:2" ht="13.5" thickBot="1">
      <c r="A380" s="65" t="s">
        <v>877</v>
      </c>
      <c r="B380" s="73">
        <v>975.04</v>
      </c>
    </row>
    <row r="381" spans="1:2" ht="15.75" thickBot="1">
      <c r="A381" s="65" t="s">
        <v>878</v>
      </c>
      <c r="B381" s="74">
        <v>5051</v>
      </c>
    </row>
    <row r="382" spans="1:2" ht="15.75" thickBot="1">
      <c r="A382" s="65" t="s">
        <v>879</v>
      </c>
      <c r="B382" s="74">
        <v>4620</v>
      </c>
    </row>
    <row r="383" spans="1:2" ht="13.5" thickBot="1">
      <c r="A383" s="65" t="s">
        <v>880</v>
      </c>
      <c r="B383" s="73">
        <v>538080</v>
      </c>
    </row>
    <row r="384" spans="1:2" ht="13.5" thickBot="1">
      <c r="A384" s="65" t="s">
        <v>881</v>
      </c>
      <c r="B384" s="73">
        <v>434</v>
      </c>
    </row>
    <row r="385" spans="1:2" ht="13.5" thickBot="1">
      <c r="A385" s="65" t="s">
        <v>882</v>
      </c>
      <c r="B385" s="73">
        <v>103840</v>
      </c>
    </row>
    <row r="386" spans="1:2" ht="13.5" thickBot="1">
      <c r="A386" s="65" t="s">
        <v>882</v>
      </c>
      <c r="B386" s="73">
        <v>103840</v>
      </c>
    </row>
    <row r="387" spans="1:2" ht="13.5" thickBot="1">
      <c r="A387" s="65" t="s">
        <v>883</v>
      </c>
      <c r="B387" s="73">
        <v>187400</v>
      </c>
    </row>
    <row r="388" spans="1:2" ht="13.5" thickBot="1">
      <c r="A388" s="65" t="s">
        <v>884</v>
      </c>
      <c r="B388" s="73">
        <v>200</v>
      </c>
    </row>
    <row r="389" spans="1:2" ht="13.5" thickBot="1">
      <c r="A389" s="65" t="s">
        <v>885</v>
      </c>
      <c r="B389" s="73">
        <v>269040</v>
      </c>
    </row>
    <row r="390" spans="1:2" ht="15.75" thickBot="1">
      <c r="A390" s="65" t="s">
        <v>886</v>
      </c>
      <c r="B390" s="74">
        <v>52416</v>
      </c>
    </row>
    <row r="391" spans="1:2" ht="13.5" thickBot="1">
      <c r="A391" s="65" t="s">
        <v>887</v>
      </c>
      <c r="B391" s="73">
        <v>2211697.6800000002</v>
      </c>
    </row>
    <row r="392" spans="1:2" ht="13.5" thickBot="1">
      <c r="A392" s="65" t="s">
        <v>887</v>
      </c>
      <c r="B392" s="73">
        <v>2211697.6800000002</v>
      </c>
    </row>
    <row r="393" spans="1:2" ht="13.5" thickBot="1">
      <c r="A393" s="65" t="s">
        <v>887</v>
      </c>
      <c r="B393" s="73">
        <v>2211697.6800000002</v>
      </c>
    </row>
    <row r="394" spans="1:2" ht="13.5" thickBot="1">
      <c r="A394" s="65" t="s">
        <v>887</v>
      </c>
      <c r="B394" s="73">
        <v>2211697.6800000002</v>
      </c>
    </row>
    <row r="395" spans="1:2" ht="13.5" thickBot="1">
      <c r="A395" s="65" t="s">
        <v>887</v>
      </c>
      <c r="B395" s="73">
        <v>2211697.6800000002</v>
      </c>
    </row>
    <row r="396" spans="1:2" ht="13.5" thickBot="1">
      <c r="A396" s="65" t="s">
        <v>887</v>
      </c>
      <c r="B396" s="73">
        <v>2211697.6800000002</v>
      </c>
    </row>
    <row r="397" spans="1:2" ht="13.5" thickBot="1">
      <c r="A397" s="65" t="s">
        <v>887</v>
      </c>
      <c r="B397" s="73">
        <v>2211697.6800000002</v>
      </c>
    </row>
    <row r="398" spans="1:2" ht="13.5" thickBot="1">
      <c r="A398" s="65" t="s">
        <v>887</v>
      </c>
      <c r="B398" s="73">
        <v>2211697.6800000002</v>
      </c>
    </row>
    <row r="399" spans="1:2" ht="13.5" thickBot="1">
      <c r="A399" s="65" t="s">
        <v>887</v>
      </c>
      <c r="B399" s="73">
        <v>2211697.6800000002</v>
      </c>
    </row>
    <row r="400" spans="1:2" ht="13.5" thickBot="1">
      <c r="A400" s="65" t="s">
        <v>887</v>
      </c>
      <c r="B400" s="73">
        <v>2211697.6800000002</v>
      </c>
    </row>
    <row r="401" spans="1:2" ht="13.5" thickBot="1">
      <c r="A401" s="65" t="s">
        <v>887</v>
      </c>
      <c r="B401" s="73">
        <v>2211697.6800000002</v>
      </c>
    </row>
    <row r="402" spans="1:2" ht="13.5" thickBot="1">
      <c r="A402" s="65" t="s">
        <v>887</v>
      </c>
      <c r="B402" s="73">
        <v>2211697.6800000002</v>
      </c>
    </row>
    <row r="403" spans="1:2" ht="13.5" thickBot="1">
      <c r="A403" s="65" t="s">
        <v>887</v>
      </c>
      <c r="B403" s="73">
        <v>2211697.6800000002</v>
      </c>
    </row>
    <row r="404" spans="1:2" ht="13.5" thickBot="1">
      <c r="A404" s="65" t="s">
        <v>887</v>
      </c>
      <c r="B404" s="73">
        <v>2211697.6800000002</v>
      </c>
    </row>
    <row r="405" spans="1:2" ht="13.5" thickBot="1">
      <c r="A405" s="65" t="s">
        <v>887</v>
      </c>
      <c r="B405" s="73">
        <v>2211697.6800000002</v>
      </c>
    </row>
    <row r="406" spans="1:2" ht="13.5" thickBot="1">
      <c r="A406" s="65" t="s">
        <v>887</v>
      </c>
      <c r="B406" s="73">
        <v>2211697.6800000002</v>
      </c>
    </row>
    <row r="407" spans="1:2" ht="13.5" thickBot="1">
      <c r="A407" s="65" t="s">
        <v>887</v>
      </c>
      <c r="B407" s="73">
        <v>2211697.6800000002</v>
      </c>
    </row>
    <row r="408" spans="1:2" ht="13.5" thickBot="1">
      <c r="A408" s="65" t="s">
        <v>887</v>
      </c>
      <c r="B408" s="73">
        <v>2211697.6800000002</v>
      </c>
    </row>
    <row r="409" spans="1:2" ht="13.5" thickBot="1">
      <c r="A409" s="65" t="s">
        <v>887</v>
      </c>
      <c r="B409" s="73">
        <v>2211697.6800000002</v>
      </c>
    </row>
    <row r="410" spans="1:2" ht="13.5" thickBot="1">
      <c r="A410" s="65" t="s">
        <v>887</v>
      </c>
      <c r="B410" s="73">
        <v>2211697.6800000002</v>
      </c>
    </row>
    <row r="411" spans="1:2" ht="13.5" thickBot="1">
      <c r="A411" s="65" t="s">
        <v>887</v>
      </c>
      <c r="B411" s="73">
        <v>2211697.6800000002</v>
      </c>
    </row>
    <row r="412" spans="1:2" ht="13.5" thickBot="1">
      <c r="A412" s="65" t="s">
        <v>887</v>
      </c>
      <c r="B412" s="73">
        <v>2211697.6800000002</v>
      </c>
    </row>
    <row r="413" spans="1:2" ht="15.75" thickBot="1">
      <c r="A413" s="65" t="s">
        <v>888</v>
      </c>
      <c r="B413" s="74">
        <v>13259.54</v>
      </c>
    </row>
    <row r="414" spans="1:2" ht="15.75" thickBot="1">
      <c r="A414" s="65" t="s">
        <v>888</v>
      </c>
      <c r="B414" s="74">
        <v>13259.54</v>
      </c>
    </row>
    <row r="415" spans="1:2" ht="13.5" thickBot="1">
      <c r="A415" s="65" t="s">
        <v>889</v>
      </c>
      <c r="B415" s="73">
        <v>0</v>
      </c>
    </row>
    <row r="416" spans="1:2" ht="13.5" thickBot="1">
      <c r="A416" s="65" t="s">
        <v>890</v>
      </c>
      <c r="B416" s="73">
        <v>883</v>
      </c>
    </row>
    <row r="417" spans="1:2" ht="13.5" thickBot="1">
      <c r="A417" s="65" t="s">
        <v>891</v>
      </c>
      <c r="B417" s="73">
        <v>0.4</v>
      </c>
    </row>
    <row r="418" spans="1:2" ht="13.5" thickBot="1">
      <c r="A418" s="65" t="s">
        <v>892</v>
      </c>
      <c r="B418" s="73">
        <v>267301.3</v>
      </c>
    </row>
    <row r="419" spans="1:2" ht="15.75" thickBot="1">
      <c r="A419" s="65" t="s">
        <v>893</v>
      </c>
      <c r="B419" s="74">
        <v>97763</v>
      </c>
    </row>
    <row r="420" spans="1:2" ht="15.75" thickBot="1">
      <c r="A420" s="65" t="s">
        <v>893</v>
      </c>
      <c r="B420" s="74">
        <v>97763</v>
      </c>
    </row>
    <row r="421" spans="1:2" ht="15.75" thickBot="1">
      <c r="A421" s="65" t="s">
        <v>890</v>
      </c>
      <c r="B421" s="74">
        <v>9750</v>
      </c>
    </row>
    <row r="422" spans="1:2" ht="13.5" thickBot="1">
      <c r="A422" s="65" t="s">
        <v>894</v>
      </c>
      <c r="B422" s="73">
        <v>5327146.67</v>
      </c>
    </row>
    <row r="423" spans="1:2" ht="13.5" thickBot="1">
      <c r="A423" s="65" t="s">
        <v>894</v>
      </c>
      <c r="B423" s="73">
        <v>5327146.67</v>
      </c>
    </row>
    <row r="424" spans="1:2" ht="13.5" thickBot="1">
      <c r="A424" s="65" t="s">
        <v>894</v>
      </c>
      <c r="B424" s="73">
        <v>5327146.67</v>
      </c>
    </row>
    <row r="425" spans="1:2" ht="13.5" thickBot="1">
      <c r="A425" s="65" t="s">
        <v>894</v>
      </c>
      <c r="B425" s="73">
        <v>5327146.67</v>
      </c>
    </row>
    <row r="426" spans="1:2" ht="13.5" thickBot="1">
      <c r="A426" s="65" t="s">
        <v>894</v>
      </c>
      <c r="B426" s="73">
        <v>5327146.67</v>
      </c>
    </row>
    <row r="427" spans="1:2" ht="13.5" thickBot="1">
      <c r="A427" s="65" t="s">
        <v>894</v>
      </c>
      <c r="B427" s="73">
        <v>5327146.67</v>
      </c>
    </row>
    <row r="428" spans="1:2" ht="13.5" thickBot="1">
      <c r="A428" s="65" t="s">
        <v>894</v>
      </c>
      <c r="B428" s="73">
        <v>5327146.67</v>
      </c>
    </row>
    <row r="429" spans="1:2" ht="13.5" thickBot="1">
      <c r="A429" s="65" t="s">
        <v>894</v>
      </c>
      <c r="B429" s="73">
        <v>5327146.67</v>
      </c>
    </row>
    <row r="430" spans="1:2" ht="13.5" thickBot="1">
      <c r="A430" s="65" t="s">
        <v>894</v>
      </c>
      <c r="B430" s="73">
        <v>5327146.67</v>
      </c>
    </row>
    <row r="431" spans="1:2" ht="13.5" thickBot="1">
      <c r="A431" s="65" t="s">
        <v>894</v>
      </c>
      <c r="B431" s="73">
        <v>5327146.67</v>
      </c>
    </row>
    <row r="432" spans="1:2" ht="13.5" thickBot="1">
      <c r="A432" s="65" t="s">
        <v>894</v>
      </c>
      <c r="B432" s="73">
        <v>5327146.67</v>
      </c>
    </row>
    <row r="433" spans="1:2" ht="13.5" thickBot="1">
      <c r="A433" s="65" t="s">
        <v>894</v>
      </c>
      <c r="B433" s="73">
        <v>5327146.67</v>
      </c>
    </row>
    <row r="434" spans="1:2" ht="13.5" thickBot="1">
      <c r="A434" s="65" t="s">
        <v>894</v>
      </c>
      <c r="B434" s="73">
        <v>5327146.67</v>
      </c>
    </row>
    <row r="435" spans="1:2" ht="13.5" thickBot="1">
      <c r="A435" s="65" t="s">
        <v>894</v>
      </c>
      <c r="B435" s="73">
        <v>5327146.67</v>
      </c>
    </row>
    <row r="436" spans="1:2" ht="13.5" thickBot="1">
      <c r="A436" s="65" t="s">
        <v>894</v>
      </c>
      <c r="B436" s="73">
        <v>5327146.67</v>
      </c>
    </row>
    <row r="437" spans="1:2" ht="13.5" thickBot="1">
      <c r="A437" s="65" t="s">
        <v>894</v>
      </c>
      <c r="B437" s="73">
        <v>5327146.67</v>
      </c>
    </row>
    <row r="438" spans="1:2" ht="13.5" thickBot="1">
      <c r="A438" s="65" t="s">
        <v>894</v>
      </c>
      <c r="B438" s="73">
        <v>5327146.67</v>
      </c>
    </row>
    <row r="439" spans="1:2" ht="13.5" thickBot="1">
      <c r="A439" s="65" t="s">
        <v>894</v>
      </c>
      <c r="B439" s="73">
        <v>5327146.67</v>
      </c>
    </row>
    <row r="440" spans="1:2" ht="13.5" thickBot="1">
      <c r="A440" s="65" t="s">
        <v>894</v>
      </c>
      <c r="B440" s="73">
        <v>5327146.67</v>
      </c>
    </row>
    <row r="441" spans="1:2" ht="13.5" thickBot="1">
      <c r="A441" s="65" t="s">
        <v>894</v>
      </c>
      <c r="B441" s="73">
        <v>5327146.67</v>
      </c>
    </row>
    <row r="442" spans="1:2" ht="13.5" thickBot="1">
      <c r="A442" s="65" t="s">
        <v>894</v>
      </c>
      <c r="B442" s="73">
        <v>5327146.67</v>
      </c>
    </row>
    <row r="443" spans="1:2" ht="13.5" thickBot="1">
      <c r="A443" s="65" t="s">
        <v>894</v>
      </c>
      <c r="B443" s="73">
        <v>5327146.67</v>
      </c>
    </row>
    <row r="444" spans="1:2" ht="13.5" thickBot="1">
      <c r="A444" s="65" t="s">
        <v>894</v>
      </c>
      <c r="B444" s="73">
        <v>5327146.67</v>
      </c>
    </row>
    <row r="445" spans="1:2" ht="13.5" thickBot="1">
      <c r="A445" s="65" t="s">
        <v>894</v>
      </c>
      <c r="B445" s="73">
        <v>5327146.67</v>
      </c>
    </row>
    <row r="446" spans="1:2" ht="13.5" thickBot="1">
      <c r="A446" s="65" t="s">
        <v>894</v>
      </c>
      <c r="B446" s="73">
        <v>5327146.67</v>
      </c>
    </row>
    <row r="447" spans="1:2" ht="13.5" thickBot="1">
      <c r="A447" s="65" t="s">
        <v>894</v>
      </c>
      <c r="B447" s="73">
        <v>5327146.67</v>
      </c>
    </row>
    <row r="448" spans="1:2" ht="13.5" thickBot="1">
      <c r="A448" s="65" t="s">
        <v>894</v>
      </c>
      <c r="B448" s="73">
        <v>5327146.67</v>
      </c>
    </row>
    <row r="449" spans="1:2" ht="13.5" thickBot="1">
      <c r="A449" s="65" t="s">
        <v>894</v>
      </c>
      <c r="B449" s="73">
        <v>5327146.67</v>
      </c>
    </row>
    <row r="450" spans="1:2" ht="13.5" thickBot="1">
      <c r="A450" s="65" t="s">
        <v>894</v>
      </c>
      <c r="B450" s="73">
        <v>5327146.67</v>
      </c>
    </row>
    <row r="451" spans="1:2" ht="13.5" thickBot="1">
      <c r="A451" s="65" t="s">
        <v>894</v>
      </c>
      <c r="B451" s="73">
        <v>5327146.67</v>
      </c>
    </row>
    <row r="452" spans="1:2" ht="13.5" thickBot="1">
      <c r="A452" s="65" t="s">
        <v>894</v>
      </c>
      <c r="B452" s="73">
        <v>5327146.67</v>
      </c>
    </row>
    <row r="453" spans="1:2" ht="13.5" thickBot="1">
      <c r="A453" s="65" t="s">
        <v>895</v>
      </c>
      <c r="B453" s="73">
        <v>240720</v>
      </c>
    </row>
    <row r="454" spans="1:2" ht="13.5" thickBot="1">
      <c r="A454" s="65" t="s">
        <v>895</v>
      </c>
      <c r="B454" s="73">
        <v>240720</v>
      </c>
    </row>
    <row r="455" spans="1:2" ht="13.5" thickBot="1">
      <c r="A455" s="65" t="s">
        <v>896</v>
      </c>
      <c r="B455" s="73">
        <v>0</v>
      </c>
    </row>
    <row r="456" spans="1:2" ht="13.5" thickBot="1">
      <c r="A456" s="65" t="s">
        <v>897</v>
      </c>
      <c r="B456" s="73">
        <v>275680</v>
      </c>
    </row>
    <row r="457" spans="1:2" ht="13.5" thickBot="1">
      <c r="A457" s="65" t="s">
        <v>897</v>
      </c>
      <c r="B457" s="73">
        <v>275680</v>
      </c>
    </row>
    <row r="458" spans="1:2" ht="13.5" thickBot="1">
      <c r="A458" s="65" t="s">
        <v>898</v>
      </c>
      <c r="B458" s="73">
        <v>470</v>
      </c>
    </row>
    <row r="459" spans="1:2" ht="13.5" thickBot="1">
      <c r="A459" s="65" t="s">
        <v>898</v>
      </c>
      <c r="B459" s="73">
        <v>470</v>
      </c>
    </row>
    <row r="460" spans="1:2" ht="13.5" thickBot="1">
      <c r="A460" s="65" t="s">
        <v>898</v>
      </c>
      <c r="B460" s="73">
        <v>470</v>
      </c>
    </row>
    <row r="461" spans="1:2" ht="13.5" thickBot="1">
      <c r="A461" s="65" t="s">
        <v>898</v>
      </c>
      <c r="B461" s="73">
        <v>470</v>
      </c>
    </row>
    <row r="462" spans="1:2" ht="13.5" thickBot="1">
      <c r="A462" s="65" t="s">
        <v>899</v>
      </c>
      <c r="B462" s="73">
        <v>714310</v>
      </c>
    </row>
    <row r="463" spans="1:2" ht="13.5" thickBot="1">
      <c r="A463" s="65" t="s">
        <v>899</v>
      </c>
      <c r="B463" s="73">
        <v>714310</v>
      </c>
    </row>
    <row r="464" spans="1:2" ht="13.5" thickBot="1">
      <c r="A464" s="65" t="s">
        <v>900</v>
      </c>
      <c r="B464" s="73">
        <v>24</v>
      </c>
    </row>
    <row r="465" spans="1:2" ht="13.5" thickBot="1">
      <c r="A465" s="65" t="s">
        <v>900</v>
      </c>
      <c r="B465" s="73">
        <v>24</v>
      </c>
    </row>
    <row r="466" spans="1:2" ht="13.5" thickBot="1">
      <c r="A466" s="65" t="s">
        <v>900</v>
      </c>
      <c r="B466" s="73">
        <v>24</v>
      </c>
    </row>
    <row r="467" spans="1:2" ht="13.5" thickBot="1">
      <c r="A467" s="65" t="s">
        <v>900</v>
      </c>
      <c r="B467" s="73">
        <v>24</v>
      </c>
    </row>
    <row r="468" spans="1:2" ht="13.5" thickBot="1">
      <c r="A468" s="65" t="s">
        <v>900</v>
      </c>
      <c r="B468" s="73">
        <v>24</v>
      </c>
    </row>
    <row r="469" spans="1:2" ht="13.5" thickBot="1">
      <c r="A469" s="65" t="s">
        <v>900</v>
      </c>
      <c r="B469" s="73">
        <v>24</v>
      </c>
    </row>
    <row r="470" spans="1:2" ht="13.5" thickBot="1">
      <c r="A470" s="65" t="s">
        <v>900</v>
      </c>
      <c r="B470" s="73">
        <v>24</v>
      </c>
    </row>
    <row r="471" spans="1:2" ht="13.5" thickBot="1">
      <c r="A471" s="65" t="s">
        <v>901</v>
      </c>
      <c r="B471" s="73">
        <v>0</v>
      </c>
    </row>
    <row r="472" spans="1:2" ht="13.5" thickBot="1">
      <c r="A472" s="65" t="s">
        <v>902</v>
      </c>
      <c r="B472" s="73">
        <v>763521</v>
      </c>
    </row>
    <row r="473" spans="1:2" ht="13.5" thickBot="1">
      <c r="A473" s="65" t="s">
        <v>903</v>
      </c>
      <c r="B473" s="73">
        <v>249124</v>
      </c>
    </row>
    <row r="474" spans="1:2" ht="13.5" thickBot="1">
      <c r="A474" s="65" t="s">
        <v>904</v>
      </c>
      <c r="B474" s="73">
        <v>0</v>
      </c>
    </row>
    <row r="475" spans="1:2" ht="15.75" thickBot="1">
      <c r="A475" s="65" t="s">
        <v>905</v>
      </c>
      <c r="B475" s="74">
        <v>91981</v>
      </c>
    </row>
    <row r="476" spans="1:2" ht="15.75" thickBot="1">
      <c r="A476" s="65" t="s">
        <v>905</v>
      </c>
      <c r="B476" s="74">
        <v>91981</v>
      </c>
    </row>
    <row r="477" spans="1:2" ht="15.75" thickBot="1">
      <c r="A477" s="65" t="s">
        <v>905</v>
      </c>
      <c r="B477" s="74">
        <v>91981</v>
      </c>
    </row>
    <row r="478" spans="1:2" ht="15.75" thickBot="1">
      <c r="A478" s="65" t="s">
        <v>905</v>
      </c>
      <c r="B478" s="74">
        <v>91981</v>
      </c>
    </row>
    <row r="479" spans="1:2" ht="13.5" thickBot="1">
      <c r="A479" s="65" t="s">
        <v>906</v>
      </c>
      <c r="B479" s="73">
        <v>127297.8</v>
      </c>
    </row>
    <row r="480" spans="1:2" ht="13.5" thickBot="1">
      <c r="A480" s="65" t="s">
        <v>907</v>
      </c>
      <c r="B480" s="73">
        <v>318600</v>
      </c>
    </row>
    <row r="481" spans="1:2" ht="15.75" thickBot="1">
      <c r="A481" s="65" t="s">
        <v>908</v>
      </c>
      <c r="B481" s="74">
        <v>3658</v>
      </c>
    </row>
    <row r="482" spans="1:2" ht="15.75" thickBot="1">
      <c r="A482" s="65" t="s">
        <v>908</v>
      </c>
      <c r="B482" s="74">
        <v>3658</v>
      </c>
    </row>
    <row r="483" spans="1:2" ht="13.5" thickBot="1">
      <c r="A483" s="65" t="s">
        <v>909</v>
      </c>
      <c r="B483" s="73">
        <v>1653509.27</v>
      </c>
    </row>
    <row r="484" spans="1:2" ht="13.5" thickBot="1">
      <c r="A484" s="65" t="s">
        <v>909</v>
      </c>
      <c r="B484" s="73">
        <v>1653509.27</v>
      </c>
    </row>
    <row r="485" spans="1:2" ht="13.5" thickBot="1">
      <c r="A485" s="65" t="s">
        <v>909</v>
      </c>
      <c r="B485" s="73">
        <v>1653509.27</v>
      </c>
    </row>
    <row r="486" spans="1:2" ht="13.5" thickBot="1">
      <c r="A486" s="65" t="s">
        <v>909</v>
      </c>
      <c r="B486" s="73">
        <v>1653509.27</v>
      </c>
    </row>
    <row r="487" spans="1:2" ht="13.5" thickBot="1">
      <c r="A487" s="65" t="s">
        <v>909</v>
      </c>
      <c r="B487" s="73">
        <v>1653509.27</v>
      </c>
    </row>
    <row r="488" spans="1:2" ht="13.5" thickBot="1">
      <c r="A488" s="65" t="s">
        <v>909</v>
      </c>
      <c r="B488" s="73">
        <v>1653509.27</v>
      </c>
    </row>
    <row r="489" spans="1:2" ht="13.5" thickBot="1">
      <c r="A489" s="65" t="s">
        <v>909</v>
      </c>
      <c r="B489" s="73">
        <v>1653509.27</v>
      </c>
    </row>
    <row r="490" spans="1:2" ht="13.5" thickBot="1">
      <c r="A490" s="65" t="s">
        <v>909</v>
      </c>
      <c r="B490" s="73">
        <v>1653509.27</v>
      </c>
    </row>
    <row r="491" spans="1:2" ht="13.5" thickBot="1">
      <c r="A491" s="65" t="s">
        <v>909</v>
      </c>
      <c r="B491" s="73">
        <v>1653509.27</v>
      </c>
    </row>
    <row r="492" spans="1:2" ht="13.5" thickBot="1">
      <c r="A492" s="65" t="s">
        <v>909</v>
      </c>
      <c r="B492" s="73">
        <v>1653509.27</v>
      </c>
    </row>
    <row r="493" spans="1:2" ht="13.5" thickBot="1">
      <c r="A493" s="65" t="s">
        <v>909</v>
      </c>
      <c r="B493" s="73">
        <v>1653509.27</v>
      </c>
    </row>
    <row r="494" spans="1:2" ht="13.5" thickBot="1">
      <c r="A494" s="65" t="s">
        <v>909</v>
      </c>
      <c r="B494" s="73">
        <v>1653509.27</v>
      </c>
    </row>
    <row r="495" spans="1:2" ht="13.5" thickBot="1">
      <c r="A495" s="65" t="s">
        <v>909</v>
      </c>
      <c r="B495" s="73">
        <v>1653509.27</v>
      </c>
    </row>
    <row r="496" spans="1:2" ht="13.5" thickBot="1">
      <c r="A496" s="65" t="s">
        <v>909</v>
      </c>
      <c r="B496" s="73">
        <v>1653509.27</v>
      </c>
    </row>
    <row r="497" spans="1:2" ht="13.5" thickBot="1">
      <c r="A497" s="65" t="s">
        <v>909</v>
      </c>
      <c r="B497" s="73">
        <v>1653509.27</v>
      </c>
    </row>
    <row r="498" spans="1:2" ht="13.5" thickBot="1">
      <c r="A498" s="65" t="s">
        <v>909</v>
      </c>
      <c r="B498" s="73">
        <v>1653509.27</v>
      </c>
    </row>
    <row r="499" spans="1:2" ht="13.5" thickBot="1">
      <c r="A499" s="65" t="s">
        <v>909</v>
      </c>
      <c r="B499" s="73">
        <v>1653509.27</v>
      </c>
    </row>
    <row r="500" spans="1:2" ht="13.5" thickBot="1">
      <c r="A500" s="65" t="s">
        <v>909</v>
      </c>
      <c r="B500" s="73">
        <v>1653509.27</v>
      </c>
    </row>
    <row r="501" spans="1:2" ht="13.5" thickBot="1">
      <c r="A501" s="65" t="s">
        <v>909</v>
      </c>
      <c r="B501" s="73">
        <v>1653509.27</v>
      </c>
    </row>
    <row r="502" spans="1:2" ht="13.5" thickBot="1">
      <c r="A502" s="65" t="s">
        <v>909</v>
      </c>
      <c r="B502" s="73">
        <v>1653509.27</v>
      </c>
    </row>
    <row r="503" spans="1:2" ht="13.5" thickBot="1">
      <c r="A503" s="65" t="s">
        <v>909</v>
      </c>
      <c r="B503" s="73">
        <v>1653509.27</v>
      </c>
    </row>
    <row r="504" spans="1:2" ht="15.75" thickBot="1">
      <c r="A504" s="65" t="s">
        <v>910</v>
      </c>
      <c r="B504" s="74">
        <v>1236</v>
      </c>
    </row>
    <row r="505" spans="1:2" ht="15.75" thickBot="1">
      <c r="A505" s="65" t="s">
        <v>910</v>
      </c>
      <c r="B505" s="74">
        <v>1236</v>
      </c>
    </row>
    <row r="506" spans="1:2" ht="13.5" thickBot="1">
      <c r="A506" s="65" t="s">
        <v>911</v>
      </c>
      <c r="B506" s="73">
        <v>163</v>
      </c>
    </row>
    <row r="507" spans="1:2" ht="13.5" thickBot="1">
      <c r="A507" s="65" t="s">
        <v>912</v>
      </c>
      <c r="B507" s="73">
        <v>237301</v>
      </c>
    </row>
    <row r="508" spans="1:2" ht="13.5" thickBot="1">
      <c r="A508" s="65" t="s">
        <v>912</v>
      </c>
      <c r="B508" s="73">
        <v>237301</v>
      </c>
    </row>
    <row r="509" spans="1:2" ht="13.5" thickBot="1">
      <c r="A509" s="65" t="s">
        <v>912</v>
      </c>
      <c r="B509" s="73">
        <v>237301</v>
      </c>
    </row>
    <row r="510" spans="1:2" ht="13.5" thickBot="1">
      <c r="A510" s="65" t="s">
        <v>912</v>
      </c>
      <c r="B510" s="73">
        <v>237301</v>
      </c>
    </row>
    <row r="511" spans="1:2" ht="13.5" thickBot="1">
      <c r="A511" s="65" t="s">
        <v>912</v>
      </c>
      <c r="B511" s="73">
        <v>237301</v>
      </c>
    </row>
    <row r="512" spans="1:2" ht="13.5" thickBot="1">
      <c r="A512" s="65" t="s">
        <v>912</v>
      </c>
      <c r="B512" s="73">
        <v>237301</v>
      </c>
    </row>
    <row r="513" spans="1:2" ht="13.5" thickBot="1">
      <c r="A513" s="65" t="s">
        <v>912</v>
      </c>
      <c r="B513" s="73">
        <v>237301</v>
      </c>
    </row>
    <row r="514" spans="1:2" ht="15.75" thickBot="1">
      <c r="A514" s="65" t="s">
        <v>913</v>
      </c>
      <c r="B514" s="74">
        <v>44443</v>
      </c>
    </row>
    <row r="515" spans="1:2" ht="15.75" thickBot="1">
      <c r="A515" s="65" t="s">
        <v>913</v>
      </c>
      <c r="B515" s="74">
        <v>44443</v>
      </c>
    </row>
    <row r="516" spans="1:2" ht="13.5" thickBot="1">
      <c r="A516" s="65" t="s">
        <v>914</v>
      </c>
      <c r="B516" s="73">
        <v>0</v>
      </c>
    </row>
    <row r="517" spans="1:2" ht="15.75" thickBot="1">
      <c r="A517" s="65" t="s">
        <v>915</v>
      </c>
      <c r="B517" s="74">
        <v>36909</v>
      </c>
    </row>
    <row r="518" spans="1:2" ht="15.75" thickBot="1">
      <c r="A518" s="65" t="s">
        <v>915</v>
      </c>
      <c r="B518" s="74">
        <v>36909</v>
      </c>
    </row>
    <row r="519" spans="1:2" ht="15.75" thickBot="1">
      <c r="A519" s="65" t="s">
        <v>915</v>
      </c>
      <c r="B519" s="74">
        <v>36909</v>
      </c>
    </row>
    <row r="520" spans="1:2" ht="15.75" thickBot="1">
      <c r="A520" s="65" t="s">
        <v>915</v>
      </c>
      <c r="B520" s="74">
        <v>36909</v>
      </c>
    </row>
    <row r="521" spans="1:2" ht="15.75" thickBot="1">
      <c r="A521" s="65" t="s">
        <v>915</v>
      </c>
      <c r="B521" s="74">
        <v>36909</v>
      </c>
    </row>
    <row r="522" spans="1:2" ht="15.75" thickBot="1">
      <c r="A522" s="65" t="s">
        <v>915</v>
      </c>
      <c r="B522" s="74">
        <v>36909</v>
      </c>
    </row>
    <row r="523" spans="1:2" ht="15.75" thickBot="1">
      <c r="A523" s="65" t="s">
        <v>915</v>
      </c>
      <c r="B523" s="74">
        <v>36909</v>
      </c>
    </row>
    <row r="524" spans="1:2" ht="15.75" thickBot="1">
      <c r="A524" s="65" t="s">
        <v>915</v>
      </c>
      <c r="B524" s="74">
        <v>36909</v>
      </c>
    </row>
    <row r="525" spans="1:2" ht="15.75" thickBot="1">
      <c r="A525" s="65" t="s">
        <v>915</v>
      </c>
      <c r="B525" s="74">
        <v>36909</v>
      </c>
    </row>
    <row r="526" spans="1:2" ht="15.75" thickBot="1">
      <c r="A526" s="65" t="s">
        <v>915</v>
      </c>
      <c r="B526" s="74">
        <v>36909</v>
      </c>
    </row>
    <row r="527" spans="1:2" ht="15.75" thickBot="1">
      <c r="A527" s="65" t="s">
        <v>916</v>
      </c>
      <c r="B527" s="74">
        <v>1335.56</v>
      </c>
    </row>
    <row r="528" spans="1:2" ht="13.5" thickBot="1">
      <c r="A528" s="65" t="s">
        <v>917</v>
      </c>
      <c r="B528" s="73">
        <v>228565</v>
      </c>
    </row>
    <row r="529" spans="1:2" ht="13.5" thickBot="1">
      <c r="A529" s="65" t="s">
        <v>917</v>
      </c>
      <c r="B529" s="73">
        <v>228565</v>
      </c>
    </row>
    <row r="530" spans="1:2" ht="13.5" thickBot="1">
      <c r="A530" s="65" t="s">
        <v>918</v>
      </c>
      <c r="B530" s="73">
        <v>132160</v>
      </c>
    </row>
    <row r="531" spans="1:2" ht="15.75" thickBot="1">
      <c r="A531" s="65" t="s">
        <v>909</v>
      </c>
      <c r="B531" s="74">
        <v>18101</v>
      </c>
    </row>
    <row r="532" spans="1:2" ht="15.75" thickBot="1">
      <c r="A532" s="65" t="s">
        <v>909</v>
      </c>
      <c r="B532" s="74">
        <v>18101</v>
      </c>
    </row>
    <row r="533" spans="1:2" ht="13.5" thickBot="1">
      <c r="A533" s="65" t="s">
        <v>919</v>
      </c>
      <c r="B533" s="73">
        <v>732</v>
      </c>
    </row>
    <row r="534" spans="1:2" ht="13.5" thickBot="1">
      <c r="A534" s="65" t="s">
        <v>919</v>
      </c>
      <c r="B534" s="73">
        <v>732</v>
      </c>
    </row>
    <row r="535" spans="1:2" ht="13.5" thickBot="1">
      <c r="A535" s="65" t="s">
        <v>920</v>
      </c>
      <c r="B535" s="73">
        <v>27</v>
      </c>
    </row>
    <row r="536" spans="1:2" ht="13.5" thickBot="1">
      <c r="A536" s="65" t="s">
        <v>921</v>
      </c>
      <c r="B536" s="73">
        <v>0</v>
      </c>
    </row>
    <row r="537" spans="1:2" ht="13.5" thickBot="1">
      <c r="A537" s="65" t="s">
        <v>921</v>
      </c>
      <c r="B537" s="73">
        <v>0</v>
      </c>
    </row>
    <row r="538" spans="1:2" ht="13.5" thickBot="1">
      <c r="A538" s="65" t="s">
        <v>922</v>
      </c>
      <c r="B538" s="73">
        <v>175000</v>
      </c>
    </row>
    <row r="539" spans="1:2" ht="13.5" thickBot="1">
      <c r="A539" s="65" t="s">
        <v>923</v>
      </c>
      <c r="B539" s="73">
        <v>190402</v>
      </c>
    </row>
    <row r="540" spans="1:2" ht="13.5" thickBot="1">
      <c r="A540" s="65" t="s">
        <v>923</v>
      </c>
      <c r="B540" s="73">
        <v>190402</v>
      </c>
    </row>
    <row r="541" spans="1:2" ht="13.5" thickBot="1">
      <c r="A541" s="65" t="s">
        <v>923</v>
      </c>
      <c r="B541" s="73">
        <v>190402</v>
      </c>
    </row>
    <row r="542" spans="1:2" ht="13.5" thickBot="1">
      <c r="A542" s="65" t="s">
        <v>923</v>
      </c>
      <c r="B542" s="73">
        <v>190402</v>
      </c>
    </row>
    <row r="543" spans="1:2" ht="13.5" thickBot="1">
      <c r="A543" s="65" t="s">
        <v>923</v>
      </c>
      <c r="B543" s="73">
        <v>190402</v>
      </c>
    </row>
    <row r="544" spans="1:2" ht="13.5" thickBot="1">
      <c r="A544" s="65" t="s">
        <v>923</v>
      </c>
      <c r="B544" s="73">
        <v>190402</v>
      </c>
    </row>
    <row r="545" spans="1:2" ht="13.5" thickBot="1">
      <c r="A545" s="65" t="s">
        <v>924</v>
      </c>
      <c r="B545" s="73">
        <v>0</v>
      </c>
    </row>
    <row r="546" spans="1:2" ht="15.75" thickBot="1">
      <c r="A546" s="65" t="s">
        <v>925</v>
      </c>
      <c r="B546" s="74">
        <v>58198</v>
      </c>
    </row>
    <row r="547" spans="1:2" ht="13.5" thickBot="1">
      <c r="A547" s="65" t="s">
        <v>926</v>
      </c>
      <c r="B547" s="73">
        <v>855484</v>
      </c>
    </row>
    <row r="548" spans="1:2" ht="13.5" thickBot="1">
      <c r="A548" s="65" t="s">
        <v>926</v>
      </c>
      <c r="B548" s="73">
        <v>855484</v>
      </c>
    </row>
    <row r="549" spans="1:2" ht="13.5" thickBot="1">
      <c r="A549" s="65" t="s">
        <v>927</v>
      </c>
      <c r="B549" s="73">
        <v>187030</v>
      </c>
    </row>
    <row r="550" spans="1:2" ht="13.5" thickBot="1">
      <c r="A550" s="65" t="s">
        <v>928</v>
      </c>
      <c r="B550" s="73">
        <v>168718.65</v>
      </c>
    </row>
    <row r="551" spans="1:2" ht="13.5" thickBot="1">
      <c r="A551" s="65" t="s">
        <v>928</v>
      </c>
      <c r="B551" s="73">
        <v>168718.65</v>
      </c>
    </row>
    <row r="552" spans="1:2" ht="13.5" thickBot="1">
      <c r="A552" s="65" t="s">
        <v>928</v>
      </c>
      <c r="B552" s="73">
        <v>168718.65</v>
      </c>
    </row>
    <row r="553" spans="1:2" ht="13.5" thickBot="1">
      <c r="A553" s="65" t="s">
        <v>928</v>
      </c>
      <c r="B553" s="73">
        <v>168718.65</v>
      </c>
    </row>
    <row r="554" spans="1:2" ht="13.5" thickBot="1">
      <c r="A554" s="65" t="s">
        <v>928</v>
      </c>
      <c r="B554" s="73">
        <v>168718.65</v>
      </c>
    </row>
    <row r="555" spans="1:2" ht="13.5" thickBot="1">
      <c r="A555" s="65" t="s">
        <v>928</v>
      </c>
      <c r="B555" s="73">
        <v>168718.65</v>
      </c>
    </row>
    <row r="556" spans="1:2" ht="13.5" thickBot="1">
      <c r="A556" s="65" t="s">
        <v>928</v>
      </c>
      <c r="B556" s="73">
        <v>168718.65</v>
      </c>
    </row>
    <row r="557" spans="1:2" ht="15.75" thickBot="1">
      <c r="A557" s="65" t="s">
        <v>929</v>
      </c>
      <c r="B557" s="74">
        <v>38940</v>
      </c>
    </row>
    <row r="558" spans="1:2" ht="15.75" thickBot="1">
      <c r="A558" s="65" t="s">
        <v>929</v>
      </c>
      <c r="B558" s="74">
        <v>38940</v>
      </c>
    </row>
    <row r="559" spans="1:2" ht="15.75" thickBot="1">
      <c r="A559" s="65" t="s">
        <v>929</v>
      </c>
      <c r="B559" s="74">
        <v>38940</v>
      </c>
    </row>
    <row r="560" spans="1:2" ht="13.5" thickBot="1">
      <c r="A560" s="65" t="s">
        <v>930</v>
      </c>
      <c r="B560" s="73">
        <v>480649.16</v>
      </c>
    </row>
    <row r="561" spans="1:2" ht="13.5" thickBot="1">
      <c r="A561" s="65" t="s">
        <v>930</v>
      </c>
      <c r="B561" s="73">
        <v>480649.16</v>
      </c>
    </row>
    <row r="562" spans="1:2" ht="13.5" thickBot="1">
      <c r="A562" s="65" t="s">
        <v>930</v>
      </c>
      <c r="B562" s="73">
        <v>480649.16</v>
      </c>
    </row>
    <row r="563" spans="1:2" ht="13.5" thickBot="1">
      <c r="A563" s="65" t="s">
        <v>930</v>
      </c>
      <c r="B563" s="73">
        <v>480649.16</v>
      </c>
    </row>
    <row r="564" spans="1:2" ht="13.5" thickBot="1">
      <c r="A564" s="65" t="s">
        <v>930</v>
      </c>
      <c r="B564" s="73">
        <v>480649.16</v>
      </c>
    </row>
    <row r="565" spans="1:2" ht="13.5" thickBot="1">
      <c r="A565" s="65" t="s">
        <v>930</v>
      </c>
      <c r="B565" s="73">
        <v>480649.16</v>
      </c>
    </row>
    <row r="566" spans="1:2" ht="13.5" thickBot="1">
      <c r="A566" s="65" t="s">
        <v>930</v>
      </c>
      <c r="B566" s="73">
        <v>480649.16</v>
      </c>
    </row>
    <row r="567" spans="1:2" ht="13.5" thickBot="1">
      <c r="A567" s="65" t="s">
        <v>930</v>
      </c>
      <c r="B567" s="73">
        <v>480649.16</v>
      </c>
    </row>
    <row r="568" spans="1:2" ht="13.5" thickBot="1">
      <c r="A568" s="65" t="s">
        <v>930</v>
      </c>
      <c r="B568" s="73">
        <v>480649.16</v>
      </c>
    </row>
    <row r="569" spans="1:2" ht="13.5" thickBot="1">
      <c r="A569" s="65" t="s">
        <v>930</v>
      </c>
      <c r="B569" s="73">
        <v>480649.16</v>
      </c>
    </row>
    <row r="570" spans="1:2" ht="13.5" thickBot="1">
      <c r="A570" s="65" t="s">
        <v>930</v>
      </c>
      <c r="B570" s="73">
        <v>480649.16</v>
      </c>
    </row>
    <row r="571" spans="1:2" ht="13.5" thickBot="1">
      <c r="A571" s="65" t="s">
        <v>930</v>
      </c>
      <c r="B571" s="73">
        <v>480649.16</v>
      </c>
    </row>
    <row r="572" spans="1:2" ht="13.5" thickBot="1">
      <c r="A572" s="65" t="s">
        <v>930</v>
      </c>
      <c r="B572" s="73">
        <v>480649.16</v>
      </c>
    </row>
    <row r="573" spans="1:2" ht="13.5" thickBot="1">
      <c r="A573" s="65" t="s">
        <v>930</v>
      </c>
      <c r="B573" s="73">
        <v>480649.16</v>
      </c>
    </row>
    <row r="574" spans="1:2" ht="15.75" thickBot="1">
      <c r="A574" s="65" t="s">
        <v>931</v>
      </c>
      <c r="B574" s="74">
        <v>64997</v>
      </c>
    </row>
    <row r="575" spans="1:2" ht="13.5" thickBot="1">
      <c r="A575" s="65" t="s">
        <v>932</v>
      </c>
      <c r="B575" s="73">
        <v>1247904.5</v>
      </c>
    </row>
    <row r="576" spans="1:2" ht="13.5" thickBot="1">
      <c r="A576" s="65" t="s">
        <v>932</v>
      </c>
      <c r="B576" s="73">
        <v>1247904.5</v>
      </c>
    </row>
    <row r="577" spans="1:2" ht="13.5" thickBot="1">
      <c r="A577" s="65" t="s">
        <v>932</v>
      </c>
      <c r="B577" s="73">
        <v>1247904.5</v>
      </c>
    </row>
    <row r="578" spans="1:2" ht="13.5" thickBot="1">
      <c r="A578" s="65" t="s">
        <v>932</v>
      </c>
      <c r="B578" s="73">
        <v>1247904.5</v>
      </c>
    </row>
    <row r="579" spans="1:2" ht="13.5" thickBot="1">
      <c r="A579" s="65" t="s">
        <v>932</v>
      </c>
      <c r="B579" s="73">
        <v>1247904.5</v>
      </c>
    </row>
    <row r="580" spans="1:2" ht="13.5" thickBot="1">
      <c r="A580" s="65" t="s">
        <v>932</v>
      </c>
      <c r="B580" s="73">
        <v>1247904.5</v>
      </c>
    </row>
    <row r="581" spans="1:2" ht="13.5" thickBot="1">
      <c r="A581" s="65" t="s">
        <v>932</v>
      </c>
      <c r="B581" s="73">
        <v>1247904.5</v>
      </c>
    </row>
    <row r="582" spans="1:2" ht="13.5" thickBot="1">
      <c r="A582" s="65" t="s">
        <v>932</v>
      </c>
      <c r="B582" s="73">
        <v>1247904.5</v>
      </c>
    </row>
    <row r="583" spans="1:2" ht="13.5" thickBot="1">
      <c r="A583" s="65" t="s">
        <v>932</v>
      </c>
      <c r="B583" s="73">
        <v>1247904.5</v>
      </c>
    </row>
    <row r="584" spans="1:2" ht="13.5" thickBot="1">
      <c r="A584" s="65" t="s">
        <v>932</v>
      </c>
      <c r="B584" s="73">
        <v>1247904.5</v>
      </c>
    </row>
    <row r="585" spans="1:2" ht="13.5" thickBot="1">
      <c r="A585" s="65" t="s">
        <v>932</v>
      </c>
      <c r="B585" s="73">
        <v>1247904.5</v>
      </c>
    </row>
    <row r="586" spans="1:2" ht="13.5" thickBot="1">
      <c r="A586" s="65" t="s">
        <v>932</v>
      </c>
      <c r="B586" s="73">
        <v>1247904.5</v>
      </c>
    </row>
    <row r="587" spans="1:2" ht="13.5" thickBot="1">
      <c r="A587" s="65" t="s">
        <v>932</v>
      </c>
      <c r="B587" s="73">
        <v>1247904.5</v>
      </c>
    </row>
    <row r="588" spans="1:2" ht="13.5" thickBot="1">
      <c r="A588" s="65" t="s">
        <v>932</v>
      </c>
      <c r="B588" s="73">
        <v>1247904.5</v>
      </c>
    </row>
    <row r="589" spans="1:2" ht="13.5" thickBot="1">
      <c r="A589" s="65" t="s">
        <v>932</v>
      </c>
      <c r="B589" s="73">
        <v>1247904.5</v>
      </c>
    </row>
    <row r="590" spans="1:2" ht="13.5" thickBot="1">
      <c r="A590" s="65" t="s">
        <v>932</v>
      </c>
      <c r="B590" s="73">
        <v>1247904.5</v>
      </c>
    </row>
    <row r="591" spans="1:2" ht="13.5" thickBot="1">
      <c r="A591" s="65" t="s">
        <v>933</v>
      </c>
      <c r="B591" s="73">
        <v>132750</v>
      </c>
    </row>
    <row r="592" spans="1:2" ht="13.5" thickBot="1">
      <c r="A592" s="65" t="s">
        <v>934</v>
      </c>
      <c r="B592" s="73">
        <v>35</v>
      </c>
    </row>
    <row r="593" spans="1:2" ht="13.5" thickBot="1">
      <c r="A593" s="65" t="s">
        <v>935</v>
      </c>
      <c r="B593" s="73">
        <v>131867</v>
      </c>
    </row>
    <row r="594" spans="1:2" ht="13.5" thickBot="1">
      <c r="A594" s="65" t="s">
        <v>935</v>
      </c>
      <c r="B594" s="73">
        <v>131867</v>
      </c>
    </row>
    <row r="595" spans="1:2" ht="13.5" thickBot="1">
      <c r="A595" s="65" t="s">
        <v>935</v>
      </c>
      <c r="B595" s="73">
        <v>131867</v>
      </c>
    </row>
    <row r="596" spans="1:2" ht="13.5" thickBot="1">
      <c r="A596" s="65" t="s">
        <v>935</v>
      </c>
      <c r="B596" s="73">
        <v>131867</v>
      </c>
    </row>
    <row r="597" spans="1:2" ht="13.5" thickBot="1">
      <c r="A597" s="65" t="s">
        <v>936</v>
      </c>
      <c r="B597" s="73">
        <v>650</v>
      </c>
    </row>
    <row r="598" spans="1:2" ht="13.5" thickBot="1">
      <c r="A598" s="65" t="s">
        <v>936</v>
      </c>
      <c r="B598" s="73">
        <v>650</v>
      </c>
    </row>
    <row r="599" spans="1:2" ht="15.75" thickBot="1">
      <c r="A599" s="65" t="s">
        <v>937</v>
      </c>
      <c r="B599" s="74">
        <v>2360</v>
      </c>
    </row>
    <row r="600" spans="1:2" ht="15.75" thickBot="1">
      <c r="A600" s="65" t="s">
        <v>938</v>
      </c>
      <c r="B600" s="74">
        <v>46020</v>
      </c>
    </row>
    <row r="601" spans="1:2" ht="15.75" thickBot="1">
      <c r="A601" s="65" t="s">
        <v>938</v>
      </c>
      <c r="B601" s="74">
        <v>46020</v>
      </c>
    </row>
    <row r="602" spans="1:2" ht="13.5" thickBot="1">
      <c r="A602" s="65" t="s">
        <v>939</v>
      </c>
      <c r="B602" s="73">
        <v>0</v>
      </c>
    </row>
    <row r="603" spans="1:2" ht="13.5" thickBot="1">
      <c r="A603" s="65" t="s">
        <v>940</v>
      </c>
      <c r="B603" s="73">
        <v>0</v>
      </c>
    </row>
    <row r="604" spans="1:2" ht="15.75" thickBot="1">
      <c r="A604" s="65" t="s">
        <v>941</v>
      </c>
      <c r="B604" s="74">
        <v>28320</v>
      </c>
    </row>
    <row r="605" spans="1:2" ht="15.75" thickBot="1">
      <c r="A605" s="65" t="s">
        <v>942</v>
      </c>
      <c r="B605" s="74">
        <v>9437</v>
      </c>
    </row>
    <row r="606" spans="1:2" ht="13.5" thickBot="1">
      <c r="A606" s="65" t="s">
        <v>943</v>
      </c>
      <c r="B606" s="73">
        <v>35.799999999999997</v>
      </c>
    </row>
    <row r="607" spans="1:2" ht="13.5" thickBot="1">
      <c r="A607" s="65" t="s">
        <v>944</v>
      </c>
      <c r="B607" s="73">
        <v>171680</v>
      </c>
    </row>
    <row r="608" spans="1:2" ht="13.5" thickBot="1">
      <c r="A608" s="65" t="s">
        <v>944</v>
      </c>
      <c r="B608" s="73">
        <v>171680</v>
      </c>
    </row>
    <row r="609" spans="1:2" ht="13.5" thickBot="1">
      <c r="A609" s="65" t="s">
        <v>944</v>
      </c>
      <c r="B609" s="73">
        <v>171680</v>
      </c>
    </row>
    <row r="610" spans="1:2" ht="13.5" thickBot="1">
      <c r="A610" s="65" t="s">
        <v>944</v>
      </c>
      <c r="B610" s="73">
        <v>171680</v>
      </c>
    </row>
    <row r="611" spans="1:2" ht="13.5" thickBot="1">
      <c r="A611" s="65" t="s">
        <v>944</v>
      </c>
      <c r="B611" s="73">
        <v>171680</v>
      </c>
    </row>
    <row r="612" spans="1:2" ht="13.5" thickBot="1">
      <c r="A612" s="65" t="s">
        <v>945</v>
      </c>
      <c r="B612" s="73">
        <v>100</v>
      </c>
    </row>
    <row r="613" spans="1:2" ht="13.5" thickBot="1">
      <c r="A613" s="65" t="s">
        <v>946</v>
      </c>
      <c r="B613" s="73">
        <v>1028960</v>
      </c>
    </row>
    <row r="614" spans="1:2" ht="13.5" thickBot="1">
      <c r="A614" s="65" t="s">
        <v>947</v>
      </c>
      <c r="B614" s="73">
        <v>252789</v>
      </c>
    </row>
    <row r="615" spans="1:2" ht="13.5" thickBot="1">
      <c r="A615" s="65" t="s">
        <v>948</v>
      </c>
      <c r="B615" s="73">
        <v>0</v>
      </c>
    </row>
    <row r="616" spans="1:2" ht="13.5" thickBot="1">
      <c r="A616" s="65" t="s">
        <v>949</v>
      </c>
      <c r="B616" s="73">
        <v>184</v>
      </c>
    </row>
    <row r="617" spans="1:2" ht="13.5" thickBot="1">
      <c r="A617" s="65" t="s">
        <v>949</v>
      </c>
      <c r="B617" s="73">
        <v>184</v>
      </c>
    </row>
    <row r="618" spans="1:2" ht="13.5" thickBot="1">
      <c r="A618" s="65" t="s">
        <v>950</v>
      </c>
      <c r="B618" s="73">
        <v>346</v>
      </c>
    </row>
    <row r="619" spans="1:2" ht="13.5" thickBot="1">
      <c r="A619" s="65" t="s">
        <v>951</v>
      </c>
      <c r="B619" s="73">
        <v>741</v>
      </c>
    </row>
    <row r="620" spans="1:2" ht="13.5" thickBot="1">
      <c r="A620" s="65" t="s">
        <v>952</v>
      </c>
      <c r="B620" s="73">
        <v>0</v>
      </c>
    </row>
    <row r="621" spans="1:2" ht="13.5" thickBot="1">
      <c r="A621" s="65" t="s">
        <v>952</v>
      </c>
      <c r="B621" s="73">
        <v>0</v>
      </c>
    </row>
    <row r="622" spans="1:2" ht="13.5" thickBot="1">
      <c r="A622" s="65" t="s">
        <v>953</v>
      </c>
      <c r="B622" s="73">
        <v>22970616</v>
      </c>
    </row>
    <row r="623" spans="1:2" ht="13.5" thickBot="1">
      <c r="A623" s="65" t="s">
        <v>953</v>
      </c>
      <c r="B623" s="73">
        <v>22970616</v>
      </c>
    </row>
    <row r="624" spans="1:2" ht="13.5" thickBot="1">
      <c r="A624" s="65" t="s">
        <v>953</v>
      </c>
      <c r="B624" s="73">
        <v>22970616</v>
      </c>
    </row>
    <row r="625" spans="1:2" ht="13.5" thickBot="1">
      <c r="A625" s="65" t="s">
        <v>953</v>
      </c>
      <c r="B625" s="73">
        <v>22970616</v>
      </c>
    </row>
    <row r="626" spans="1:2" ht="13.5" thickBot="1">
      <c r="A626" s="65" t="s">
        <v>953</v>
      </c>
      <c r="B626" s="73">
        <v>22970616</v>
      </c>
    </row>
    <row r="627" spans="1:2" ht="13.5" thickBot="1">
      <c r="A627" s="65" t="s">
        <v>953</v>
      </c>
      <c r="B627" s="73">
        <v>22970616</v>
      </c>
    </row>
    <row r="628" spans="1:2" ht="13.5" thickBot="1">
      <c r="A628" s="65" t="s">
        <v>953</v>
      </c>
      <c r="B628" s="73">
        <v>22970616</v>
      </c>
    </row>
    <row r="629" spans="1:2" ht="13.5" thickBot="1">
      <c r="A629" s="65" t="s">
        <v>953</v>
      </c>
      <c r="B629" s="73">
        <v>22970616</v>
      </c>
    </row>
    <row r="630" spans="1:2" ht="13.5" thickBot="1">
      <c r="A630" s="65" t="s">
        <v>953</v>
      </c>
      <c r="B630" s="73">
        <v>22970616</v>
      </c>
    </row>
    <row r="631" spans="1:2" ht="13.5" thickBot="1">
      <c r="A631" s="65" t="s">
        <v>953</v>
      </c>
      <c r="B631" s="73">
        <v>22970616</v>
      </c>
    </row>
    <row r="632" spans="1:2" ht="13.5" thickBot="1">
      <c r="A632" s="65" t="s">
        <v>953</v>
      </c>
      <c r="B632" s="73">
        <v>22970616</v>
      </c>
    </row>
    <row r="633" spans="1:2" ht="13.5" thickBot="1">
      <c r="A633" s="65" t="s">
        <v>953</v>
      </c>
      <c r="B633" s="73">
        <v>22970616</v>
      </c>
    </row>
    <row r="634" spans="1:2" ht="13.5" thickBot="1">
      <c r="A634" s="65" t="s">
        <v>953</v>
      </c>
      <c r="B634" s="73">
        <v>22970616</v>
      </c>
    </row>
    <row r="635" spans="1:2" ht="13.5" thickBot="1">
      <c r="A635" s="65" t="s">
        <v>953</v>
      </c>
      <c r="B635" s="73">
        <v>22970616</v>
      </c>
    </row>
    <row r="636" spans="1:2" ht="13.5" thickBot="1">
      <c r="A636" s="65" t="s">
        <v>953</v>
      </c>
      <c r="B636" s="73">
        <v>22970616</v>
      </c>
    </row>
    <row r="637" spans="1:2" ht="13.5" thickBot="1">
      <c r="A637" s="65" t="s">
        <v>953</v>
      </c>
      <c r="B637" s="73">
        <v>22970616</v>
      </c>
    </row>
    <row r="638" spans="1:2" ht="13.5" thickBot="1">
      <c r="A638" s="65" t="s">
        <v>953</v>
      </c>
      <c r="B638" s="73">
        <v>22970616</v>
      </c>
    </row>
    <row r="639" spans="1:2" ht="13.5" thickBot="1">
      <c r="A639" s="65" t="s">
        <v>953</v>
      </c>
      <c r="B639" s="73">
        <v>22970616</v>
      </c>
    </row>
    <row r="640" spans="1:2" ht="13.5" thickBot="1">
      <c r="A640" s="65" t="s">
        <v>953</v>
      </c>
      <c r="B640" s="73">
        <v>22970616</v>
      </c>
    </row>
    <row r="641" spans="1:2" ht="13.5" thickBot="1">
      <c r="A641" s="65" t="s">
        <v>953</v>
      </c>
      <c r="B641" s="73">
        <v>22970616</v>
      </c>
    </row>
    <row r="642" spans="1:2" ht="13.5" thickBot="1">
      <c r="A642" s="65" t="s">
        <v>953</v>
      </c>
      <c r="B642" s="73">
        <v>22970616</v>
      </c>
    </row>
    <row r="643" spans="1:2" ht="13.5" thickBot="1">
      <c r="A643" s="65" t="s">
        <v>953</v>
      </c>
      <c r="B643" s="73">
        <v>22970616</v>
      </c>
    </row>
    <row r="644" spans="1:2" ht="13.5" thickBot="1">
      <c r="A644" s="65" t="s">
        <v>953</v>
      </c>
      <c r="B644" s="73">
        <v>22970616</v>
      </c>
    </row>
    <row r="645" spans="1:2" ht="13.5" thickBot="1">
      <c r="A645" s="65" t="s">
        <v>953</v>
      </c>
      <c r="B645" s="73">
        <v>22970616</v>
      </c>
    </row>
    <row r="646" spans="1:2" ht="13.5" thickBot="1">
      <c r="A646" s="65" t="s">
        <v>953</v>
      </c>
      <c r="B646" s="73">
        <v>22970616</v>
      </c>
    </row>
    <row r="647" spans="1:2" ht="13.5" thickBot="1">
      <c r="A647" s="65" t="s">
        <v>953</v>
      </c>
      <c r="B647" s="73">
        <v>22970616</v>
      </c>
    </row>
    <row r="648" spans="1:2" ht="13.5" thickBot="1">
      <c r="A648" s="65" t="s">
        <v>953</v>
      </c>
      <c r="B648" s="73">
        <v>22970616</v>
      </c>
    </row>
    <row r="649" spans="1:2" ht="13.5" thickBot="1">
      <c r="A649" s="65" t="s">
        <v>953</v>
      </c>
      <c r="B649" s="73">
        <v>22970616</v>
      </c>
    </row>
    <row r="650" spans="1:2" ht="13.5" thickBot="1">
      <c r="A650" s="65" t="s">
        <v>953</v>
      </c>
      <c r="B650" s="73">
        <v>22970616</v>
      </c>
    </row>
    <row r="651" spans="1:2" ht="13.5" thickBot="1">
      <c r="A651" s="65" t="s">
        <v>953</v>
      </c>
      <c r="B651" s="73">
        <v>22970616</v>
      </c>
    </row>
    <row r="652" spans="1:2" ht="13.5" thickBot="1">
      <c r="A652" s="65" t="s">
        <v>953</v>
      </c>
      <c r="B652" s="73">
        <v>22970616</v>
      </c>
    </row>
    <row r="653" spans="1:2" ht="13.5" thickBot="1">
      <c r="A653" s="65" t="s">
        <v>953</v>
      </c>
      <c r="B653" s="73">
        <v>22970616</v>
      </c>
    </row>
    <row r="654" spans="1:2" ht="13.5" thickBot="1">
      <c r="A654" s="65" t="s">
        <v>953</v>
      </c>
      <c r="B654" s="73">
        <v>22970616</v>
      </c>
    </row>
    <row r="655" spans="1:2" ht="13.5" thickBot="1">
      <c r="A655" s="65" t="s">
        <v>953</v>
      </c>
      <c r="B655" s="73">
        <v>22970616</v>
      </c>
    </row>
    <row r="656" spans="1:2" ht="13.5" thickBot="1">
      <c r="A656" s="65" t="s">
        <v>953</v>
      </c>
      <c r="B656" s="73">
        <v>22970616</v>
      </c>
    </row>
    <row r="657" spans="1:2" ht="13.5" thickBot="1">
      <c r="A657" s="65" t="s">
        <v>953</v>
      </c>
      <c r="B657" s="73">
        <v>22970616</v>
      </c>
    </row>
    <row r="658" spans="1:2" ht="13.5" thickBot="1">
      <c r="A658" s="65" t="s">
        <v>954</v>
      </c>
      <c r="B658" s="73">
        <v>30002595.300000001</v>
      </c>
    </row>
    <row r="659" spans="1:2" ht="13.5" thickBot="1">
      <c r="A659" s="65" t="s">
        <v>954</v>
      </c>
      <c r="B659" s="73">
        <v>30002595.300000001</v>
      </c>
    </row>
    <row r="660" spans="1:2" ht="13.5" thickBot="1">
      <c r="A660" s="65" t="s">
        <v>954</v>
      </c>
      <c r="B660" s="73">
        <v>30002595.300000001</v>
      </c>
    </row>
    <row r="661" spans="1:2" ht="13.5" thickBot="1">
      <c r="A661" s="65" t="s">
        <v>954</v>
      </c>
      <c r="B661" s="73">
        <v>30002595.300000001</v>
      </c>
    </row>
    <row r="662" spans="1:2" ht="13.5" thickBot="1">
      <c r="A662" s="65" t="s">
        <v>954</v>
      </c>
      <c r="B662" s="73">
        <v>30002595.300000001</v>
      </c>
    </row>
    <row r="663" spans="1:2" ht="13.5" thickBot="1">
      <c r="A663" s="65" t="s">
        <v>954</v>
      </c>
      <c r="B663" s="73">
        <v>30002595.300000001</v>
      </c>
    </row>
    <row r="664" spans="1:2" ht="13.5" thickBot="1">
      <c r="A664" s="65" t="s">
        <v>954</v>
      </c>
      <c r="B664" s="73">
        <v>30002595.300000001</v>
      </c>
    </row>
    <row r="665" spans="1:2" ht="13.5" thickBot="1">
      <c r="A665" s="65" t="s">
        <v>954</v>
      </c>
      <c r="B665" s="73">
        <v>30002595.300000001</v>
      </c>
    </row>
    <row r="666" spans="1:2" ht="13.5" thickBot="1">
      <c r="A666" s="65" t="s">
        <v>954</v>
      </c>
      <c r="B666" s="73">
        <v>30002595.300000001</v>
      </c>
    </row>
    <row r="667" spans="1:2" ht="13.5" thickBot="1">
      <c r="A667" s="65" t="s">
        <v>954</v>
      </c>
      <c r="B667" s="73">
        <v>30002595.300000001</v>
      </c>
    </row>
    <row r="668" spans="1:2" ht="13.5" thickBot="1">
      <c r="A668" s="65" t="s">
        <v>954</v>
      </c>
      <c r="B668" s="73">
        <v>30002595.300000001</v>
      </c>
    </row>
    <row r="669" spans="1:2" ht="13.5" thickBot="1">
      <c r="A669" s="65" t="s">
        <v>954</v>
      </c>
      <c r="B669" s="73">
        <v>30002595.300000001</v>
      </c>
    </row>
    <row r="670" spans="1:2" ht="13.5" thickBot="1">
      <c r="A670" s="65" t="s">
        <v>954</v>
      </c>
      <c r="B670" s="73">
        <v>30002595.300000001</v>
      </c>
    </row>
    <row r="671" spans="1:2" ht="13.5" thickBot="1">
      <c r="A671" s="65" t="s">
        <v>954</v>
      </c>
      <c r="B671" s="73">
        <v>30002595.300000001</v>
      </c>
    </row>
    <row r="672" spans="1:2" ht="13.5" thickBot="1">
      <c r="A672" s="65" t="s">
        <v>954</v>
      </c>
      <c r="B672" s="73">
        <v>30002595.300000001</v>
      </c>
    </row>
    <row r="673" spans="1:2" ht="13.5" thickBot="1">
      <c r="A673" s="65" t="s">
        <v>954</v>
      </c>
      <c r="B673" s="73">
        <v>30002595.300000001</v>
      </c>
    </row>
    <row r="674" spans="1:2" ht="13.5" thickBot="1">
      <c r="A674" s="65" t="s">
        <v>954</v>
      </c>
      <c r="B674" s="73">
        <v>30002595.300000001</v>
      </c>
    </row>
    <row r="675" spans="1:2" ht="13.5" thickBot="1">
      <c r="A675" s="65" t="s">
        <v>954</v>
      </c>
      <c r="B675" s="73">
        <v>30002595.300000001</v>
      </c>
    </row>
    <row r="676" spans="1:2" ht="13.5" thickBot="1">
      <c r="A676" s="65" t="s">
        <v>954</v>
      </c>
      <c r="B676" s="73">
        <v>30002595.300000001</v>
      </c>
    </row>
    <row r="677" spans="1:2" ht="13.5" thickBot="1">
      <c r="A677" s="65" t="s">
        <v>954</v>
      </c>
      <c r="B677" s="73">
        <v>30002595.300000001</v>
      </c>
    </row>
    <row r="678" spans="1:2" ht="13.5" thickBot="1">
      <c r="A678" s="65" t="s">
        <v>954</v>
      </c>
      <c r="B678" s="73">
        <v>30002595.300000001</v>
      </c>
    </row>
    <row r="679" spans="1:2" ht="13.5" thickBot="1">
      <c r="A679" s="65" t="s">
        <v>954</v>
      </c>
      <c r="B679" s="73">
        <v>30002595.300000001</v>
      </c>
    </row>
    <row r="680" spans="1:2" ht="13.5" thickBot="1">
      <c r="A680" s="65" t="s">
        <v>954</v>
      </c>
      <c r="B680" s="73">
        <v>30002595.300000001</v>
      </c>
    </row>
    <row r="681" spans="1:2" ht="13.5" thickBot="1">
      <c r="A681" s="65" t="s">
        <v>954</v>
      </c>
      <c r="B681" s="73">
        <v>30002595.300000001</v>
      </c>
    </row>
    <row r="682" spans="1:2" ht="13.5" thickBot="1">
      <c r="A682" s="65" t="s">
        <v>954</v>
      </c>
      <c r="B682" s="73">
        <v>30002595.300000001</v>
      </c>
    </row>
    <row r="683" spans="1:2" ht="13.5" thickBot="1">
      <c r="A683" s="65" t="s">
        <v>954</v>
      </c>
      <c r="B683" s="73">
        <v>30002595.300000001</v>
      </c>
    </row>
    <row r="684" spans="1:2" ht="13.5" thickBot="1">
      <c r="A684" s="65" t="s">
        <v>954</v>
      </c>
      <c r="B684" s="73">
        <v>30002595.300000001</v>
      </c>
    </row>
    <row r="685" spans="1:2" ht="13.5" thickBot="1">
      <c r="A685" s="65" t="s">
        <v>954</v>
      </c>
      <c r="B685" s="73">
        <v>30002595.300000001</v>
      </c>
    </row>
    <row r="686" spans="1:2" ht="13.5" thickBot="1">
      <c r="A686" s="65" t="s">
        <v>954</v>
      </c>
      <c r="B686" s="73">
        <v>30002595.300000001</v>
      </c>
    </row>
    <row r="687" spans="1:2" ht="13.5" thickBot="1">
      <c r="A687" s="65" t="s">
        <v>954</v>
      </c>
      <c r="B687" s="73">
        <v>30002595.300000001</v>
      </c>
    </row>
    <row r="688" spans="1:2" ht="13.5" thickBot="1">
      <c r="A688" s="65" t="s">
        <v>954</v>
      </c>
      <c r="B688" s="73">
        <v>30002595.300000001</v>
      </c>
    </row>
    <row r="689" spans="1:2" ht="13.5" thickBot="1">
      <c r="A689" s="65" t="s">
        <v>954</v>
      </c>
      <c r="B689" s="73">
        <v>30002595.300000001</v>
      </c>
    </row>
    <row r="690" spans="1:2" ht="13.5" thickBot="1">
      <c r="A690" s="65" t="s">
        <v>954</v>
      </c>
      <c r="B690" s="73">
        <v>30002595.300000001</v>
      </c>
    </row>
    <row r="691" spans="1:2" ht="13.5" thickBot="1">
      <c r="A691" s="65" t="s">
        <v>954</v>
      </c>
      <c r="B691" s="73">
        <v>30002595.300000001</v>
      </c>
    </row>
    <row r="692" spans="1:2" ht="13.5" thickBot="1">
      <c r="A692" s="65" t="s">
        <v>954</v>
      </c>
      <c r="B692" s="73">
        <v>30002595.300000001</v>
      </c>
    </row>
    <row r="693" spans="1:2" ht="13.5" thickBot="1">
      <c r="A693" s="65" t="s">
        <v>954</v>
      </c>
      <c r="B693" s="73">
        <v>30002595.300000001</v>
      </c>
    </row>
    <row r="694" spans="1:2" ht="13.5" thickBot="1">
      <c r="A694" s="65" t="s">
        <v>954</v>
      </c>
      <c r="B694" s="73">
        <v>30002595.300000001</v>
      </c>
    </row>
    <row r="695" spans="1:2" ht="13.5" thickBot="1">
      <c r="A695" s="65" t="s">
        <v>954</v>
      </c>
      <c r="B695" s="73">
        <v>30002595.300000001</v>
      </c>
    </row>
    <row r="696" spans="1:2" ht="13.5" thickBot="1">
      <c r="A696" s="65" t="s">
        <v>954</v>
      </c>
      <c r="B696" s="73">
        <v>30002595.300000001</v>
      </c>
    </row>
    <row r="697" spans="1:2" ht="13.5" thickBot="1">
      <c r="A697" s="65" t="s">
        <v>954</v>
      </c>
      <c r="B697" s="73">
        <v>30002595.300000001</v>
      </c>
    </row>
    <row r="698" spans="1:2" ht="13.5" thickBot="1">
      <c r="A698" s="65" t="s">
        <v>954</v>
      </c>
      <c r="B698" s="73">
        <v>30002595.300000001</v>
      </c>
    </row>
    <row r="699" spans="1:2" ht="13.5" thickBot="1">
      <c r="A699" s="65" t="s">
        <v>954</v>
      </c>
      <c r="B699" s="73">
        <v>30002595.300000001</v>
      </c>
    </row>
    <row r="700" spans="1:2" ht="13.5" thickBot="1">
      <c r="A700" s="65" t="s">
        <v>954</v>
      </c>
      <c r="B700" s="73">
        <v>30002595.300000001</v>
      </c>
    </row>
    <row r="701" spans="1:2" ht="13.5" thickBot="1">
      <c r="A701" s="65" t="s">
        <v>954</v>
      </c>
      <c r="B701" s="73">
        <v>30002595.300000001</v>
      </c>
    </row>
    <row r="702" spans="1:2" ht="13.5" thickBot="1">
      <c r="A702" s="65" t="s">
        <v>954</v>
      </c>
      <c r="B702" s="73">
        <v>30002595.300000001</v>
      </c>
    </row>
    <row r="703" spans="1:2" ht="13.5" thickBot="1">
      <c r="A703" s="65" t="s">
        <v>954</v>
      </c>
      <c r="B703" s="73">
        <v>30002595.300000001</v>
      </c>
    </row>
    <row r="704" spans="1:2" ht="13.5" thickBot="1">
      <c r="A704" s="65" t="s">
        <v>954</v>
      </c>
      <c r="B704" s="73">
        <v>30002595.300000001</v>
      </c>
    </row>
    <row r="705" spans="1:2" ht="13.5" thickBot="1">
      <c r="A705" s="65" t="s">
        <v>954</v>
      </c>
      <c r="B705" s="73">
        <v>30002595.300000001</v>
      </c>
    </row>
    <row r="706" spans="1:2" ht="13.5" thickBot="1">
      <c r="A706" s="65" t="s">
        <v>954</v>
      </c>
      <c r="B706" s="73">
        <v>30002595.300000001</v>
      </c>
    </row>
    <row r="707" spans="1:2" ht="13.5" thickBot="1">
      <c r="A707" s="65" t="s">
        <v>954</v>
      </c>
      <c r="B707" s="73">
        <v>30002595.300000001</v>
      </c>
    </row>
    <row r="708" spans="1:2" ht="13.5" thickBot="1">
      <c r="A708" s="65" t="s">
        <v>954</v>
      </c>
      <c r="B708" s="73">
        <v>30002595.300000001</v>
      </c>
    </row>
    <row r="709" spans="1:2" ht="13.5" thickBot="1">
      <c r="A709" s="65" t="s">
        <v>954</v>
      </c>
      <c r="B709" s="73">
        <v>30002595.300000001</v>
      </c>
    </row>
    <row r="710" spans="1:2" ht="13.5" thickBot="1">
      <c r="A710" s="65" t="s">
        <v>954</v>
      </c>
      <c r="B710" s="73">
        <v>30002595.300000001</v>
      </c>
    </row>
    <row r="711" spans="1:2" ht="13.5" thickBot="1">
      <c r="A711" s="65" t="s">
        <v>954</v>
      </c>
      <c r="B711" s="73">
        <v>30002595.300000001</v>
      </c>
    </row>
    <row r="712" spans="1:2" ht="13.5" thickBot="1">
      <c r="A712" s="65" t="s">
        <v>954</v>
      </c>
      <c r="B712" s="73">
        <v>30002595.300000001</v>
      </c>
    </row>
    <row r="713" spans="1:2" ht="13.5" thickBot="1">
      <c r="A713" s="65" t="s">
        <v>954</v>
      </c>
      <c r="B713" s="73">
        <v>30002595.300000001</v>
      </c>
    </row>
    <row r="714" spans="1:2" ht="13.5" thickBot="1">
      <c r="A714" s="65" t="s">
        <v>954</v>
      </c>
      <c r="B714" s="73">
        <v>30002595.300000001</v>
      </c>
    </row>
    <row r="715" spans="1:2" ht="13.5" thickBot="1">
      <c r="A715" s="65" t="s">
        <v>954</v>
      </c>
      <c r="B715" s="73">
        <v>30002595.300000001</v>
      </c>
    </row>
    <row r="716" spans="1:2" ht="13.5" thickBot="1">
      <c r="A716" s="65" t="s">
        <v>954</v>
      </c>
      <c r="B716" s="73">
        <v>30002595.300000001</v>
      </c>
    </row>
    <row r="717" spans="1:2" ht="13.5" thickBot="1">
      <c r="A717" s="65" t="s">
        <v>954</v>
      </c>
      <c r="B717" s="73">
        <v>30002595.300000001</v>
      </c>
    </row>
    <row r="718" spans="1:2" ht="13.5" thickBot="1">
      <c r="A718" s="65" t="s">
        <v>954</v>
      </c>
      <c r="B718" s="73">
        <v>30002595.300000001</v>
      </c>
    </row>
    <row r="719" spans="1:2" ht="13.5" thickBot="1">
      <c r="A719" s="65" t="s">
        <v>954</v>
      </c>
      <c r="B719" s="73">
        <v>30002595.300000001</v>
      </c>
    </row>
    <row r="720" spans="1:2" ht="13.5" thickBot="1">
      <c r="A720" s="65" t="s">
        <v>954</v>
      </c>
      <c r="B720" s="73">
        <v>30002595.300000001</v>
      </c>
    </row>
    <row r="721" spans="1:2" ht="13.5" thickBot="1">
      <c r="A721" s="65" t="s">
        <v>954</v>
      </c>
      <c r="B721" s="73">
        <v>30002595.300000001</v>
      </c>
    </row>
    <row r="722" spans="1:2" ht="13.5" thickBot="1">
      <c r="A722" s="65" t="s">
        <v>954</v>
      </c>
      <c r="B722" s="73">
        <v>30002595.300000001</v>
      </c>
    </row>
    <row r="723" spans="1:2" ht="13.5" thickBot="1">
      <c r="A723" s="65" t="s">
        <v>954</v>
      </c>
      <c r="B723" s="73">
        <v>30002595.300000001</v>
      </c>
    </row>
    <row r="724" spans="1:2" ht="13.5" thickBot="1">
      <c r="A724" s="65" t="s">
        <v>954</v>
      </c>
      <c r="B724" s="73">
        <v>30002595.300000001</v>
      </c>
    </row>
    <row r="725" spans="1:2" ht="13.5" thickBot="1">
      <c r="A725" s="65" t="s">
        <v>954</v>
      </c>
      <c r="B725" s="73">
        <v>30002595.300000001</v>
      </c>
    </row>
    <row r="726" spans="1:2" ht="13.5" thickBot="1">
      <c r="A726" s="65" t="s">
        <v>954</v>
      </c>
      <c r="B726" s="73">
        <v>30002595.300000001</v>
      </c>
    </row>
    <row r="727" spans="1:2" ht="13.5" thickBot="1">
      <c r="A727" s="65" t="s">
        <v>954</v>
      </c>
      <c r="B727" s="73">
        <v>30002595.300000001</v>
      </c>
    </row>
    <row r="728" spans="1:2" ht="13.5" thickBot="1">
      <c r="A728" s="65" t="s">
        <v>954</v>
      </c>
      <c r="B728" s="73">
        <v>30002595.300000001</v>
      </c>
    </row>
    <row r="729" spans="1:2" ht="13.5" thickBot="1">
      <c r="A729" s="65" t="s">
        <v>954</v>
      </c>
      <c r="B729" s="73">
        <v>30002595.300000001</v>
      </c>
    </row>
    <row r="730" spans="1:2" ht="13.5" thickBot="1">
      <c r="A730" s="65" t="s">
        <v>954</v>
      </c>
      <c r="B730" s="73">
        <v>30002595.300000001</v>
      </c>
    </row>
    <row r="731" spans="1:2" ht="13.5" thickBot="1">
      <c r="A731" s="65" t="s">
        <v>954</v>
      </c>
      <c r="B731" s="73">
        <v>30002595.300000001</v>
      </c>
    </row>
    <row r="732" spans="1:2" ht="13.5" thickBot="1">
      <c r="A732" s="65" t="s">
        <v>954</v>
      </c>
      <c r="B732" s="73">
        <v>30002595.300000001</v>
      </c>
    </row>
    <row r="733" spans="1:2" ht="13.5" thickBot="1">
      <c r="A733" s="65" t="s">
        <v>954</v>
      </c>
      <c r="B733" s="73">
        <v>30002595.300000001</v>
      </c>
    </row>
    <row r="734" spans="1:2" ht="13.5" thickBot="1">
      <c r="A734" s="65" t="s">
        <v>954</v>
      </c>
      <c r="B734" s="73">
        <v>30002595.300000001</v>
      </c>
    </row>
    <row r="735" spans="1:2" ht="13.5" thickBot="1">
      <c r="A735" s="65" t="s">
        <v>954</v>
      </c>
      <c r="B735" s="73">
        <v>30002595.300000001</v>
      </c>
    </row>
    <row r="736" spans="1:2" ht="13.5" thickBot="1">
      <c r="A736" s="65" t="s">
        <v>954</v>
      </c>
      <c r="B736" s="73">
        <v>30002595.300000001</v>
      </c>
    </row>
    <row r="737" spans="1:2" ht="13.5" thickBot="1">
      <c r="A737" s="65" t="s">
        <v>954</v>
      </c>
      <c r="B737" s="73">
        <v>30002595.300000001</v>
      </c>
    </row>
    <row r="738" spans="1:2" ht="13.5" thickBot="1">
      <c r="A738" s="65" t="s">
        <v>954</v>
      </c>
      <c r="B738" s="73">
        <v>30002595.300000001</v>
      </c>
    </row>
    <row r="739" spans="1:2" ht="13.5" thickBot="1">
      <c r="A739" s="65" t="s">
        <v>954</v>
      </c>
      <c r="B739" s="73">
        <v>30002595.300000001</v>
      </c>
    </row>
    <row r="740" spans="1:2" ht="13.5" thickBot="1">
      <c r="A740" s="65" t="s">
        <v>954</v>
      </c>
      <c r="B740" s="73">
        <v>30002595.300000001</v>
      </c>
    </row>
    <row r="741" spans="1:2" ht="13.5" thickBot="1">
      <c r="A741" s="65" t="s">
        <v>954</v>
      </c>
      <c r="B741" s="73">
        <v>30002595.300000001</v>
      </c>
    </row>
    <row r="742" spans="1:2" ht="13.5" thickBot="1">
      <c r="A742" s="65" t="s">
        <v>954</v>
      </c>
      <c r="B742" s="73">
        <v>30002595.300000001</v>
      </c>
    </row>
    <row r="743" spans="1:2" ht="13.5" thickBot="1">
      <c r="A743" s="65" t="s">
        <v>954</v>
      </c>
      <c r="B743" s="73">
        <v>30002595.300000001</v>
      </c>
    </row>
    <row r="744" spans="1:2" ht="13.5" thickBot="1">
      <c r="A744" s="65" t="s">
        <v>954</v>
      </c>
      <c r="B744" s="73">
        <v>30002595.300000001</v>
      </c>
    </row>
    <row r="745" spans="1:2" ht="13.5" thickBot="1">
      <c r="A745" s="65" t="s">
        <v>954</v>
      </c>
      <c r="B745" s="73">
        <v>30002595.300000001</v>
      </c>
    </row>
    <row r="746" spans="1:2" ht="13.5" thickBot="1">
      <c r="A746" s="65" t="s">
        <v>954</v>
      </c>
      <c r="B746" s="73">
        <v>30002595.300000001</v>
      </c>
    </row>
    <row r="747" spans="1:2" ht="13.5" thickBot="1">
      <c r="A747" s="65" t="s">
        <v>954</v>
      </c>
      <c r="B747" s="73">
        <v>30002595.300000001</v>
      </c>
    </row>
    <row r="748" spans="1:2" ht="13.5" thickBot="1">
      <c r="A748" s="65" t="s">
        <v>954</v>
      </c>
      <c r="B748" s="73">
        <v>30002595.300000001</v>
      </c>
    </row>
    <row r="749" spans="1:2" ht="13.5" thickBot="1">
      <c r="A749" s="65" t="s">
        <v>954</v>
      </c>
      <c r="B749" s="73">
        <v>30002595.300000001</v>
      </c>
    </row>
    <row r="750" spans="1:2" ht="13.5" thickBot="1">
      <c r="A750" s="65" t="s">
        <v>954</v>
      </c>
      <c r="B750" s="73">
        <v>30002595.300000001</v>
      </c>
    </row>
    <row r="751" spans="1:2" ht="13.5" thickBot="1">
      <c r="A751" s="65" t="s">
        <v>954</v>
      </c>
      <c r="B751" s="73">
        <v>30002595.300000001</v>
      </c>
    </row>
    <row r="752" spans="1:2" ht="13.5" thickBot="1">
      <c r="A752" s="65" t="s">
        <v>954</v>
      </c>
      <c r="B752" s="73">
        <v>30002595.300000001</v>
      </c>
    </row>
    <row r="753" spans="1:2" ht="13.5" thickBot="1">
      <c r="A753" s="65" t="s">
        <v>954</v>
      </c>
      <c r="B753" s="73">
        <v>30002595.300000001</v>
      </c>
    </row>
    <row r="754" spans="1:2" ht="13.5" thickBot="1">
      <c r="A754" s="65" t="s">
        <v>954</v>
      </c>
      <c r="B754" s="73">
        <v>30002595.300000001</v>
      </c>
    </row>
    <row r="755" spans="1:2" ht="13.5" thickBot="1">
      <c r="A755" s="65" t="s">
        <v>954</v>
      </c>
      <c r="B755" s="73">
        <v>30002595.300000001</v>
      </c>
    </row>
    <row r="756" spans="1:2" ht="13.5" thickBot="1">
      <c r="A756" s="65" t="s">
        <v>954</v>
      </c>
      <c r="B756" s="73">
        <v>30002595.300000001</v>
      </c>
    </row>
    <row r="757" spans="1:2" ht="13.5" thickBot="1">
      <c r="A757" s="65" t="s">
        <v>954</v>
      </c>
      <c r="B757" s="73">
        <v>30002595.300000001</v>
      </c>
    </row>
    <row r="758" spans="1:2" ht="13.5" thickBot="1">
      <c r="A758" s="65" t="s">
        <v>954</v>
      </c>
      <c r="B758" s="73">
        <v>30002595.300000001</v>
      </c>
    </row>
    <row r="759" spans="1:2" ht="13.5" thickBot="1">
      <c r="A759" s="65" t="s">
        <v>954</v>
      </c>
      <c r="B759" s="73">
        <v>30002595.300000001</v>
      </c>
    </row>
    <row r="760" spans="1:2" ht="13.5" thickBot="1">
      <c r="A760" s="65" t="s">
        <v>954</v>
      </c>
      <c r="B760" s="73">
        <v>30002595.300000001</v>
      </c>
    </row>
    <row r="761" spans="1:2" ht="13.5" thickBot="1">
      <c r="A761" s="65" t="s">
        <v>954</v>
      </c>
      <c r="B761" s="73">
        <v>30002595.300000001</v>
      </c>
    </row>
    <row r="762" spans="1:2" ht="13.5" thickBot="1">
      <c r="A762" s="65" t="s">
        <v>954</v>
      </c>
      <c r="B762" s="73">
        <v>30002595.300000001</v>
      </c>
    </row>
    <row r="763" spans="1:2" ht="13.5" thickBot="1">
      <c r="A763" s="65" t="s">
        <v>954</v>
      </c>
      <c r="B763" s="73">
        <v>30002595.300000001</v>
      </c>
    </row>
    <row r="764" spans="1:2" ht="13.5" thickBot="1">
      <c r="A764" s="65" t="s">
        <v>954</v>
      </c>
      <c r="B764" s="73">
        <v>30002595.300000001</v>
      </c>
    </row>
    <row r="765" spans="1:2" ht="13.5" thickBot="1">
      <c r="A765" s="65" t="s">
        <v>954</v>
      </c>
      <c r="B765" s="73">
        <v>30002595.300000001</v>
      </c>
    </row>
    <row r="766" spans="1:2" ht="13.5" thickBot="1">
      <c r="A766" s="65" t="s">
        <v>954</v>
      </c>
      <c r="B766" s="73">
        <v>30002595.300000001</v>
      </c>
    </row>
    <row r="767" spans="1:2" ht="13.5" thickBot="1">
      <c r="A767" s="65" t="s">
        <v>954</v>
      </c>
      <c r="B767" s="73">
        <v>30002595.300000001</v>
      </c>
    </row>
    <row r="768" spans="1:2" ht="13.5" thickBot="1">
      <c r="A768" s="65" t="s">
        <v>954</v>
      </c>
      <c r="B768" s="73">
        <v>30002595.300000001</v>
      </c>
    </row>
    <row r="769" spans="1:2" ht="13.5" thickBot="1">
      <c r="A769" s="65" t="s">
        <v>954</v>
      </c>
      <c r="B769" s="73">
        <v>30002595.300000001</v>
      </c>
    </row>
    <row r="770" spans="1:2" ht="13.5" thickBot="1">
      <c r="A770" s="65" t="s">
        <v>954</v>
      </c>
      <c r="B770" s="73">
        <v>30002595.300000001</v>
      </c>
    </row>
    <row r="771" spans="1:2" ht="13.5" thickBot="1">
      <c r="A771" s="65" t="s">
        <v>954</v>
      </c>
      <c r="B771" s="73">
        <v>30002595.300000001</v>
      </c>
    </row>
    <row r="772" spans="1:2" ht="13.5" thickBot="1">
      <c r="A772" s="65" t="s">
        <v>954</v>
      </c>
      <c r="B772" s="73">
        <v>30002595.300000001</v>
      </c>
    </row>
    <row r="773" spans="1:2" ht="13.5" thickBot="1">
      <c r="A773" s="65" t="s">
        <v>954</v>
      </c>
      <c r="B773" s="73">
        <v>30002595.300000001</v>
      </c>
    </row>
    <row r="774" spans="1:2" ht="13.5" thickBot="1">
      <c r="A774" s="65" t="s">
        <v>954</v>
      </c>
      <c r="B774" s="73">
        <v>30002595.300000001</v>
      </c>
    </row>
    <row r="775" spans="1:2" ht="13.5" thickBot="1">
      <c r="A775" s="65" t="s">
        <v>954</v>
      </c>
      <c r="B775" s="73">
        <v>30002595.300000001</v>
      </c>
    </row>
    <row r="776" spans="1:2" ht="13.5" thickBot="1">
      <c r="A776" s="65" t="s">
        <v>954</v>
      </c>
      <c r="B776" s="73">
        <v>30002595.300000001</v>
      </c>
    </row>
    <row r="777" spans="1:2" ht="13.5" thickBot="1">
      <c r="A777" s="65" t="s">
        <v>954</v>
      </c>
      <c r="B777" s="73">
        <v>30002595.300000001</v>
      </c>
    </row>
    <row r="778" spans="1:2" ht="13.5" thickBot="1">
      <c r="A778" s="65" t="s">
        <v>954</v>
      </c>
      <c r="B778" s="73">
        <v>30002595.300000001</v>
      </c>
    </row>
    <row r="779" spans="1:2" ht="13.5" thickBot="1">
      <c r="A779" s="65" t="s">
        <v>954</v>
      </c>
      <c r="B779" s="73">
        <v>30002595.300000001</v>
      </c>
    </row>
    <row r="780" spans="1:2" ht="13.5" thickBot="1">
      <c r="A780" s="65" t="s">
        <v>954</v>
      </c>
      <c r="B780" s="73">
        <v>30002595.300000001</v>
      </c>
    </row>
    <row r="781" spans="1:2" ht="13.5" thickBot="1">
      <c r="A781" s="65" t="s">
        <v>954</v>
      </c>
      <c r="B781" s="73">
        <v>30002595.300000001</v>
      </c>
    </row>
    <row r="782" spans="1:2" ht="13.5" thickBot="1">
      <c r="A782" s="65" t="s">
        <v>954</v>
      </c>
      <c r="B782" s="73">
        <v>30002595.300000001</v>
      </c>
    </row>
    <row r="783" spans="1:2" ht="13.5" thickBot="1">
      <c r="A783" s="65" t="s">
        <v>954</v>
      </c>
      <c r="B783" s="73">
        <v>30002595.300000001</v>
      </c>
    </row>
    <row r="784" spans="1:2" ht="13.5" thickBot="1">
      <c r="A784" s="65" t="s">
        <v>954</v>
      </c>
      <c r="B784" s="73">
        <v>30002595.300000001</v>
      </c>
    </row>
    <row r="785" spans="1:2" ht="13.5" thickBot="1">
      <c r="A785" s="65" t="s">
        <v>954</v>
      </c>
      <c r="B785" s="73">
        <v>30002595.300000001</v>
      </c>
    </row>
    <row r="786" spans="1:2" ht="13.5" thickBot="1">
      <c r="A786" s="65" t="s">
        <v>955</v>
      </c>
      <c r="B786" s="73">
        <v>0</v>
      </c>
    </row>
    <row r="787" spans="1:2" ht="13.5" thickBot="1">
      <c r="A787" s="65" t="s">
        <v>956</v>
      </c>
      <c r="B787" s="73">
        <v>180776</v>
      </c>
    </row>
    <row r="788" spans="1:2" ht="13.5" thickBot="1">
      <c r="A788" s="65" t="s">
        <v>957</v>
      </c>
      <c r="B788" s="73">
        <v>400</v>
      </c>
    </row>
    <row r="789" spans="1:2" ht="15.75" thickBot="1">
      <c r="A789" s="65" t="s">
        <v>958</v>
      </c>
      <c r="B789" s="74">
        <v>12508.4</v>
      </c>
    </row>
    <row r="790" spans="1:2" ht="15.75" thickBot="1">
      <c r="A790" s="65" t="s">
        <v>958</v>
      </c>
      <c r="B790" s="74">
        <v>12508.4</v>
      </c>
    </row>
    <row r="791" spans="1:2" ht="15.75" thickBot="1">
      <c r="A791" s="65" t="s">
        <v>958</v>
      </c>
      <c r="B791" s="74">
        <v>12508.4</v>
      </c>
    </row>
    <row r="792" spans="1:2" ht="15.75" thickBot="1">
      <c r="A792" s="65" t="s">
        <v>770</v>
      </c>
      <c r="B792" s="74">
        <v>67159</v>
      </c>
    </row>
    <row r="793" spans="1:2" ht="15.75" thickBot="1">
      <c r="A793" s="65" t="s">
        <v>770</v>
      </c>
      <c r="B793" s="74">
        <v>67159</v>
      </c>
    </row>
    <row r="794" spans="1:2" ht="13.5" thickBot="1">
      <c r="A794" s="65" t="s">
        <v>772</v>
      </c>
      <c r="B794" s="73">
        <v>520724.74</v>
      </c>
    </row>
    <row r="795" spans="1:2" ht="15.75" thickBot="1">
      <c r="A795" s="65" t="s">
        <v>773</v>
      </c>
      <c r="B795" s="74">
        <v>52189.599999999999</v>
      </c>
    </row>
    <row r="796" spans="1:2" ht="15.75" thickBot="1">
      <c r="A796" s="65" t="s">
        <v>773</v>
      </c>
      <c r="B796" s="74">
        <v>52189.599999999999</v>
      </c>
    </row>
    <row r="797" spans="1:2" ht="15.75" thickBot="1">
      <c r="A797" s="65" t="s">
        <v>773</v>
      </c>
      <c r="B797" s="74">
        <v>52189.599999999999</v>
      </c>
    </row>
    <row r="798" spans="1:2" ht="13.5" thickBot="1">
      <c r="A798" s="65" t="s">
        <v>959</v>
      </c>
      <c r="B798" s="73">
        <v>909</v>
      </c>
    </row>
    <row r="799" spans="1:2" ht="13.5" thickBot="1">
      <c r="A799" s="65" t="s">
        <v>960</v>
      </c>
      <c r="B799" s="73">
        <v>24</v>
      </c>
    </row>
    <row r="800" spans="1:2" ht="13.5" thickBot="1">
      <c r="A800" s="65" t="s">
        <v>775</v>
      </c>
      <c r="B800" s="73">
        <v>520</v>
      </c>
    </row>
    <row r="801" spans="1:2" ht="15.75" thickBot="1">
      <c r="A801" s="65" t="s">
        <v>961</v>
      </c>
      <c r="B801" s="74">
        <v>1026</v>
      </c>
    </row>
    <row r="802" spans="1:2" ht="13.5" thickBot="1">
      <c r="A802" s="65" t="s">
        <v>779</v>
      </c>
      <c r="B802" s="73">
        <v>2941884.94</v>
      </c>
    </row>
    <row r="803" spans="1:2" ht="13.5" thickBot="1">
      <c r="A803" s="65" t="s">
        <v>779</v>
      </c>
      <c r="B803" s="73">
        <v>2941884.94</v>
      </c>
    </row>
    <row r="804" spans="1:2" ht="13.5" thickBot="1">
      <c r="A804" s="65" t="s">
        <v>779</v>
      </c>
      <c r="B804" s="73">
        <v>2941884.94</v>
      </c>
    </row>
    <row r="805" spans="1:2" ht="13.5" thickBot="1">
      <c r="A805" s="65" t="s">
        <v>779</v>
      </c>
      <c r="B805" s="73">
        <v>2941884.94</v>
      </c>
    </row>
    <row r="806" spans="1:2" ht="13.5" thickBot="1">
      <c r="A806" s="65" t="s">
        <v>779</v>
      </c>
      <c r="B806" s="73">
        <v>2941884.94</v>
      </c>
    </row>
    <row r="807" spans="1:2" ht="13.5" thickBot="1">
      <c r="A807" s="65" t="s">
        <v>779</v>
      </c>
      <c r="B807" s="73">
        <v>2941884.94</v>
      </c>
    </row>
    <row r="808" spans="1:2" ht="13.5" thickBot="1">
      <c r="A808" s="65" t="s">
        <v>779</v>
      </c>
      <c r="B808" s="73">
        <v>2941884.94</v>
      </c>
    </row>
    <row r="809" spans="1:2" ht="13.5" thickBot="1">
      <c r="A809" s="65" t="s">
        <v>779</v>
      </c>
      <c r="B809" s="73">
        <v>2941884.94</v>
      </c>
    </row>
    <row r="810" spans="1:2" ht="13.5" thickBot="1">
      <c r="A810" s="65" t="s">
        <v>779</v>
      </c>
      <c r="B810" s="73">
        <v>2941884.94</v>
      </c>
    </row>
    <row r="811" spans="1:2" ht="13.5" thickBot="1">
      <c r="A811" s="65" t="s">
        <v>779</v>
      </c>
      <c r="B811" s="73">
        <v>2941884.94</v>
      </c>
    </row>
    <row r="812" spans="1:2" ht="13.5" thickBot="1">
      <c r="A812" s="65" t="s">
        <v>780</v>
      </c>
      <c r="B812" s="73">
        <v>5588042.0099999998</v>
      </c>
    </row>
    <row r="813" spans="1:2" ht="13.5" thickBot="1">
      <c r="A813" s="65" t="s">
        <v>780</v>
      </c>
      <c r="B813" s="73">
        <v>5588042.0099999998</v>
      </c>
    </row>
    <row r="814" spans="1:2" ht="13.5" thickBot="1">
      <c r="A814" s="65" t="s">
        <v>780</v>
      </c>
      <c r="B814" s="73">
        <v>5588042.0099999998</v>
      </c>
    </row>
    <row r="815" spans="1:2" ht="13.5" thickBot="1">
      <c r="A815" s="65" t="s">
        <v>780</v>
      </c>
      <c r="B815" s="73">
        <v>5588042.0099999998</v>
      </c>
    </row>
    <row r="816" spans="1:2" ht="13.5" thickBot="1">
      <c r="A816" s="65" t="s">
        <v>780</v>
      </c>
      <c r="B816" s="73">
        <v>5588042.0099999998</v>
      </c>
    </row>
    <row r="817" spans="1:2" ht="13.5" thickBot="1">
      <c r="A817" s="65" t="s">
        <v>780</v>
      </c>
      <c r="B817" s="73">
        <v>5588042.0099999998</v>
      </c>
    </row>
    <row r="818" spans="1:2" ht="13.5" thickBot="1">
      <c r="A818" s="65" t="s">
        <v>780</v>
      </c>
      <c r="B818" s="73">
        <v>5588042.0099999998</v>
      </c>
    </row>
    <row r="819" spans="1:2" ht="13.5" thickBot="1">
      <c r="A819" s="65" t="s">
        <v>962</v>
      </c>
      <c r="B819" s="73">
        <v>7031837</v>
      </c>
    </row>
    <row r="820" spans="1:2" ht="13.5" thickBot="1">
      <c r="A820" s="65" t="s">
        <v>962</v>
      </c>
      <c r="B820" s="73">
        <v>7031837</v>
      </c>
    </row>
    <row r="821" spans="1:2" ht="13.5" thickBot="1">
      <c r="A821" s="65" t="s">
        <v>962</v>
      </c>
      <c r="B821" s="73">
        <v>7031837</v>
      </c>
    </row>
    <row r="822" spans="1:2" ht="13.5" thickBot="1">
      <c r="A822" s="65" t="s">
        <v>963</v>
      </c>
      <c r="B822" s="73">
        <v>703</v>
      </c>
    </row>
    <row r="823" spans="1:2" ht="15.75" thickBot="1">
      <c r="A823" s="65" t="s">
        <v>787</v>
      </c>
      <c r="B823" s="74">
        <v>29851.62</v>
      </c>
    </row>
    <row r="824" spans="1:2" ht="15.75" thickBot="1">
      <c r="A824" s="65" t="s">
        <v>787</v>
      </c>
      <c r="B824" s="74">
        <v>29851.62</v>
      </c>
    </row>
    <row r="825" spans="1:2" ht="13.5" thickBot="1">
      <c r="A825" s="65" t="s">
        <v>788</v>
      </c>
      <c r="B825" s="73">
        <v>222516</v>
      </c>
    </row>
    <row r="826" spans="1:2" ht="13.5" thickBot="1">
      <c r="A826" s="65" t="s">
        <v>788</v>
      </c>
      <c r="B826" s="73">
        <v>222516</v>
      </c>
    </row>
    <row r="827" spans="1:2" ht="15.75" thickBot="1">
      <c r="A827" s="65" t="s">
        <v>791</v>
      </c>
      <c r="B827" s="74">
        <v>4200</v>
      </c>
    </row>
    <row r="828" spans="1:2" ht="13.5" thickBot="1">
      <c r="A828" s="65" t="s">
        <v>792</v>
      </c>
      <c r="B828" s="73">
        <v>131980</v>
      </c>
    </row>
    <row r="829" spans="1:2" ht="13.5" thickBot="1">
      <c r="A829" s="65" t="s">
        <v>793</v>
      </c>
      <c r="B829" s="73">
        <v>1052055.08</v>
      </c>
    </row>
    <row r="830" spans="1:2" ht="13.5" thickBot="1">
      <c r="A830" s="65" t="s">
        <v>793</v>
      </c>
      <c r="B830" s="73">
        <v>1052055.08</v>
      </c>
    </row>
    <row r="831" spans="1:2" ht="13.5" thickBot="1">
      <c r="A831" s="65" t="s">
        <v>793</v>
      </c>
      <c r="B831" s="73">
        <v>1052055.08</v>
      </c>
    </row>
    <row r="832" spans="1:2" ht="13.5" thickBot="1">
      <c r="A832" s="65" t="s">
        <v>793</v>
      </c>
      <c r="B832" s="73">
        <v>1052055.08</v>
      </c>
    </row>
    <row r="833" spans="1:2" ht="13.5" thickBot="1">
      <c r="A833" s="65" t="s">
        <v>794</v>
      </c>
      <c r="B833" s="73">
        <v>596486.64</v>
      </c>
    </row>
    <row r="834" spans="1:2" ht="13.5" thickBot="1">
      <c r="A834" s="65" t="s">
        <v>794</v>
      </c>
      <c r="B834" s="73">
        <v>596486.64</v>
      </c>
    </row>
    <row r="835" spans="1:2" ht="13.5" thickBot="1">
      <c r="A835" s="65" t="s">
        <v>794</v>
      </c>
      <c r="B835" s="73">
        <v>596486.64</v>
      </c>
    </row>
    <row r="836" spans="1:2" ht="13.5" thickBot="1">
      <c r="A836" s="65" t="s">
        <v>794</v>
      </c>
      <c r="B836" s="73">
        <v>596486.64</v>
      </c>
    </row>
    <row r="837" spans="1:2" ht="13.5" thickBot="1">
      <c r="A837" s="65" t="s">
        <v>794</v>
      </c>
      <c r="B837" s="73">
        <v>596486.64</v>
      </c>
    </row>
    <row r="838" spans="1:2" ht="13.5" thickBot="1">
      <c r="A838" s="65" t="s">
        <v>794</v>
      </c>
      <c r="B838" s="73">
        <v>596486.64</v>
      </c>
    </row>
    <row r="839" spans="1:2" ht="13.5" thickBot="1">
      <c r="A839" s="65" t="s">
        <v>794</v>
      </c>
      <c r="B839" s="73">
        <v>596486.64</v>
      </c>
    </row>
    <row r="840" spans="1:2" ht="13.5" thickBot="1">
      <c r="A840" s="65" t="s">
        <v>794</v>
      </c>
      <c r="B840" s="73">
        <v>596486.64</v>
      </c>
    </row>
    <row r="841" spans="1:2" ht="13.5" thickBot="1">
      <c r="A841" s="65" t="s">
        <v>794</v>
      </c>
      <c r="B841" s="73">
        <v>596486.64</v>
      </c>
    </row>
    <row r="842" spans="1:2" ht="13.5" thickBot="1">
      <c r="A842" s="65" t="s">
        <v>794</v>
      </c>
      <c r="B842" s="73">
        <v>596486.64</v>
      </c>
    </row>
    <row r="843" spans="1:2" ht="13.5" thickBot="1">
      <c r="A843" s="65" t="s">
        <v>794</v>
      </c>
      <c r="B843" s="73">
        <v>596486.64</v>
      </c>
    </row>
    <row r="844" spans="1:2" ht="13.5" thickBot="1">
      <c r="A844" s="65" t="s">
        <v>794</v>
      </c>
      <c r="B844" s="73">
        <v>596486.64</v>
      </c>
    </row>
    <row r="845" spans="1:2" ht="13.5" thickBot="1">
      <c r="A845" s="65" t="s">
        <v>795</v>
      </c>
      <c r="B845" s="73">
        <v>0</v>
      </c>
    </row>
    <row r="846" spans="1:2" ht="13.5" thickBot="1">
      <c r="A846" s="65" t="s">
        <v>796</v>
      </c>
      <c r="B846" s="73">
        <v>0</v>
      </c>
    </row>
    <row r="847" spans="1:2" ht="15.75" thickBot="1">
      <c r="A847" s="65" t="s">
        <v>964</v>
      </c>
      <c r="B847" s="74">
        <v>5000</v>
      </c>
    </row>
    <row r="848" spans="1:2" ht="15.75" thickBot="1">
      <c r="A848" s="65" t="s">
        <v>797</v>
      </c>
      <c r="B848" s="74">
        <v>18172</v>
      </c>
    </row>
    <row r="849" spans="1:2" ht="13.5" thickBot="1">
      <c r="A849" s="65" t="s">
        <v>965</v>
      </c>
      <c r="B849" s="73">
        <v>135880</v>
      </c>
    </row>
    <row r="850" spans="1:2" ht="13.5" thickBot="1">
      <c r="A850" s="65" t="s">
        <v>966</v>
      </c>
      <c r="B850" s="73">
        <v>587306</v>
      </c>
    </row>
    <row r="851" spans="1:2" ht="13.5" thickBot="1">
      <c r="A851" s="65" t="s">
        <v>966</v>
      </c>
      <c r="B851" s="73">
        <v>587306</v>
      </c>
    </row>
    <row r="852" spans="1:2" ht="13.5" thickBot="1">
      <c r="A852" s="65" t="s">
        <v>966</v>
      </c>
      <c r="B852" s="73">
        <v>587306</v>
      </c>
    </row>
    <row r="853" spans="1:2" ht="13.5" thickBot="1">
      <c r="A853" s="65" t="s">
        <v>966</v>
      </c>
      <c r="B853" s="73">
        <v>587306</v>
      </c>
    </row>
    <row r="854" spans="1:2" ht="13.5" thickBot="1">
      <c r="A854" s="65" t="s">
        <v>966</v>
      </c>
      <c r="B854" s="73">
        <v>587306</v>
      </c>
    </row>
    <row r="855" spans="1:2" ht="13.5" thickBot="1">
      <c r="A855" s="65" t="s">
        <v>798</v>
      </c>
      <c r="B855" s="73">
        <v>110446</v>
      </c>
    </row>
    <row r="856" spans="1:2" ht="13.5" thickBot="1">
      <c r="A856" s="65" t="s">
        <v>967</v>
      </c>
      <c r="B856" s="73">
        <v>720</v>
      </c>
    </row>
    <row r="857" spans="1:2" ht="13.5" thickBot="1">
      <c r="A857" s="65" t="s">
        <v>801</v>
      </c>
      <c r="B857" s="73">
        <v>6</v>
      </c>
    </row>
    <row r="858" spans="1:2" ht="13.5" thickBot="1">
      <c r="A858" s="65" t="s">
        <v>801</v>
      </c>
      <c r="B858" s="73">
        <v>6</v>
      </c>
    </row>
    <row r="859" spans="1:2" ht="13.5" thickBot="1">
      <c r="A859" s="65" t="s">
        <v>802</v>
      </c>
      <c r="B859" s="73">
        <v>0.2</v>
      </c>
    </row>
    <row r="860" spans="1:2" ht="13.5" thickBot="1">
      <c r="A860" s="65" t="s">
        <v>805</v>
      </c>
      <c r="B860" s="73">
        <v>0.6</v>
      </c>
    </row>
    <row r="861" spans="1:2" ht="15.75" thickBot="1">
      <c r="A861" s="65" t="s">
        <v>806</v>
      </c>
      <c r="B861" s="74">
        <v>29028</v>
      </c>
    </row>
    <row r="862" spans="1:2" ht="15.75" thickBot="1">
      <c r="A862" s="65" t="s">
        <v>814</v>
      </c>
      <c r="B862" s="74">
        <v>63945.64</v>
      </c>
    </row>
    <row r="863" spans="1:2" ht="15.75" thickBot="1">
      <c r="A863" s="65" t="s">
        <v>814</v>
      </c>
      <c r="B863" s="74">
        <v>63945.64</v>
      </c>
    </row>
    <row r="864" spans="1:2" ht="15.75" thickBot="1">
      <c r="A864" s="65" t="s">
        <v>814</v>
      </c>
      <c r="B864" s="74">
        <v>63945.64</v>
      </c>
    </row>
    <row r="865" spans="1:2" ht="15.75" thickBot="1">
      <c r="A865" s="65" t="s">
        <v>814</v>
      </c>
      <c r="B865" s="74">
        <v>63945.64</v>
      </c>
    </row>
    <row r="866" spans="1:2" ht="15.75" thickBot="1">
      <c r="A866" s="65" t="s">
        <v>814</v>
      </c>
      <c r="B866" s="74">
        <v>63945.64</v>
      </c>
    </row>
    <row r="867" spans="1:2" ht="15.75" thickBot="1">
      <c r="A867" s="65" t="s">
        <v>814</v>
      </c>
      <c r="B867" s="74">
        <v>63945.64</v>
      </c>
    </row>
    <row r="868" spans="1:2" ht="15.75" thickBot="1">
      <c r="A868" s="65" t="s">
        <v>814</v>
      </c>
      <c r="B868" s="74">
        <v>63945.64</v>
      </c>
    </row>
    <row r="869" spans="1:2" ht="15.75" thickBot="1">
      <c r="A869" s="65" t="s">
        <v>814</v>
      </c>
      <c r="B869" s="74">
        <v>63945.64</v>
      </c>
    </row>
    <row r="870" spans="1:2" ht="15.75" thickBot="1">
      <c r="A870" s="65" t="s">
        <v>814</v>
      </c>
      <c r="B870" s="74">
        <v>63945.64</v>
      </c>
    </row>
    <row r="871" spans="1:2" ht="15.75" thickBot="1">
      <c r="A871" s="65" t="s">
        <v>814</v>
      </c>
      <c r="B871" s="74">
        <v>63945.64</v>
      </c>
    </row>
    <row r="872" spans="1:2" ht="15.75" thickBot="1">
      <c r="A872" s="65" t="s">
        <v>814</v>
      </c>
      <c r="B872" s="74">
        <v>63945.64</v>
      </c>
    </row>
    <row r="873" spans="1:2" ht="15.75" thickBot="1">
      <c r="A873" s="65" t="s">
        <v>814</v>
      </c>
      <c r="B873" s="74">
        <v>63945.64</v>
      </c>
    </row>
    <row r="874" spans="1:2" ht="15.75" thickBot="1">
      <c r="A874" s="65" t="s">
        <v>814</v>
      </c>
      <c r="B874" s="74">
        <v>63945.64</v>
      </c>
    </row>
    <row r="875" spans="1:2" ht="13.5" thickBot="1">
      <c r="A875" s="65" t="s">
        <v>968</v>
      </c>
      <c r="B875" s="73">
        <v>594</v>
      </c>
    </row>
    <row r="876" spans="1:2" ht="13.5" thickBot="1">
      <c r="A876" s="65" t="s">
        <v>968</v>
      </c>
      <c r="B876" s="73">
        <v>594</v>
      </c>
    </row>
    <row r="877" spans="1:2" ht="13.5" thickBot="1">
      <c r="A877" s="65" t="s">
        <v>968</v>
      </c>
      <c r="B877" s="73">
        <v>594</v>
      </c>
    </row>
    <row r="878" spans="1:2" ht="13.5" thickBot="1">
      <c r="A878" s="65" t="s">
        <v>815</v>
      </c>
      <c r="B878" s="73">
        <v>0</v>
      </c>
    </row>
    <row r="879" spans="1:2" ht="13.5" thickBot="1">
      <c r="A879" s="65" t="s">
        <v>815</v>
      </c>
      <c r="B879" s="73">
        <v>0</v>
      </c>
    </row>
    <row r="880" spans="1:2" ht="13.5" thickBot="1">
      <c r="A880" s="65" t="s">
        <v>815</v>
      </c>
      <c r="B880" s="73">
        <v>0</v>
      </c>
    </row>
    <row r="881" spans="1:2" ht="13.5" thickBot="1">
      <c r="A881" s="65" t="s">
        <v>816</v>
      </c>
      <c r="B881" s="73">
        <v>242683</v>
      </c>
    </row>
    <row r="882" spans="1:2" ht="15.75" thickBot="1">
      <c r="A882" s="65" t="s">
        <v>969</v>
      </c>
      <c r="B882" s="74">
        <v>2100</v>
      </c>
    </row>
    <row r="883" spans="1:2" ht="15.75" thickBot="1">
      <c r="A883" s="65" t="s">
        <v>969</v>
      </c>
      <c r="B883" s="74">
        <v>2100</v>
      </c>
    </row>
    <row r="884" spans="1:2" ht="15.75" thickBot="1">
      <c r="A884" s="65" t="s">
        <v>970</v>
      </c>
      <c r="B884" s="74">
        <v>26283</v>
      </c>
    </row>
    <row r="885" spans="1:2" ht="15.75" thickBot="1">
      <c r="A885" s="65" t="s">
        <v>970</v>
      </c>
      <c r="B885" s="74">
        <v>26283</v>
      </c>
    </row>
    <row r="886" spans="1:2" ht="15.75" thickBot="1">
      <c r="A886" s="65" t="s">
        <v>971</v>
      </c>
      <c r="B886" s="74">
        <v>36533</v>
      </c>
    </row>
    <row r="887" spans="1:2" ht="13.5" thickBot="1">
      <c r="A887" s="65" t="s">
        <v>972</v>
      </c>
      <c r="B887" s="73">
        <v>132160</v>
      </c>
    </row>
    <row r="888" spans="1:2" ht="13.5" thickBot="1">
      <c r="A888" s="65" t="s">
        <v>972</v>
      </c>
      <c r="B888" s="73">
        <v>132160</v>
      </c>
    </row>
    <row r="889" spans="1:2" ht="13.5" thickBot="1">
      <c r="A889" s="65" t="s">
        <v>973</v>
      </c>
      <c r="B889" s="73">
        <v>0</v>
      </c>
    </row>
    <row r="890" spans="1:2" ht="15.75" thickBot="1">
      <c r="A890" s="65" t="s">
        <v>821</v>
      </c>
      <c r="B890" s="74">
        <v>4000</v>
      </c>
    </row>
    <row r="891" spans="1:2" ht="15.75" thickBot="1">
      <c r="A891" s="65" t="s">
        <v>974</v>
      </c>
      <c r="B891" s="74">
        <v>56333</v>
      </c>
    </row>
    <row r="892" spans="1:2" ht="13.5" thickBot="1">
      <c r="A892" s="65" t="s">
        <v>975</v>
      </c>
      <c r="B892" s="73">
        <v>134782</v>
      </c>
    </row>
    <row r="893" spans="1:2" ht="13.5" thickBot="1">
      <c r="A893" s="65" t="s">
        <v>825</v>
      </c>
      <c r="B893" s="73">
        <v>590</v>
      </c>
    </row>
    <row r="894" spans="1:2" ht="13.5" thickBot="1">
      <c r="A894" s="65" t="s">
        <v>976</v>
      </c>
      <c r="B894" s="73">
        <v>1</v>
      </c>
    </row>
    <row r="895" spans="1:2" ht="15.75" thickBot="1">
      <c r="A895" s="65" t="s">
        <v>977</v>
      </c>
      <c r="B895" s="74">
        <v>65911.149999999994</v>
      </c>
    </row>
    <row r="896" spans="1:2" ht="15.75" thickBot="1">
      <c r="A896" s="65" t="s">
        <v>977</v>
      </c>
      <c r="B896" s="74">
        <v>65911.149999999994</v>
      </c>
    </row>
    <row r="897" spans="1:2" ht="13.5" thickBot="1">
      <c r="A897" s="65" t="s">
        <v>826</v>
      </c>
      <c r="B897" s="73">
        <v>307.02</v>
      </c>
    </row>
    <row r="898" spans="1:2" ht="13.5" thickBot="1">
      <c r="A898" s="65" t="s">
        <v>978</v>
      </c>
      <c r="B898" s="73">
        <v>0.6</v>
      </c>
    </row>
    <row r="899" spans="1:2" ht="13.5" thickBot="1">
      <c r="A899" s="65" t="s">
        <v>831</v>
      </c>
      <c r="B899" s="73">
        <v>462.53</v>
      </c>
    </row>
    <row r="900" spans="1:2" ht="13.5" thickBot="1">
      <c r="A900" s="65" t="s">
        <v>831</v>
      </c>
      <c r="B900" s="73">
        <v>462.53</v>
      </c>
    </row>
    <row r="901" spans="1:2" ht="15.75" thickBot="1">
      <c r="A901" s="65" t="s">
        <v>833</v>
      </c>
      <c r="B901" s="74">
        <v>17114.64</v>
      </c>
    </row>
    <row r="902" spans="1:2" ht="15.75" thickBot="1">
      <c r="A902" s="65" t="s">
        <v>833</v>
      </c>
      <c r="B902" s="74">
        <v>17114.64</v>
      </c>
    </row>
    <row r="903" spans="1:2" ht="15.75" thickBot="1">
      <c r="A903" s="65" t="s">
        <v>979</v>
      </c>
      <c r="B903" s="74">
        <v>18100</v>
      </c>
    </row>
    <row r="904" spans="1:2" ht="15.75" thickBot="1">
      <c r="A904" s="65" t="s">
        <v>979</v>
      </c>
      <c r="B904" s="74">
        <v>18100</v>
      </c>
    </row>
    <row r="905" spans="1:2" ht="13.5" thickBot="1">
      <c r="A905" s="65" t="s">
        <v>835</v>
      </c>
      <c r="B905" s="73">
        <v>376026</v>
      </c>
    </row>
    <row r="906" spans="1:2" ht="13.5" thickBot="1">
      <c r="A906" s="65" t="s">
        <v>835</v>
      </c>
      <c r="B906" s="73">
        <v>376026</v>
      </c>
    </row>
    <row r="907" spans="1:2" ht="13.5" thickBot="1">
      <c r="A907" s="65" t="s">
        <v>836</v>
      </c>
      <c r="B907" s="73">
        <v>0</v>
      </c>
    </row>
    <row r="908" spans="1:2" ht="15.75" thickBot="1">
      <c r="A908" s="65" t="s">
        <v>980</v>
      </c>
      <c r="B908" s="74">
        <v>56550</v>
      </c>
    </row>
    <row r="909" spans="1:2" ht="15.75" thickBot="1">
      <c r="A909" s="65" t="s">
        <v>981</v>
      </c>
      <c r="B909" s="74">
        <v>41150</v>
      </c>
    </row>
    <row r="910" spans="1:2" ht="13.5" thickBot="1">
      <c r="A910" s="65" t="s">
        <v>837</v>
      </c>
      <c r="B910" s="73">
        <v>207993.17</v>
      </c>
    </row>
    <row r="911" spans="1:2" ht="15.75" thickBot="1">
      <c r="A911" s="65" t="s">
        <v>839</v>
      </c>
      <c r="B911" s="74">
        <v>11300</v>
      </c>
    </row>
    <row r="912" spans="1:2" ht="13.5" thickBot="1">
      <c r="A912" s="65" t="s">
        <v>842</v>
      </c>
      <c r="B912" s="73">
        <v>6269253.0099999998</v>
      </c>
    </row>
    <row r="913" spans="1:2" ht="13.5" thickBot="1">
      <c r="A913" s="65" t="s">
        <v>842</v>
      </c>
      <c r="B913" s="73">
        <v>6269253.0099999998</v>
      </c>
    </row>
    <row r="914" spans="1:2" ht="13.5" thickBot="1">
      <c r="A914" s="65" t="s">
        <v>842</v>
      </c>
      <c r="B914" s="73">
        <v>6269253.0099999998</v>
      </c>
    </row>
    <row r="915" spans="1:2" ht="13.5" thickBot="1">
      <c r="A915" s="65" t="s">
        <v>842</v>
      </c>
      <c r="B915" s="73">
        <v>6269253.0099999998</v>
      </c>
    </row>
    <row r="916" spans="1:2" ht="13.5" thickBot="1">
      <c r="A916" s="65" t="s">
        <v>842</v>
      </c>
      <c r="B916" s="73">
        <v>6269253.0099999998</v>
      </c>
    </row>
    <row r="917" spans="1:2" ht="13.5" thickBot="1">
      <c r="A917" s="65" t="s">
        <v>842</v>
      </c>
      <c r="B917" s="73">
        <v>6269253.0099999998</v>
      </c>
    </row>
    <row r="918" spans="1:2" ht="13.5" thickBot="1">
      <c r="A918" s="65" t="s">
        <v>842</v>
      </c>
      <c r="B918" s="73">
        <v>6269253.0099999998</v>
      </c>
    </row>
    <row r="919" spans="1:2" ht="13.5" thickBot="1">
      <c r="A919" s="65" t="s">
        <v>842</v>
      </c>
      <c r="B919" s="73">
        <v>6269253.0099999998</v>
      </c>
    </row>
    <row r="920" spans="1:2" ht="13.5" thickBot="1">
      <c r="A920" s="65" t="s">
        <v>842</v>
      </c>
      <c r="B920" s="73">
        <v>6269253.0099999998</v>
      </c>
    </row>
    <row r="921" spans="1:2" ht="13.5" thickBot="1">
      <c r="A921" s="65" t="s">
        <v>842</v>
      </c>
      <c r="B921" s="73">
        <v>6269253.0099999998</v>
      </c>
    </row>
    <row r="922" spans="1:2" ht="13.5" thickBot="1">
      <c r="A922" s="65" t="s">
        <v>842</v>
      </c>
      <c r="B922" s="73">
        <v>6269253.0099999998</v>
      </c>
    </row>
    <row r="923" spans="1:2" ht="15.75" thickBot="1">
      <c r="A923" s="65" t="s">
        <v>982</v>
      </c>
      <c r="B923" s="74">
        <v>4800</v>
      </c>
    </row>
    <row r="924" spans="1:2" ht="15.75" thickBot="1">
      <c r="A924" s="65" t="s">
        <v>843</v>
      </c>
      <c r="B924" s="74">
        <v>92914.58</v>
      </c>
    </row>
    <row r="925" spans="1:2" ht="15.75" thickBot="1">
      <c r="A925" s="65" t="s">
        <v>843</v>
      </c>
      <c r="B925" s="74">
        <v>92914.58</v>
      </c>
    </row>
    <row r="926" spans="1:2" ht="13.5" thickBot="1">
      <c r="A926" s="65" t="s">
        <v>845</v>
      </c>
      <c r="B926" s="73">
        <v>360</v>
      </c>
    </row>
    <row r="927" spans="1:2" ht="13.5" thickBot="1">
      <c r="A927" s="65" t="s">
        <v>983</v>
      </c>
      <c r="B927" s="73">
        <v>181602</v>
      </c>
    </row>
    <row r="928" spans="1:2" ht="13.5" thickBot="1">
      <c r="A928" s="65" t="s">
        <v>855</v>
      </c>
      <c r="B928" s="73">
        <v>0</v>
      </c>
    </row>
    <row r="929" spans="1:2" ht="13.5" thickBot="1">
      <c r="A929" s="65" t="s">
        <v>857</v>
      </c>
      <c r="B929" s="73">
        <v>505</v>
      </c>
    </row>
    <row r="930" spans="1:2" ht="13.5" thickBot="1">
      <c r="A930" s="65" t="s">
        <v>858</v>
      </c>
      <c r="B930" s="73">
        <v>541500</v>
      </c>
    </row>
    <row r="931" spans="1:2" ht="13.5" thickBot="1">
      <c r="A931" s="65" t="s">
        <v>984</v>
      </c>
      <c r="B931" s="73">
        <v>2.12</v>
      </c>
    </row>
    <row r="932" spans="1:2" ht="15.75" thickBot="1">
      <c r="A932" s="65" t="s">
        <v>860</v>
      </c>
      <c r="B932" s="74">
        <v>12730.14</v>
      </c>
    </row>
    <row r="933" spans="1:2" ht="15.75" thickBot="1">
      <c r="A933" s="65" t="s">
        <v>860</v>
      </c>
      <c r="B933" s="74">
        <v>12730.14</v>
      </c>
    </row>
    <row r="934" spans="1:2" ht="15.75" thickBot="1">
      <c r="A934" s="65" t="s">
        <v>860</v>
      </c>
      <c r="B934" s="74">
        <v>12730.14</v>
      </c>
    </row>
    <row r="935" spans="1:2" ht="15.75" thickBot="1">
      <c r="A935" s="65" t="s">
        <v>860</v>
      </c>
      <c r="B935" s="74">
        <v>12730.14</v>
      </c>
    </row>
    <row r="936" spans="1:2" ht="15.75" thickBot="1">
      <c r="A936" s="65" t="s">
        <v>862</v>
      </c>
      <c r="B936" s="74">
        <v>7920</v>
      </c>
    </row>
    <row r="937" spans="1:2" ht="15.75" thickBot="1">
      <c r="A937" s="65" t="s">
        <v>862</v>
      </c>
      <c r="B937" s="74">
        <v>7920</v>
      </c>
    </row>
    <row r="938" spans="1:2" ht="15.75" thickBot="1">
      <c r="A938" s="65" t="s">
        <v>862</v>
      </c>
      <c r="B938" s="74">
        <v>7920</v>
      </c>
    </row>
    <row r="939" spans="1:2" ht="15.75" thickBot="1">
      <c r="A939" s="65" t="s">
        <v>863</v>
      </c>
      <c r="B939" s="74">
        <v>65285.2</v>
      </c>
    </row>
    <row r="940" spans="1:2" ht="15.75" thickBot="1">
      <c r="A940" s="65" t="s">
        <v>863</v>
      </c>
      <c r="B940" s="74">
        <v>65285.2</v>
      </c>
    </row>
    <row r="941" spans="1:2" ht="13.5" thickBot="1">
      <c r="A941" s="65" t="s">
        <v>864</v>
      </c>
      <c r="B941" s="73">
        <v>754338</v>
      </c>
    </row>
    <row r="942" spans="1:2" ht="13.5" thickBot="1">
      <c r="A942" s="65" t="s">
        <v>868</v>
      </c>
      <c r="B942" s="73">
        <v>0.12</v>
      </c>
    </row>
    <row r="943" spans="1:2" ht="13.5" thickBot="1">
      <c r="A943" s="65" t="s">
        <v>868</v>
      </c>
      <c r="B943" s="73">
        <v>0.12</v>
      </c>
    </row>
    <row r="944" spans="1:2" ht="15.75" thickBot="1">
      <c r="A944" s="65" t="s">
        <v>869</v>
      </c>
      <c r="B944" s="74">
        <v>90000</v>
      </c>
    </row>
    <row r="945" spans="1:2" ht="15.75" thickBot="1">
      <c r="A945" s="65" t="s">
        <v>985</v>
      </c>
      <c r="B945" s="74">
        <v>4371</v>
      </c>
    </row>
    <row r="946" spans="1:2" ht="13.5" thickBot="1">
      <c r="A946" s="65" t="s">
        <v>870</v>
      </c>
      <c r="B946" s="73">
        <v>409224</v>
      </c>
    </row>
    <row r="947" spans="1:2" ht="15.75" thickBot="1">
      <c r="A947" s="65" t="s">
        <v>872</v>
      </c>
      <c r="B947" s="74">
        <v>13162.4</v>
      </c>
    </row>
    <row r="948" spans="1:2" ht="15.75" thickBot="1">
      <c r="A948" s="65" t="s">
        <v>986</v>
      </c>
      <c r="B948" s="74">
        <v>9280</v>
      </c>
    </row>
    <row r="949" spans="1:2" ht="15.75" thickBot="1">
      <c r="A949" s="65" t="s">
        <v>876</v>
      </c>
      <c r="B949" s="74">
        <v>3220.14</v>
      </c>
    </row>
    <row r="950" spans="1:2" ht="15.75" thickBot="1">
      <c r="A950" s="65" t="s">
        <v>876</v>
      </c>
      <c r="B950" s="74">
        <v>3220.14</v>
      </c>
    </row>
    <row r="951" spans="1:2" ht="15.75" thickBot="1">
      <c r="A951" s="65" t="s">
        <v>878</v>
      </c>
      <c r="B951" s="74">
        <v>5051</v>
      </c>
    </row>
    <row r="952" spans="1:2" ht="15.75" thickBot="1">
      <c r="A952" s="65" t="s">
        <v>878</v>
      </c>
      <c r="B952" s="74">
        <v>5051</v>
      </c>
    </row>
    <row r="953" spans="1:2" ht="15.75" thickBot="1">
      <c r="A953" s="65" t="s">
        <v>987</v>
      </c>
      <c r="B953" s="74">
        <v>13500</v>
      </c>
    </row>
    <row r="954" spans="1:2" ht="13.5" thickBot="1">
      <c r="A954" s="65" t="s">
        <v>883</v>
      </c>
      <c r="B954" s="73">
        <v>187400</v>
      </c>
    </row>
    <row r="955" spans="1:2" ht="13.5" thickBot="1">
      <c r="A955" s="65" t="s">
        <v>884</v>
      </c>
      <c r="B955" s="73">
        <v>200</v>
      </c>
    </row>
    <row r="956" spans="1:2" ht="15.75" thickBot="1">
      <c r="A956" s="65" t="s">
        <v>886</v>
      </c>
      <c r="B956" s="74">
        <v>52416</v>
      </c>
    </row>
    <row r="957" spans="1:2" ht="13.5" thickBot="1">
      <c r="A957" s="65" t="s">
        <v>887</v>
      </c>
      <c r="B957" s="73">
        <v>2211697.6800000002</v>
      </c>
    </row>
    <row r="958" spans="1:2" ht="13.5" thickBot="1">
      <c r="A958" s="65" t="s">
        <v>887</v>
      </c>
      <c r="B958" s="73">
        <v>2211697.6800000002</v>
      </c>
    </row>
    <row r="959" spans="1:2" ht="13.5" thickBot="1">
      <c r="A959" s="65" t="s">
        <v>887</v>
      </c>
      <c r="B959" s="73">
        <v>2211697.6800000002</v>
      </c>
    </row>
    <row r="960" spans="1:2" ht="13.5" thickBot="1">
      <c r="A960" s="65" t="s">
        <v>887</v>
      </c>
      <c r="B960" s="73">
        <v>2211697.6800000002</v>
      </c>
    </row>
    <row r="961" spans="1:2" ht="13.5" thickBot="1">
      <c r="A961" s="65" t="s">
        <v>887</v>
      </c>
      <c r="B961" s="73">
        <v>2211697.6800000002</v>
      </c>
    </row>
    <row r="962" spans="1:2" ht="13.5" thickBot="1">
      <c r="A962" s="65" t="s">
        <v>887</v>
      </c>
      <c r="B962" s="73">
        <v>2211697.6800000002</v>
      </c>
    </row>
    <row r="963" spans="1:2" ht="13.5" thickBot="1">
      <c r="A963" s="65" t="s">
        <v>887</v>
      </c>
      <c r="B963" s="73">
        <v>2211697.6800000002</v>
      </c>
    </row>
    <row r="964" spans="1:2" ht="13.5" thickBot="1">
      <c r="A964" s="65" t="s">
        <v>887</v>
      </c>
      <c r="B964" s="73">
        <v>2211697.6800000002</v>
      </c>
    </row>
    <row r="965" spans="1:2" ht="13.5" thickBot="1">
      <c r="A965" s="65" t="s">
        <v>887</v>
      </c>
      <c r="B965" s="73">
        <v>2211697.6800000002</v>
      </c>
    </row>
    <row r="966" spans="1:2" ht="13.5" thickBot="1">
      <c r="A966" s="65" t="s">
        <v>887</v>
      </c>
      <c r="B966" s="73">
        <v>2211697.6800000002</v>
      </c>
    </row>
    <row r="967" spans="1:2" ht="13.5" thickBot="1">
      <c r="A967" s="65" t="s">
        <v>887</v>
      </c>
      <c r="B967" s="73">
        <v>2211697.6800000002</v>
      </c>
    </row>
    <row r="968" spans="1:2" ht="13.5" thickBot="1">
      <c r="A968" s="65" t="s">
        <v>887</v>
      </c>
      <c r="B968" s="73">
        <v>2211697.6800000002</v>
      </c>
    </row>
    <row r="969" spans="1:2" ht="13.5" thickBot="1">
      <c r="A969" s="65" t="s">
        <v>887</v>
      </c>
      <c r="B969" s="73">
        <v>2211697.6800000002</v>
      </c>
    </row>
    <row r="970" spans="1:2" ht="13.5" thickBot="1">
      <c r="A970" s="65" t="s">
        <v>887</v>
      </c>
      <c r="B970" s="73">
        <v>2211697.6800000002</v>
      </c>
    </row>
    <row r="971" spans="1:2" ht="13.5" thickBot="1">
      <c r="A971" s="65" t="s">
        <v>887</v>
      </c>
      <c r="B971" s="73">
        <v>2211697.6800000002</v>
      </c>
    </row>
    <row r="972" spans="1:2" ht="13.5" thickBot="1">
      <c r="A972" s="65" t="s">
        <v>887</v>
      </c>
      <c r="B972" s="73">
        <v>2211697.6800000002</v>
      </c>
    </row>
    <row r="973" spans="1:2" ht="13.5" thickBot="1">
      <c r="A973" s="65" t="s">
        <v>887</v>
      </c>
      <c r="B973" s="73">
        <v>2211697.6800000002</v>
      </c>
    </row>
    <row r="974" spans="1:2" ht="13.5" thickBot="1">
      <c r="A974" s="65" t="s">
        <v>887</v>
      </c>
      <c r="B974" s="73">
        <v>2211697.6800000002</v>
      </c>
    </row>
    <row r="975" spans="1:2" ht="13.5" thickBot="1">
      <c r="A975" s="65" t="s">
        <v>887</v>
      </c>
      <c r="B975" s="73">
        <v>2211697.6800000002</v>
      </c>
    </row>
    <row r="976" spans="1:2" ht="13.5" thickBot="1">
      <c r="A976" s="65" t="s">
        <v>887</v>
      </c>
      <c r="B976" s="73">
        <v>2211697.6800000002</v>
      </c>
    </row>
    <row r="977" spans="1:2" ht="13.5" thickBot="1">
      <c r="A977" s="65" t="s">
        <v>887</v>
      </c>
      <c r="B977" s="73">
        <v>2211697.6800000002</v>
      </c>
    </row>
    <row r="978" spans="1:2" ht="13.5" thickBot="1">
      <c r="A978" s="65" t="s">
        <v>889</v>
      </c>
      <c r="B978" s="73">
        <v>0</v>
      </c>
    </row>
    <row r="979" spans="1:2" ht="13.5" thickBot="1">
      <c r="A979" s="65" t="s">
        <v>894</v>
      </c>
      <c r="B979" s="73">
        <v>5327146.67</v>
      </c>
    </row>
    <row r="980" spans="1:2" ht="13.5" thickBot="1">
      <c r="A980" s="65" t="s">
        <v>894</v>
      </c>
      <c r="B980" s="73">
        <v>5327146.67</v>
      </c>
    </row>
    <row r="981" spans="1:2" ht="13.5" thickBot="1">
      <c r="A981" s="65" t="s">
        <v>894</v>
      </c>
      <c r="B981" s="73">
        <v>5327146.67</v>
      </c>
    </row>
    <row r="982" spans="1:2" ht="13.5" thickBot="1">
      <c r="A982" s="65" t="s">
        <v>894</v>
      </c>
      <c r="B982" s="73">
        <v>5327146.67</v>
      </c>
    </row>
    <row r="983" spans="1:2" ht="13.5" thickBot="1">
      <c r="A983" s="65" t="s">
        <v>894</v>
      </c>
      <c r="B983" s="73">
        <v>5327146.67</v>
      </c>
    </row>
    <row r="984" spans="1:2" ht="13.5" thickBot="1">
      <c r="A984" s="65" t="s">
        <v>894</v>
      </c>
      <c r="B984" s="73">
        <v>5327146.67</v>
      </c>
    </row>
    <row r="985" spans="1:2" ht="15.75" thickBot="1">
      <c r="A985" s="65" t="s">
        <v>988</v>
      </c>
      <c r="B985" s="74">
        <v>9800</v>
      </c>
    </row>
    <row r="986" spans="1:2" ht="13.5" thickBot="1">
      <c r="A986" s="65" t="s">
        <v>896</v>
      </c>
      <c r="B986" s="73">
        <v>0</v>
      </c>
    </row>
    <row r="987" spans="1:2" ht="13.5" thickBot="1">
      <c r="A987" s="65" t="s">
        <v>897</v>
      </c>
      <c r="B987" s="73">
        <v>275680</v>
      </c>
    </row>
    <row r="988" spans="1:2" ht="13.5" thickBot="1">
      <c r="A988" s="65" t="s">
        <v>989</v>
      </c>
      <c r="B988" s="73">
        <v>0</v>
      </c>
    </row>
    <row r="989" spans="1:2" ht="15.75" thickBot="1">
      <c r="A989" s="65" t="s">
        <v>990</v>
      </c>
      <c r="B989" s="74">
        <v>1180</v>
      </c>
    </row>
    <row r="990" spans="1:2" ht="13.5" thickBot="1">
      <c r="A990" s="65" t="s">
        <v>898</v>
      </c>
      <c r="B990" s="73">
        <v>470</v>
      </c>
    </row>
    <row r="991" spans="1:2" ht="13.5" thickBot="1">
      <c r="A991" s="65" t="s">
        <v>898</v>
      </c>
      <c r="B991" s="73">
        <v>470</v>
      </c>
    </row>
    <row r="992" spans="1:2" ht="13.5" thickBot="1">
      <c r="A992" s="65" t="s">
        <v>898</v>
      </c>
      <c r="B992" s="73">
        <v>470</v>
      </c>
    </row>
    <row r="993" spans="1:2" ht="13.5" thickBot="1">
      <c r="A993" s="65" t="s">
        <v>898</v>
      </c>
      <c r="B993" s="73">
        <v>470</v>
      </c>
    </row>
    <row r="994" spans="1:2" ht="13.5" thickBot="1">
      <c r="A994" s="65" t="s">
        <v>898</v>
      </c>
      <c r="B994" s="73">
        <v>470</v>
      </c>
    </row>
    <row r="995" spans="1:2" ht="15.75" thickBot="1">
      <c r="A995" s="65" t="s">
        <v>991</v>
      </c>
      <c r="B995" s="74">
        <v>1770</v>
      </c>
    </row>
    <row r="996" spans="1:2" ht="13.5" thickBot="1">
      <c r="A996" s="65" t="s">
        <v>899</v>
      </c>
      <c r="B996" s="73">
        <v>714310</v>
      </c>
    </row>
    <row r="997" spans="1:2" ht="13.5" thickBot="1">
      <c r="A997" s="65" t="s">
        <v>899</v>
      </c>
      <c r="B997" s="73">
        <v>714310</v>
      </c>
    </row>
    <row r="998" spans="1:2" ht="13.5" thickBot="1">
      <c r="A998" s="65" t="s">
        <v>899</v>
      </c>
      <c r="B998" s="73">
        <v>714310</v>
      </c>
    </row>
    <row r="999" spans="1:2" ht="13.5" thickBot="1">
      <c r="A999" s="65" t="s">
        <v>899</v>
      </c>
      <c r="B999" s="73">
        <v>714310</v>
      </c>
    </row>
    <row r="1000" spans="1:2" ht="13.5" thickBot="1">
      <c r="A1000" s="65" t="s">
        <v>900</v>
      </c>
      <c r="B1000" s="73">
        <v>24</v>
      </c>
    </row>
    <row r="1001" spans="1:2" ht="13.5" thickBot="1">
      <c r="A1001" s="65" t="s">
        <v>900</v>
      </c>
      <c r="B1001" s="73">
        <v>24</v>
      </c>
    </row>
    <row r="1002" spans="1:2" ht="13.5" thickBot="1">
      <c r="A1002" s="65" t="s">
        <v>900</v>
      </c>
      <c r="B1002" s="73">
        <v>24</v>
      </c>
    </row>
    <row r="1003" spans="1:2" ht="13.5" thickBot="1">
      <c r="A1003" s="65" t="s">
        <v>900</v>
      </c>
      <c r="B1003" s="73">
        <v>24</v>
      </c>
    </row>
    <row r="1004" spans="1:2" ht="13.5" thickBot="1">
      <c r="A1004" s="65" t="s">
        <v>900</v>
      </c>
      <c r="B1004" s="73">
        <v>24</v>
      </c>
    </row>
    <row r="1005" spans="1:2" ht="13.5" thickBot="1">
      <c r="A1005" s="65" t="s">
        <v>992</v>
      </c>
      <c r="B1005" s="73">
        <v>291000</v>
      </c>
    </row>
    <row r="1006" spans="1:2" ht="13.5" thickBot="1">
      <c r="A1006" s="65" t="s">
        <v>901</v>
      </c>
      <c r="B1006" s="73">
        <v>0</v>
      </c>
    </row>
    <row r="1007" spans="1:2" ht="13.5" thickBot="1">
      <c r="A1007" s="65" t="s">
        <v>902</v>
      </c>
      <c r="B1007" s="73">
        <v>763521</v>
      </c>
    </row>
    <row r="1008" spans="1:2" ht="13.5" thickBot="1">
      <c r="A1008" s="65" t="s">
        <v>902</v>
      </c>
      <c r="B1008" s="73">
        <v>763521</v>
      </c>
    </row>
    <row r="1009" spans="1:2" ht="13.5" thickBot="1">
      <c r="A1009" s="65" t="s">
        <v>902</v>
      </c>
      <c r="B1009" s="73">
        <v>763521</v>
      </c>
    </row>
    <row r="1010" spans="1:2" ht="13.5" thickBot="1">
      <c r="A1010" s="65" t="s">
        <v>902</v>
      </c>
      <c r="B1010" s="73">
        <v>763521</v>
      </c>
    </row>
    <row r="1011" spans="1:2" ht="13.5" thickBot="1">
      <c r="A1011" s="65" t="s">
        <v>902</v>
      </c>
      <c r="B1011" s="73">
        <v>763521</v>
      </c>
    </row>
    <row r="1012" spans="1:2" ht="13.5" thickBot="1">
      <c r="A1012" s="65" t="s">
        <v>902</v>
      </c>
      <c r="B1012" s="73">
        <v>763521</v>
      </c>
    </row>
    <row r="1013" spans="1:2" ht="13.5" thickBot="1">
      <c r="A1013" s="65" t="s">
        <v>902</v>
      </c>
      <c r="B1013" s="73">
        <v>763521</v>
      </c>
    </row>
    <row r="1014" spans="1:2" ht="13.5" thickBot="1">
      <c r="A1014" s="65" t="s">
        <v>902</v>
      </c>
      <c r="B1014" s="73">
        <v>763521</v>
      </c>
    </row>
    <row r="1015" spans="1:2" ht="13.5" thickBot="1">
      <c r="A1015" s="65" t="s">
        <v>902</v>
      </c>
      <c r="B1015" s="73">
        <v>763521</v>
      </c>
    </row>
    <row r="1016" spans="1:2" ht="13.5" thickBot="1">
      <c r="A1016" s="65" t="s">
        <v>902</v>
      </c>
      <c r="B1016" s="73">
        <v>763521</v>
      </c>
    </row>
    <row r="1017" spans="1:2" ht="13.5" thickBot="1">
      <c r="A1017" s="65" t="s">
        <v>902</v>
      </c>
      <c r="B1017" s="73">
        <v>763521</v>
      </c>
    </row>
    <row r="1018" spans="1:2" ht="13.5" thickBot="1">
      <c r="A1018" s="65" t="s">
        <v>993</v>
      </c>
      <c r="B1018" s="73">
        <v>765</v>
      </c>
    </row>
    <row r="1019" spans="1:2" ht="13.5" thickBot="1">
      <c r="A1019" s="65" t="s">
        <v>904</v>
      </c>
      <c r="B1019" s="73">
        <v>0</v>
      </c>
    </row>
    <row r="1020" spans="1:2" ht="15.75" thickBot="1">
      <c r="A1020" s="65" t="s">
        <v>905</v>
      </c>
      <c r="B1020" s="74">
        <v>91981</v>
      </c>
    </row>
    <row r="1021" spans="1:2" ht="13.5" thickBot="1">
      <c r="A1021" s="65" t="s">
        <v>906</v>
      </c>
      <c r="B1021" s="73">
        <v>127297.8</v>
      </c>
    </row>
    <row r="1022" spans="1:2" ht="13.5" thickBot="1">
      <c r="A1022" s="65" t="s">
        <v>906</v>
      </c>
      <c r="B1022" s="73">
        <v>127297.8</v>
      </c>
    </row>
    <row r="1023" spans="1:2" ht="13.5" thickBot="1">
      <c r="A1023" s="65" t="s">
        <v>906</v>
      </c>
      <c r="B1023" s="73">
        <v>127297.8</v>
      </c>
    </row>
    <row r="1024" spans="1:2" ht="13.5" thickBot="1">
      <c r="A1024" s="65" t="s">
        <v>906</v>
      </c>
      <c r="B1024" s="73">
        <v>127297.8</v>
      </c>
    </row>
    <row r="1025" spans="1:2" ht="13.5" thickBot="1">
      <c r="A1025" s="65" t="s">
        <v>906</v>
      </c>
      <c r="B1025" s="73">
        <v>127297.8</v>
      </c>
    </row>
    <row r="1026" spans="1:2" ht="15.75" thickBot="1">
      <c r="A1026" s="65" t="s">
        <v>994</v>
      </c>
      <c r="B1026" s="74">
        <v>14400</v>
      </c>
    </row>
    <row r="1027" spans="1:2" ht="15.75" thickBot="1">
      <c r="A1027" s="65" t="s">
        <v>908</v>
      </c>
      <c r="B1027" s="74">
        <v>3658</v>
      </c>
    </row>
    <row r="1028" spans="1:2" ht="15.75" thickBot="1">
      <c r="A1028" s="65" t="s">
        <v>908</v>
      </c>
      <c r="B1028" s="74">
        <v>3658</v>
      </c>
    </row>
    <row r="1029" spans="1:2" ht="15.75" thickBot="1">
      <c r="A1029" s="65" t="s">
        <v>995</v>
      </c>
      <c r="B1029" s="74">
        <v>6550</v>
      </c>
    </row>
    <row r="1030" spans="1:2" ht="13.5" thickBot="1">
      <c r="A1030" s="65" t="s">
        <v>909</v>
      </c>
      <c r="B1030" s="73">
        <v>1653509.27</v>
      </c>
    </row>
    <row r="1031" spans="1:2" ht="13.5" thickBot="1">
      <c r="A1031" s="65" t="s">
        <v>909</v>
      </c>
      <c r="B1031" s="73">
        <v>1653509.27</v>
      </c>
    </row>
    <row r="1032" spans="1:2" ht="13.5" thickBot="1">
      <c r="A1032" s="65" t="s">
        <v>909</v>
      </c>
      <c r="B1032" s="73">
        <v>1653509.27</v>
      </c>
    </row>
    <row r="1033" spans="1:2" ht="15.75" thickBot="1">
      <c r="A1033" s="65" t="s">
        <v>910</v>
      </c>
      <c r="B1033" s="74">
        <v>1236</v>
      </c>
    </row>
    <row r="1034" spans="1:2" ht="13.5" thickBot="1">
      <c r="A1034" s="65" t="s">
        <v>996</v>
      </c>
      <c r="B1034" s="73">
        <v>500</v>
      </c>
    </row>
    <row r="1035" spans="1:2" ht="15.75" thickBot="1">
      <c r="A1035" s="65" t="s">
        <v>997</v>
      </c>
      <c r="B1035" s="74">
        <v>16879.990000000002</v>
      </c>
    </row>
    <row r="1036" spans="1:2" ht="15.75" thickBot="1">
      <c r="A1036" s="65" t="s">
        <v>997</v>
      </c>
      <c r="B1036" s="74">
        <v>16879.990000000002</v>
      </c>
    </row>
    <row r="1037" spans="1:2" ht="15.75" thickBot="1">
      <c r="A1037" s="65" t="s">
        <v>997</v>
      </c>
      <c r="B1037" s="74">
        <v>16879.990000000002</v>
      </c>
    </row>
    <row r="1038" spans="1:2" ht="13.5" thickBot="1">
      <c r="A1038" s="65" t="s">
        <v>914</v>
      </c>
      <c r="B1038" s="73">
        <v>0</v>
      </c>
    </row>
    <row r="1039" spans="1:2" ht="13.5" thickBot="1">
      <c r="A1039" s="65" t="s">
        <v>914</v>
      </c>
      <c r="B1039" s="73">
        <v>0</v>
      </c>
    </row>
    <row r="1040" spans="1:2" ht="13.5" thickBot="1">
      <c r="A1040" s="65" t="s">
        <v>998</v>
      </c>
      <c r="B1040" s="73">
        <v>0</v>
      </c>
    </row>
    <row r="1041" spans="1:2" ht="15.75" thickBot="1">
      <c r="A1041" s="65" t="s">
        <v>915</v>
      </c>
      <c r="B1041" s="74">
        <v>36909</v>
      </c>
    </row>
    <row r="1042" spans="1:2" ht="15.75" thickBot="1">
      <c r="A1042" s="65" t="s">
        <v>915</v>
      </c>
      <c r="B1042" s="74">
        <v>36909</v>
      </c>
    </row>
    <row r="1043" spans="1:2" ht="15.75" thickBot="1">
      <c r="A1043" s="65" t="s">
        <v>915</v>
      </c>
      <c r="B1043" s="74">
        <v>36909</v>
      </c>
    </row>
    <row r="1044" spans="1:2" ht="15.75" thickBot="1">
      <c r="A1044" s="65" t="s">
        <v>915</v>
      </c>
      <c r="B1044" s="74">
        <v>36909</v>
      </c>
    </row>
    <row r="1045" spans="1:2" ht="15.75" thickBot="1">
      <c r="A1045" s="65" t="s">
        <v>915</v>
      </c>
      <c r="B1045" s="74">
        <v>36909</v>
      </c>
    </row>
    <row r="1046" spans="1:2" ht="15.75" thickBot="1">
      <c r="A1046" s="65" t="s">
        <v>915</v>
      </c>
      <c r="B1046" s="74">
        <v>36909</v>
      </c>
    </row>
    <row r="1047" spans="1:2" ht="15.75" thickBot="1">
      <c r="A1047" s="65" t="s">
        <v>915</v>
      </c>
      <c r="B1047" s="74">
        <v>36909</v>
      </c>
    </row>
    <row r="1048" spans="1:2" ht="15.75" thickBot="1">
      <c r="A1048" s="65" t="s">
        <v>915</v>
      </c>
      <c r="B1048" s="74">
        <v>36909</v>
      </c>
    </row>
    <row r="1049" spans="1:2" ht="15.75" thickBot="1">
      <c r="A1049" s="65" t="s">
        <v>915</v>
      </c>
      <c r="B1049" s="74">
        <v>36909</v>
      </c>
    </row>
    <row r="1050" spans="1:2" ht="15.75" thickBot="1">
      <c r="A1050" s="65" t="s">
        <v>915</v>
      </c>
      <c r="B1050" s="74">
        <v>36909</v>
      </c>
    </row>
    <row r="1051" spans="1:2" ht="15.75" thickBot="1">
      <c r="A1051" s="65" t="s">
        <v>915</v>
      </c>
      <c r="B1051" s="74">
        <v>36909</v>
      </c>
    </row>
    <row r="1052" spans="1:2" ht="13.5" thickBot="1">
      <c r="A1052" s="65" t="s">
        <v>917</v>
      </c>
      <c r="B1052" s="73">
        <v>228565</v>
      </c>
    </row>
    <row r="1053" spans="1:2" ht="15.75" thickBot="1">
      <c r="A1053" s="65" t="s">
        <v>999</v>
      </c>
      <c r="B1053" s="74">
        <v>9440</v>
      </c>
    </row>
    <row r="1054" spans="1:2" ht="13.5" thickBot="1">
      <c r="A1054" s="65" t="s">
        <v>1000</v>
      </c>
      <c r="B1054" s="73">
        <v>466</v>
      </c>
    </row>
    <row r="1055" spans="1:2" ht="15.75" thickBot="1">
      <c r="A1055" s="65" t="s">
        <v>909</v>
      </c>
      <c r="B1055" s="74">
        <v>18101</v>
      </c>
    </row>
    <row r="1056" spans="1:2" ht="13.5" thickBot="1">
      <c r="A1056" s="65" t="s">
        <v>919</v>
      </c>
      <c r="B1056" s="73">
        <v>732</v>
      </c>
    </row>
    <row r="1057" spans="1:2" ht="13.5" thickBot="1">
      <c r="A1057" s="65" t="s">
        <v>919</v>
      </c>
      <c r="B1057" s="73">
        <v>732</v>
      </c>
    </row>
    <row r="1058" spans="1:2" ht="13.5" thickBot="1">
      <c r="A1058" s="65" t="s">
        <v>921</v>
      </c>
      <c r="B1058" s="73">
        <v>0</v>
      </c>
    </row>
    <row r="1059" spans="1:2" ht="13.5" thickBot="1">
      <c r="A1059" s="65" t="s">
        <v>921</v>
      </c>
      <c r="B1059" s="73">
        <v>0</v>
      </c>
    </row>
    <row r="1060" spans="1:2" ht="13.5" thickBot="1">
      <c r="A1060" s="65" t="s">
        <v>921</v>
      </c>
      <c r="B1060" s="73">
        <v>0</v>
      </c>
    </row>
    <row r="1061" spans="1:2" ht="13.5" thickBot="1">
      <c r="A1061" s="65" t="s">
        <v>922</v>
      </c>
      <c r="B1061" s="73">
        <v>175000</v>
      </c>
    </row>
    <row r="1062" spans="1:2" ht="15.75" thickBot="1">
      <c r="A1062" s="65" t="s">
        <v>1001</v>
      </c>
      <c r="B1062" s="74">
        <v>11900</v>
      </c>
    </row>
    <row r="1063" spans="1:2" ht="13.5" thickBot="1">
      <c r="A1063" s="65" t="s">
        <v>923</v>
      </c>
      <c r="B1063" s="73">
        <v>190402</v>
      </c>
    </row>
    <row r="1064" spans="1:2" ht="13.5" thickBot="1">
      <c r="A1064" s="65" t="s">
        <v>923</v>
      </c>
      <c r="B1064" s="73">
        <v>190402</v>
      </c>
    </row>
    <row r="1065" spans="1:2" ht="13.5" thickBot="1">
      <c r="A1065" s="65" t="s">
        <v>923</v>
      </c>
      <c r="B1065" s="73">
        <v>190402</v>
      </c>
    </row>
    <row r="1066" spans="1:2" ht="13.5" thickBot="1">
      <c r="A1066" s="65" t="s">
        <v>923</v>
      </c>
      <c r="B1066" s="73">
        <v>190402</v>
      </c>
    </row>
    <row r="1067" spans="1:2" ht="13.5" thickBot="1">
      <c r="A1067" s="65" t="s">
        <v>923</v>
      </c>
      <c r="B1067" s="73">
        <v>190402</v>
      </c>
    </row>
    <row r="1068" spans="1:2" ht="13.5" thickBot="1">
      <c r="A1068" s="65" t="s">
        <v>923</v>
      </c>
      <c r="B1068" s="73">
        <v>190402</v>
      </c>
    </row>
    <row r="1069" spans="1:2" ht="13.5" thickBot="1">
      <c r="A1069" s="65" t="s">
        <v>923</v>
      </c>
      <c r="B1069" s="73">
        <v>190402</v>
      </c>
    </row>
    <row r="1070" spans="1:2" ht="13.5" thickBot="1">
      <c r="A1070" s="65" t="s">
        <v>923</v>
      </c>
      <c r="B1070" s="73">
        <v>190402</v>
      </c>
    </row>
    <row r="1071" spans="1:2" ht="13.5" thickBot="1">
      <c r="A1071" s="65" t="s">
        <v>923</v>
      </c>
      <c r="B1071" s="73">
        <v>190402</v>
      </c>
    </row>
    <row r="1072" spans="1:2" ht="13.5" thickBot="1">
      <c r="A1072" s="65" t="s">
        <v>923</v>
      </c>
      <c r="B1072" s="73">
        <v>190402</v>
      </c>
    </row>
    <row r="1073" spans="1:2" ht="13.5" thickBot="1">
      <c r="A1073" s="65" t="s">
        <v>923</v>
      </c>
      <c r="B1073" s="73">
        <v>190402</v>
      </c>
    </row>
    <row r="1074" spans="1:2" ht="13.5" thickBot="1">
      <c r="A1074" s="65" t="s">
        <v>924</v>
      </c>
      <c r="B1074" s="73">
        <v>0</v>
      </c>
    </row>
    <row r="1075" spans="1:2" ht="13.5" thickBot="1">
      <c r="A1075" s="65" t="s">
        <v>928</v>
      </c>
      <c r="B1075" s="73">
        <v>168718.65</v>
      </c>
    </row>
    <row r="1076" spans="1:2" ht="13.5" thickBot="1">
      <c r="A1076" s="65" t="s">
        <v>928</v>
      </c>
      <c r="B1076" s="73">
        <v>168718.65</v>
      </c>
    </row>
    <row r="1077" spans="1:2" ht="13.5" thickBot="1">
      <c r="A1077" s="65" t="s">
        <v>930</v>
      </c>
      <c r="B1077" s="73">
        <v>480649.16</v>
      </c>
    </row>
    <row r="1078" spans="1:2" ht="13.5" thickBot="1">
      <c r="A1078" s="65" t="s">
        <v>930</v>
      </c>
      <c r="B1078" s="73">
        <v>480649.16</v>
      </c>
    </row>
    <row r="1079" spans="1:2" ht="13.5" thickBot="1">
      <c r="A1079" s="65" t="s">
        <v>932</v>
      </c>
      <c r="B1079" s="73">
        <v>1247904.5</v>
      </c>
    </row>
    <row r="1080" spans="1:2" ht="13.5" thickBot="1">
      <c r="A1080" s="65" t="s">
        <v>936</v>
      </c>
      <c r="B1080" s="73">
        <v>650</v>
      </c>
    </row>
    <row r="1081" spans="1:2" ht="13.5" thickBot="1">
      <c r="A1081" s="65" t="s">
        <v>936</v>
      </c>
      <c r="B1081" s="73">
        <v>650</v>
      </c>
    </row>
    <row r="1082" spans="1:2" ht="15.75" thickBot="1">
      <c r="A1082" s="65" t="s">
        <v>937</v>
      </c>
      <c r="B1082" s="74">
        <v>2360</v>
      </c>
    </row>
    <row r="1083" spans="1:2" ht="15.75" thickBot="1">
      <c r="A1083" s="65" t="s">
        <v>938</v>
      </c>
      <c r="B1083" s="74">
        <v>46020</v>
      </c>
    </row>
    <row r="1084" spans="1:2" ht="15.75" thickBot="1">
      <c r="A1084" s="65" t="s">
        <v>938</v>
      </c>
      <c r="B1084" s="74">
        <v>46020</v>
      </c>
    </row>
    <row r="1085" spans="1:2" ht="15.75" thickBot="1">
      <c r="A1085" s="65" t="s">
        <v>1002</v>
      </c>
      <c r="B1085" s="74">
        <v>10012</v>
      </c>
    </row>
    <row r="1086" spans="1:2" ht="13.5" thickBot="1">
      <c r="A1086" s="65" t="s">
        <v>940</v>
      </c>
      <c r="B1086" s="73">
        <v>0</v>
      </c>
    </row>
    <row r="1087" spans="1:2" ht="13.5" thickBot="1">
      <c r="A1087" s="65" t="s">
        <v>940</v>
      </c>
      <c r="B1087" s="73">
        <v>0</v>
      </c>
    </row>
    <row r="1088" spans="1:2" ht="13.5" thickBot="1">
      <c r="A1088" s="65" t="s">
        <v>940</v>
      </c>
      <c r="B1088" s="73">
        <v>0</v>
      </c>
    </row>
    <row r="1089" spans="1:2" ht="15.75" thickBot="1">
      <c r="A1089" s="65" t="s">
        <v>942</v>
      </c>
      <c r="B1089" s="74">
        <v>9437</v>
      </c>
    </row>
    <row r="1090" spans="1:2" ht="13.5" thickBot="1">
      <c r="A1090" s="65" t="s">
        <v>943</v>
      </c>
      <c r="B1090" s="73">
        <v>35.799999999999997</v>
      </c>
    </row>
    <row r="1091" spans="1:2" ht="13.5" thickBot="1">
      <c r="A1091" s="65" t="s">
        <v>943</v>
      </c>
      <c r="B1091" s="73">
        <v>35.799999999999997</v>
      </c>
    </row>
    <row r="1092" spans="1:2" ht="13.5" thickBot="1">
      <c r="A1092" s="65" t="s">
        <v>944</v>
      </c>
      <c r="B1092" s="73">
        <v>171680</v>
      </c>
    </row>
    <row r="1093" spans="1:2" ht="13.5" thickBot="1">
      <c r="A1093" s="65" t="s">
        <v>948</v>
      </c>
      <c r="B1093" s="73">
        <v>0</v>
      </c>
    </row>
    <row r="1094" spans="1:2" ht="13.5" thickBot="1">
      <c r="A1094" s="65" t="s">
        <v>949</v>
      </c>
      <c r="B1094" s="73">
        <v>184</v>
      </c>
    </row>
    <row r="1095" spans="1:2" ht="13.5" thickBot="1">
      <c r="A1095" s="65" t="s">
        <v>952</v>
      </c>
      <c r="B1095" s="73">
        <v>0</v>
      </c>
    </row>
    <row r="1096" spans="1:2" ht="13.5" thickBot="1">
      <c r="A1096" s="65" t="s">
        <v>955</v>
      </c>
      <c r="B1096" s="73">
        <v>0</v>
      </c>
    </row>
    <row r="1097" spans="1:2" ht="15.75" thickBot="1">
      <c r="A1097" s="65" t="s">
        <v>1003</v>
      </c>
      <c r="B1097" s="74">
        <v>11997</v>
      </c>
    </row>
    <row r="1098" spans="1:2" ht="13.5" thickBot="1">
      <c r="A1098" s="65" t="s">
        <v>957</v>
      </c>
      <c r="B1098" s="73">
        <v>400</v>
      </c>
    </row>
    <row r="1099" spans="1:2" ht="15.75" thickBot="1">
      <c r="A1099" s="65" t="s">
        <v>958</v>
      </c>
      <c r="B1099" s="74">
        <v>12508.4</v>
      </c>
    </row>
    <row r="1100" spans="1:2" ht="15.75" thickBot="1">
      <c r="A1100" s="65" t="s">
        <v>958</v>
      </c>
      <c r="B1100" s="74">
        <v>12508.4</v>
      </c>
    </row>
    <row r="1101" spans="1:2" ht="15.75" thickBot="1">
      <c r="A1101" s="65" t="s">
        <v>958</v>
      </c>
      <c r="B1101" s="74">
        <v>12508.4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Dump</vt:lpstr>
      <vt:lpstr>Sheet4</vt:lpstr>
      <vt:lpstr>Test</vt:lpstr>
      <vt:lpstr>Sheet3</vt:lpstr>
      <vt:lpstr>Sheet1</vt:lpstr>
      <vt:lpstr>Sheet2</vt:lpstr>
      <vt:lpstr>Sheet4!Criteria</vt:lpstr>
      <vt:lpstr>Test!Criteria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2024-04-18T10:34:23Z</dcterms:created>
  <dcterms:modified xsi:type="dcterms:W3CDTF">2024-06-03T11:55:06Z</dcterms:modified>
</cp:coreProperties>
</file>