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-31840" yWindow="2960" windowWidth="31840" windowHeight="22960" activeTab="1"/>
  </bookViews>
  <sheets>
    <sheet name="Statistika" sheetId="4" r:id="rId1"/>
    <sheet name="müügitulu_töötajaid" sheetId="6" r:id="rId2"/>
    <sheet name="sektor_50000mtulu" sheetId="8" r:id="rId3"/>
    <sheet name="asukoht50000mtulu" sheetId="9" r:id="rId4"/>
    <sheet name="vanus_50000myygitulu" sheetId="10" r:id="rId5"/>
    <sheet name="mõned_keskmise_ettev_meesjuhid" sheetId="12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6" l="1"/>
  <c r="B33" i="6"/>
  <c r="B34" i="6"/>
  <c r="B35" i="6"/>
  <c r="B36" i="6"/>
  <c r="B37" i="6"/>
  <c r="B38" i="6"/>
  <c r="B39" i="6"/>
  <c r="C46" i="6"/>
  <c r="C47" i="6"/>
  <c r="C48" i="6"/>
  <c r="C49" i="6"/>
  <c r="C50" i="6"/>
  <c r="C51" i="6"/>
  <c r="C52" i="6"/>
  <c r="C53" i="6"/>
  <c r="C54" i="6"/>
  <c r="C55" i="6"/>
  <c r="E9" i="10"/>
  <c r="F9" i="10"/>
  <c r="C8" i="10"/>
  <c r="D8" i="10"/>
  <c r="B6" i="10"/>
  <c r="E6" i="10"/>
  <c r="B5" i="10"/>
  <c r="E5" i="10"/>
  <c r="B4" i="10"/>
  <c r="F4" i="10"/>
  <c r="B3" i="10"/>
  <c r="F3" i="10"/>
  <c r="B2" i="10"/>
  <c r="F2" i="10"/>
  <c r="B7" i="10"/>
  <c r="E7" i="10"/>
  <c r="H27" i="6"/>
  <c r="G26" i="6"/>
  <c r="G12" i="6"/>
  <c r="F6" i="10"/>
  <c r="E2" i="10"/>
  <c r="E3" i="10"/>
  <c r="B8" i="10"/>
  <c r="F8" i="10"/>
  <c r="E4" i="10"/>
  <c r="F5" i="10"/>
  <c r="F7" i="10"/>
  <c r="D17" i="9"/>
  <c r="C17" i="9"/>
  <c r="B16" i="9"/>
  <c r="F16" i="9"/>
  <c r="B15" i="9"/>
  <c r="E15" i="9"/>
  <c r="B14" i="9"/>
  <c r="F14" i="9"/>
  <c r="B13" i="9"/>
  <c r="F13" i="9"/>
  <c r="B12" i="9"/>
  <c r="E12" i="9"/>
  <c r="B11" i="9"/>
  <c r="E11" i="9"/>
  <c r="B10" i="9"/>
  <c r="F10" i="9"/>
  <c r="B9" i="9"/>
  <c r="F9" i="9"/>
  <c r="B8" i="9"/>
  <c r="E8" i="9"/>
  <c r="B7" i="9"/>
  <c r="E7" i="9"/>
  <c r="F7" i="9"/>
  <c r="B6" i="9"/>
  <c r="E6" i="9"/>
  <c r="B5" i="9"/>
  <c r="F5" i="9"/>
  <c r="B4" i="9"/>
  <c r="F4" i="9"/>
  <c r="E4" i="9"/>
  <c r="B3" i="9"/>
  <c r="F3" i="9"/>
  <c r="B2" i="9"/>
  <c r="B21" i="8"/>
  <c r="C21" i="8"/>
  <c r="F20" i="8"/>
  <c r="D20" i="8"/>
  <c r="F19" i="8"/>
  <c r="D19" i="8"/>
  <c r="F18" i="8"/>
  <c r="D18" i="8"/>
  <c r="F17" i="8"/>
  <c r="D17" i="8"/>
  <c r="F16" i="8"/>
  <c r="D16" i="8"/>
  <c r="F15" i="8"/>
  <c r="D15" i="8"/>
  <c r="F14" i="8"/>
  <c r="D14" i="8"/>
  <c r="F13" i="8"/>
  <c r="D13" i="8"/>
  <c r="F12" i="8"/>
  <c r="D12" i="8"/>
  <c r="E12" i="8"/>
  <c r="F11" i="8"/>
  <c r="D11" i="8"/>
  <c r="F10" i="8"/>
  <c r="D10" i="8"/>
  <c r="F9" i="8"/>
  <c r="D9" i="8"/>
  <c r="F8" i="8"/>
  <c r="D8" i="8"/>
  <c r="F7" i="8"/>
  <c r="D7" i="8"/>
  <c r="F6" i="8"/>
  <c r="D6" i="8"/>
  <c r="F5" i="8"/>
  <c r="D5" i="8"/>
  <c r="F4" i="8"/>
  <c r="D4" i="8"/>
  <c r="F3" i="8"/>
  <c r="D3" i="8"/>
  <c r="F2" i="8"/>
  <c r="D2" i="8"/>
  <c r="F27" i="6"/>
  <c r="E27" i="6"/>
  <c r="D26" i="6"/>
  <c r="C26" i="6"/>
  <c r="B25" i="6"/>
  <c r="B24" i="6"/>
  <c r="B23" i="6"/>
  <c r="B22" i="6"/>
  <c r="B21" i="6"/>
  <c r="B20" i="6"/>
  <c r="B19" i="6"/>
  <c r="B18" i="6"/>
  <c r="H18" i="6"/>
  <c r="B13" i="6"/>
  <c r="H13" i="6"/>
  <c r="E14" i="8"/>
  <c r="F22" i="6"/>
  <c r="H22" i="6"/>
  <c r="F19" i="6"/>
  <c r="H19" i="6"/>
  <c r="F23" i="6"/>
  <c r="H23" i="6"/>
  <c r="E13" i="6"/>
  <c r="F20" i="6"/>
  <c r="H20" i="6"/>
  <c r="E24" i="6"/>
  <c r="H24" i="6"/>
  <c r="F13" i="6"/>
  <c r="E21" i="6"/>
  <c r="H21" i="6"/>
  <c r="E25" i="6"/>
  <c r="H25" i="6"/>
  <c r="E8" i="10"/>
  <c r="F15" i="9"/>
  <c r="F12" i="9"/>
  <c r="F11" i="9"/>
  <c r="F8" i="9"/>
  <c r="E3" i="9"/>
  <c r="E10" i="9"/>
  <c r="E14" i="9"/>
  <c r="B17" i="9"/>
  <c r="E17" i="9"/>
  <c r="E2" i="9"/>
  <c r="F2" i="9"/>
  <c r="E5" i="9"/>
  <c r="F6" i="9"/>
  <c r="E9" i="9"/>
  <c r="E13" i="9"/>
  <c r="E16" i="9"/>
  <c r="E10" i="8"/>
  <c r="E19" i="8"/>
  <c r="E16" i="8"/>
  <c r="E7" i="8"/>
  <c r="E8" i="8"/>
  <c r="E15" i="8"/>
  <c r="E11" i="8"/>
  <c r="E18" i="8"/>
  <c r="E20" i="8"/>
  <c r="E6" i="8"/>
  <c r="E4" i="8"/>
  <c r="E3" i="8"/>
  <c r="E2" i="8"/>
  <c r="F21" i="8"/>
  <c r="G3" i="8"/>
  <c r="E5" i="8"/>
  <c r="E9" i="8"/>
  <c r="E13" i="8"/>
  <c r="E17" i="8"/>
  <c r="F21" i="6"/>
  <c r="E20" i="6"/>
  <c r="B26" i="6"/>
  <c r="F24" i="6"/>
  <c r="E19" i="6"/>
  <c r="E23" i="6"/>
  <c r="F25" i="6"/>
  <c r="E18" i="6"/>
  <c r="E22" i="6"/>
  <c r="F18" i="6"/>
  <c r="E26" i="6"/>
  <c r="H26" i="6"/>
  <c r="F17" i="9"/>
  <c r="G17" i="8"/>
  <c r="G9" i="8"/>
  <c r="G8" i="8"/>
  <c r="G16" i="8"/>
  <c r="E21" i="8"/>
  <c r="G12" i="8"/>
  <c r="G13" i="8"/>
  <c r="G19" i="8"/>
  <c r="G11" i="8"/>
  <c r="G18" i="8"/>
  <c r="G14" i="8"/>
  <c r="G6" i="8"/>
  <c r="G2" i="8"/>
  <c r="G10" i="8"/>
  <c r="G20" i="8"/>
  <c r="G4" i="8"/>
  <c r="G5" i="8"/>
  <c r="G15" i="8"/>
  <c r="G7" i="8"/>
  <c r="D21" i="8"/>
  <c r="F26" i="6"/>
  <c r="B3" i="6"/>
  <c r="B4" i="6"/>
  <c r="B5" i="6"/>
  <c r="B6" i="6"/>
  <c r="B7" i="6"/>
  <c r="B8" i="6"/>
  <c r="B9" i="6"/>
  <c r="B10" i="6"/>
  <c r="B11" i="6"/>
  <c r="B2" i="6"/>
  <c r="C12" i="6"/>
  <c r="D12" i="6"/>
  <c r="F11" i="6"/>
  <c r="H11" i="6"/>
  <c r="E3" i="6"/>
  <c r="H3" i="6"/>
  <c r="E10" i="6"/>
  <c r="H10" i="6"/>
  <c r="E6" i="6"/>
  <c r="H6" i="6"/>
  <c r="E9" i="6"/>
  <c r="H9" i="6"/>
  <c r="E5" i="6"/>
  <c r="H5" i="6"/>
  <c r="F7" i="6"/>
  <c r="H7" i="6"/>
  <c r="F2" i="6"/>
  <c r="H2" i="6"/>
  <c r="E8" i="6"/>
  <c r="H8" i="6"/>
  <c r="E4" i="6"/>
  <c r="H4" i="6"/>
  <c r="F5" i="6"/>
  <c r="F9" i="6"/>
  <c r="B12" i="6"/>
  <c r="E2" i="6"/>
  <c r="F10" i="6"/>
  <c r="F8" i="6"/>
  <c r="F6" i="6"/>
  <c r="F4" i="6"/>
  <c r="E11" i="6"/>
  <c r="E7" i="6"/>
  <c r="F3" i="6"/>
  <c r="F12" i="6"/>
  <c r="H12" i="6"/>
  <c r="E12" i="6"/>
</calcChain>
</file>

<file path=xl/comments1.xml><?xml version="1.0" encoding="utf-8"?>
<comments xmlns="http://schemas.openxmlformats.org/spreadsheetml/2006/main">
  <authors>
    <author>Jane Suu</author>
  </authors>
  <commentList>
    <comment ref="B12" authorId="0">
      <text>
        <r>
          <rPr>
            <b/>
            <sz val="9"/>
            <color indexed="81"/>
            <rFont val="Tahoma"/>
            <family val="2"/>
            <charset val="186"/>
          </rPr>
          <t>Jane Suu:</t>
        </r>
        <r>
          <rPr>
            <sz val="9"/>
            <color indexed="81"/>
            <rFont val="Tahoma"/>
            <family val="2"/>
            <charset val="186"/>
          </rPr>
          <t xml:space="preserve">
siin on vaja arvestada, et mõni juhatuse liige võib olla seotud erineva müügituluga ettevõtetega ja olla mitmekordselt sees!</t>
        </r>
      </text>
    </comment>
  </commentList>
</comments>
</file>

<file path=xl/sharedStrings.xml><?xml version="1.0" encoding="utf-8"?>
<sst xmlns="http://schemas.openxmlformats.org/spreadsheetml/2006/main" count="271" uniqueCount="209">
  <si>
    <t>KESKMINE JUHT</t>
  </si>
  <si>
    <t>Sugu</t>
  </si>
  <si>
    <t>Vanus</t>
  </si>
  <si>
    <t>KESKMINE FIRMA</t>
  </si>
  <si>
    <t>Tegevusala</t>
  </si>
  <si>
    <t>Töötajate arv</t>
  </si>
  <si>
    <t>NAISTE NUPP</t>
  </si>
  <si>
    <t>Kui palju juhte on naised</t>
  </si>
  <si>
    <t xml:space="preserve">Milliseid firmasid juhivad naised </t>
  </si>
  <si>
    <t>Millistes firmades naisjuhid, kuigi üldine sellel tegevusalal juhtimine meeste käes</t>
  </si>
  <si>
    <t xml:space="preserve">juhatuse liikmeid ja tegevjuhte kokku </t>
  </si>
  <si>
    <t>mees</t>
  </si>
  <si>
    <t>kokku</t>
  </si>
  <si>
    <t xml:space="preserve"> + Veevarustus</t>
  </si>
  <si>
    <t xml:space="preserve"> + Hulgi- ja jaekaubandus</t>
  </si>
  <si>
    <t xml:space="preserve"> + Avalik haldus ja riigikaitse</t>
  </si>
  <si>
    <t xml:space="preserve">  + Põllumajandus, metsamajandus ja kalapüük</t>
  </si>
  <si>
    <t xml:space="preserve"> + Mäetööstus</t>
  </si>
  <si>
    <t xml:space="preserve"> + Töötlev tööstus</t>
  </si>
  <si>
    <t xml:space="preserve"> + Elektrienergia, gaasi, auru ja konditsioneeritud õhuga varustamine</t>
  </si>
  <si>
    <t xml:space="preserve"> + Ehitus</t>
  </si>
  <si>
    <t xml:space="preserve"> + Veondus ja laondus</t>
  </si>
  <si>
    <t xml:space="preserve"> + Majutus ja toitlustus</t>
  </si>
  <si>
    <t xml:space="preserve"> + Info ja side</t>
  </si>
  <si>
    <t xml:space="preserve"> + Finants- ja kindlustustegevus</t>
  </si>
  <si>
    <t xml:space="preserve"> + Kinnisvaraalane tegevus</t>
  </si>
  <si>
    <t xml:space="preserve"> + Kutse-, teadus- ja tehnikaalane tegevus</t>
  </si>
  <si>
    <t xml:space="preserve"> + Haldus- ja abitegevused</t>
  </si>
  <si>
    <t xml:space="preserve"> + Haridus</t>
  </si>
  <si>
    <t xml:space="preserve"> + Tervishoid ja sotsiaalhoolekanne</t>
  </si>
  <si>
    <t xml:space="preserve"> + Kunst, meelelahutus ja vaba aeg</t>
  </si>
  <si>
    <t xml:space="preserve"> + Muud teenindavad tegevused</t>
  </si>
  <si>
    <t>sektor</t>
  </si>
  <si>
    <t>unik</t>
  </si>
  <si>
    <t>naisi</t>
  </si>
  <si>
    <t>mehi</t>
  </si>
  <si>
    <t>kokku juhatuse liikmeid v tegevjuhte sektorites</t>
  </si>
  <si>
    <t>mehed</t>
  </si>
  <si>
    <t>naised</t>
  </si>
  <si>
    <t>naisi %</t>
  </si>
  <si>
    <t>mehi %</t>
  </si>
  <si>
    <t>mehed %</t>
  </si>
  <si>
    <t>naised %</t>
  </si>
  <si>
    <t>Keskmine müügitulu</t>
  </si>
  <si>
    <t>Maakond</t>
  </si>
  <si>
    <t xml:space="preserve"> + Harju maakond</t>
  </si>
  <si>
    <t xml:space="preserve">  + Hiiu maakond</t>
  </si>
  <si>
    <t xml:space="preserve">  + Ida-Viru maakond</t>
  </si>
  <si>
    <t xml:space="preserve">  + Jõgeva maakond</t>
  </si>
  <si>
    <t xml:space="preserve">  + Järva maakond</t>
  </si>
  <si>
    <t xml:space="preserve">  + Lääne maakond</t>
  </si>
  <si>
    <t xml:space="preserve">  + Lääne-Viru maakond</t>
  </si>
  <si>
    <t xml:space="preserve">  + Põlva maakond</t>
  </si>
  <si>
    <t xml:space="preserve">  + Pärnu maakond</t>
  </si>
  <si>
    <t xml:space="preserve">  + Rapla maakond</t>
  </si>
  <si>
    <t xml:space="preserve">  + Saare maakond</t>
  </si>
  <si>
    <t xml:space="preserve">  + Tartu maakond</t>
  </si>
  <si>
    <t xml:space="preserve">  + Valga maakond</t>
  </si>
  <si>
    <t xml:space="preserve">  + Viljandi maakond</t>
  </si>
  <si>
    <t xml:space="preserve">  + Võru maakond</t>
  </si>
  <si>
    <t>% sektorist, millega juhatuse liikmed on seotud</t>
  </si>
  <si>
    <t>juhatuse liikmeid v tegevjuhte kokku</t>
  </si>
  <si>
    <t>Asukoht</t>
  </si>
  <si>
    <t>Harjumaa</t>
  </si>
  <si>
    <t>35-45</t>
  </si>
  <si>
    <t>kokku juh liikmeid</t>
  </si>
  <si>
    <t>Valimisse võtsin alates 50 000 eurot aastas müügitulu näitavate ettevõtete juhatuse liikmed, tegevjuhid</t>
  </si>
  <si>
    <t>aastane müügitulu alates 50000 eurot</t>
  </si>
  <si>
    <t>0-3 töötajat</t>
  </si>
  <si>
    <t>3-6 töötajat</t>
  </si>
  <si>
    <t>6-10 töötajat</t>
  </si>
  <si>
    <t>10-20 töötajat</t>
  </si>
  <si>
    <t>20-50 töötajat</t>
  </si>
  <si>
    <t>50-100 töötajat</t>
  </si>
  <si>
    <t>100-250 töötajat</t>
  </si>
  <si>
    <t>üle 250 töötaja</t>
  </si>
  <si>
    <t>kommentaar</t>
  </si>
  <si>
    <t>naisjuhte kõige vähem %</t>
  </si>
  <si>
    <t>naisjuhte kõige rohkem %</t>
  </si>
  <si>
    <t>enam vähem võrdselt soo järgi juhte</t>
  </si>
  <si>
    <t>ettevõtete arv</t>
  </si>
  <si>
    <t>juhatuse liikmeid per ettevõte</t>
  </si>
  <si>
    <t>aastane müügitulu alates 50000 eurot, kokku juhat. Liikmeid</t>
  </si>
  <si>
    <t>100000-250000 aastas</t>
  </si>
  <si>
    <t>Tervishoid ja sotsiaalhoolekanne</t>
  </si>
  <si>
    <t>Hulgi- ja jaekaubandus</t>
  </si>
  <si>
    <t>40% kogubaasist on naised juhatuse liikmete / tegevjuhtide seas; alates 50 000 ettevõtte müügitulu aastas - on naisjuhte 34%</t>
  </si>
  <si>
    <t>Nimi</t>
  </si>
  <si>
    <t>Sünniaeg</t>
  </si>
  <si>
    <t>Isiku seos ühe suurima ettevõttega</t>
  </si>
  <si>
    <t>EV registrikood</t>
  </si>
  <si>
    <t>EV nimi</t>
  </si>
  <si>
    <t>EV EMTAK nimetus</t>
  </si>
  <si>
    <t>EV EMTAK kood</t>
  </si>
  <si>
    <t>EV Juriidiline aadress</t>
  </si>
  <si>
    <t>EV üldtelefon 1</t>
  </si>
  <si>
    <t>EV üldtelefon 2</t>
  </si>
  <si>
    <t>EV Email 1</t>
  </si>
  <si>
    <t>EV Email 2</t>
  </si>
  <si>
    <t>EV Email 3</t>
  </si>
  <si>
    <t>EV veebileht</t>
  </si>
  <si>
    <t>Müügitulu</t>
  </si>
  <si>
    <t>Müügitulu aasta</t>
  </si>
  <si>
    <t>EV töötajate arv</t>
  </si>
  <si>
    <t>Juhatuse liige</t>
  </si>
  <si>
    <t>Mootorsõidukite hooldus ja remont</t>
  </si>
  <si>
    <t>Mootorsõidukite osade ja lisaseadmete jaemüük</t>
  </si>
  <si>
    <t>Spetsialiseerimata hulgikaubandus</t>
  </si>
  <si>
    <t>Alari Altjõe</t>
  </si>
  <si>
    <t>MARJA AUTOKUMM OÜ</t>
  </si>
  <si>
    <t>Marja tn 4d, 10617, Tallinn linn, Harju maakond, Eesti Vabariik</t>
  </si>
  <si>
    <t>alari@kummid.ee</t>
  </si>
  <si>
    <t>www.kummid.ee</t>
  </si>
  <si>
    <t>Tule tn 33, 76505, Saue linn, Saue vald, Harju maakond, Eesti Vabariik</t>
  </si>
  <si>
    <t>Aleksander Simakov</t>
  </si>
  <si>
    <t>EASYWAYS OÜ</t>
  </si>
  <si>
    <t>Toidukaupade, jookide ja tubakatoodete spetsialiseerimata hulgimüük</t>
  </si>
  <si>
    <t>Narva mnt 13, 10151, Tallinn linn, Harju maakond, Eesti Vabariik</t>
  </si>
  <si>
    <t>info@ro-ro.eu</t>
  </si>
  <si>
    <t>www.ro-ro.eu</t>
  </si>
  <si>
    <t>Mööbli ja valgustite jaemüük spetsialiseeritud kauplustes</t>
  </si>
  <si>
    <t>Sanitaarseadmete jm ehitusmaterjalide hulgimüük</t>
  </si>
  <si>
    <t>Muu jaemüük väljaspool kauplusi, kioskeid ja turge</t>
  </si>
  <si>
    <t>Mitmesuguste erinevate kaupade vahendamine</t>
  </si>
  <si>
    <t>Elektroonika- ja telekommunikatsiooniseadmete ning nende osade hulgimüük</t>
  </si>
  <si>
    <t>A. H. Tammsaare tee 89, 13416, Tallinn linn, Harju maakond, Eesti Vabariik</t>
  </si>
  <si>
    <t>Elvis Liivakant</t>
  </si>
  <si>
    <t>COMBITEC OÜ</t>
  </si>
  <si>
    <t>Muude üld- ja eriotstarbeliste masinate ja seadmete hulgimüük</t>
  </si>
  <si>
    <t>Mäepealse tn 16-2, 12619, Tallinn linn, Harju maakond, Eesti Vabariik</t>
  </si>
  <si>
    <t>combitec@combitec.ee</t>
  </si>
  <si>
    <t>www.combitec.ee</t>
  </si>
  <si>
    <t>Fred Viisimaa</t>
  </si>
  <si>
    <t>HELIA SERVICE OÜ</t>
  </si>
  <si>
    <t>Mootorsõidukite osade ja lisaseadmete hulgimüük</t>
  </si>
  <si>
    <t>Keskuse tn 4, 76505, Saue linn, Saue vald, Harju maakond, Eesti Vabariik</t>
  </si>
  <si>
    <t>info@heliaservice.ee</t>
  </si>
  <si>
    <t>www.heliaservice.ee</t>
  </si>
  <si>
    <t>Puidu ja puidu esmatöötlustoodete hulgimüük</t>
  </si>
  <si>
    <t>Jaanus Mäesalu</t>
  </si>
  <si>
    <t>GUP-TUNING OÜ</t>
  </si>
  <si>
    <t>Kesk-Sõjamäe tn 24, 11415, Tallinn linn, Harju maakond, Eesti Vabariik</t>
  </si>
  <si>
    <t>jaanus@gup-tuning.ee</t>
  </si>
  <si>
    <t>www.gup-tuning.ee</t>
  </si>
  <si>
    <t>Lauri Laks</t>
  </si>
  <si>
    <t>FUMATEK OÜ</t>
  </si>
  <si>
    <t>Kuusenurga, 76910, Viti küla, Harku vald, Harju maakond, Eesti Vabariik</t>
  </si>
  <si>
    <t>curves@hot.ee</t>
  </si>
  <si>
    <t>info@fumatek.eu</t>
  </si>
  <si>
    <t>www.fumatek.eu</t>
  </si>
  <si>
    <t>Muude kindlate kaupade vahendamine</t>
  </si>
  <si>
    <t>Margus Juse</t>
  </si>
  <si>
    <t>STEINAR OÜ</t>
  </si>
  <si>
    <t>info@steinar.ee</t>
  </si>
  <si>
    <t>www.steinar.ee</t>
  </si>
  <si>
    <t>Mario Pällo</t>
  </si>
  <si>
    <t>ELENDURIL OÜ</t>
  </si>
  <si>
    <t>Torni tn 25, 11611, Tallinn linn, Harju maakond, Eesti Vabariik</t>
  </si>
  <si>
    <t>info@duril.ee</t>
  </si>
  <si>
    <t>www.duril.ee</t>
  </si>
  <si>
    <t>Mart Raidaru</t>
  </si>
  <si>
    <t>LUMEN ART OÜ</t>
  </si>
  <si>
    <t>A. H. Tammsaare tee 119-61, 12917, Tallinn linn, Harju maakond, Eesti Vabariik</t>
  </si>
  <si>
    <t>mart@lehtraid.ee</t>
  </si>
  <si>
    <t>info@lumenart.ee</t>
  </si>
  <si>
    <t>www.lumenart.ee</t>
  </si>
  <si>
    <t>Mihkel Pukk</t>
  </si>
  <si>
    <t>SILICIUM OÜ</t>
  </si>
  <si>
    <t>Tuukri põik 6, 10120, Tallinn linn, Harju maakond, Eesti Vabariik</t>
  </si>
  <si>
    <t>info@silicium.ee</t>
  </si>
  <si>
    <t>www.silicium.ee</t>
  </si>
  <si>
    <t>Rene Kuul</t>
  </si>
  <si>
    <t>HESSEN DI OÜ</t>
  </si>
  <si>
    <t>Rannaniidu tee 5, 74011, Pringi küla, Viimsi vald, Harju maakond, Eesti Vabariik</t>
  </si>
  <si>
    <t>info@hessen.ee</t>
  </si>
  <si>
    <t>www.hessen.ee</t>
  </si>
  <si>
    <t>Roman Rajapuu</t>
  </si>
  <si>
    <t>AVALLON BALTIC OÜ</t>
  </si>
  <si>
    <t>info@musicmarket.ee</t>
  </si>
  <si>
    <t>www.musicmarket.ee</t>
  </si>
  <si>
    <t>Tõnis Kadarik</t>
  </si>
  <si>
    <t>FEDEMARK OÜ</t>
  </si>
  <si>
    <t>Lageda tee 35, 74020, Pärnamäe küla, Viimsi vald, Harju maakond, Eesti Vabariik</t>
  </si>
  <si>
    <t>info@fedemark.ee</t>
  </si>
  <si>
    <t>www.fedemark.ee</t>
  </si>
  <si>
    <t>Valeri Pašnin</t>
  </si>
  <si>
    <t>Volodymyr Makogonchuk</t>
  </si>
  <si>
    <t>BEST FIREWOOD BALTIC OÜ</t>
  </si>
  <si>
    <t>Männiku tee 106b, 11216, Tallinn linn, Harju maakond, Eesti Vabariik</t>
  </si>
  <si>
    <t>info@bestfirewood.eu</t>
  </si>
  <si>
    <t>www.eco-fuel.ee</t>
  </si>
  <si>
    <t>kogu vanuseline baas</t>
  </si>
  <si>
    <t>65 ja üle</t>
  </si>
  <si>
    <t>55-64</t>
  </si>
  <si>
    <t>45-54</t>
  </si>
  <si>
    <t>35-44</t>
  </si>
  <si>
    <t>25-34</t>
  </si>
  <si>
    <t>alla 25</t>
  </si>
  <si>
    <t>Ehitussektori firmades</t>
  </si>
  <si>
    <t>1 -2,5 miljonit</t>
  </si>
  <si>
    <t>2,5-5 miljonit</t>
  </si>
  <si>
    <t>5-10 miljonit</t>
  </si>
  <si>
    <t>10-30 miljonit</t>
  </si>
  <si>
    <t xml:space="preserve">30 miljonit ja üle </t>
  </si>
  <si>
    <t>750 000-1 miljon</t>
  </si>
  <si>
    <t>500 000-750 000</t>
  </si>
  <si>
    <t>250 000-500 000</t>
  </si>
  <si>
    <t>100 000-250 000</t>
  </si>
  <si>
    <t>50 000-100 000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</si>
</sst>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;[Red]\-#,##0\ &quot;€&quot;"/>
  </numFmts>
  <fonts count="19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44546A"/>
      <name val="Calibri"/>
      <family val="2"/>
      <charset val="186"/>
      <scheme val="minor"/>
    </font>
    <font>
      <b/>
      <sz val="11"/>
      <color rgb="FF44546A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theme="3"/>
      <name val="Calibri"/>
      <family val="2"/>
      <charset val="186"/>
      <scheme val="minor"/>
    </font>
    <font>
      <i/>
      <sz val="11"/>
      <color theme="3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theme="6" tint="-0.499984740745262"/>
      <name val="Calibri"/>
      <family val="2"/>
      <charset val="186"/>
      <scheme val="minor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b/>
      <sz val="11"/>
      <color theme="4"/>
      <name val="Calibri"/>
      <family val="2"/>
      <charset val="186"/>
      <scheme val="minor"/>
    </font>
    <font>
      <i/>
      <sz val="11"/>
      <color theme="4"/>
      <name val="Calibri"/>
      <family val="2"/>
      <charset val="186"/>
      <scheme val="minor"/>
    </font>
    <font>
      <b/>
      <i/>
      <sz val="11"/>
      <color theme="4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color theme="6" tint="-0.499984740745262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u/>
      <sz val="11"/>
      <color theme="1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5" fillId="0" borderId="0" xfId="0" applyNumberFormat="1" applyFont="1"/>
    <xf numFmtId="2" fontId="4" fillId="0" borderId="0" xfId="0" applyNumberFormat="1" applyFont="1"/>
    <xf numFmtId="0" fontId="1" fillId="2" borderId="0" xfId="0" applyFont="1" applyFill="1"/>
    <xf numFmtId="0" fontId="6" fillId="0" borderId="0" xfId="0" applyFont="1"/>
    <xf numFmtId="0" fontId="4" fillId="0" borderId="0" xfId="0" applyFont="1"/>
    <xf numFmtId="2" fontId="8" fillId="0" borderId="0" xfId="0" applyNumberFormat="1" applyFont="1"/>
    <xf numFmtId="0" fontId="8" fillId="0" borderId="0" xfId="0" applyFont="1"/>
    <xf numFmtId="2" fontId="0" fillId="0" borderId="0" xfId="0" applyNumberFormat="1"/>
    <xf numFmtId="2" fontId="6" fillId="0" borderId="0" xfId="0" applyNumberFormat="1" applyFont="1"/>
    <xf numFmtId="2" fontId="1" fillId="0" borderId="0" xfId="0" applyNumberFormat="1" applyFont="1" applyAlignment="1">
      <alignment wrapText="1"/>
    </xf>
    <xf numFmtId="0" fontId="2" fillId="0" borderId="0" xfId="0" applyFont="1" applyAlignment="1">
      <alignment vertical="center" wrapText="1"/>
    </xf>
    <xf numFmtId="164" fontId="0" fillId="0" borderId="0" xfId="0" applyNumberFormat="1"/>
    <xf numFmtId="0" fontId="11" fillId="0" borderId="0" xfId="0" applyFont="1"/>
    <xf numFmtId="0" fontId="0" fillId="3" borderId="0" xfId="0" applyFill="1"/>
    <xf numFmtId="0" fontId="11" fillId="0" borderId="0" xfId="0" applyFont="1" applyAlignment="1">
      <alignment wrapText="1"/>
    </xf>
    <xf numFmtId="0" fontId="1" fillId="3" borderId="0" xfId="0" applyFont="1" applyFill="1"/>
    <xf numFmtId="0" fontId="12" fillId="0" borderId="0" xfId="0" applyFont="1"/>
    <xf numFmtId="2" fontId="13" fillId="0" borderId="0" xfId="0" applyNumberFormat="1" applyFont="1"/>
    <xf numFmtId="0" fontId="14" fillId="0" borderId="0" xfId="0" applyFont="1"/>
    <xf numFmtId="164" fontId="12" fillId="0" borderId="0" xfId="0" applyNumberFormat="1" applyFont="1"/>
    <xf numFmtId="164" fontId="15" fillId="0" borderId="0" xfId="0" applyNumberFormat="1" applyFont="1"/>
    <xf numFmtId="0" fontId="15" fillId="0" borderId="0" xfId="0" applyFont="1"/>
    <xf numFmtId="0" fontId="15" fillId="3" borderId="0" xfId="0" applyFont="1" applyFill="1"/>
    <xf numFmtId="2" fontId="5" fillId="3" borderId="0" xfId="0" applyNumberFormat="1" applyFont="1" applyFill="1"/>
    <xf numFmtId="2" fontId="0" fillId="3" borderId="0" xfId="0" applyNumberFormat="1" applyFill="1"/>
    <xf numFmtId="2" fontId="7" fillId="3" borderId="0" xfId="0" applyNumberFormat="1" applyFont="1" applyFill="1"/>
    <xf numFmtId="2" fontId="15" fillId="3" borderId="0" xfId="0" applyNumberFormat="1" applyFont="1" applyFill="1"/>
    <xf numFmtId="2" fontId="4" fillId="3" borderId="0" xfId="0" applyNumberFormat="1" applyFont="1" applyFill="1"/>
    <xf numFmtId="2" fontId="4" fillId="0" borderId="0" xfId="0" applyNumberFormat="1" applyFont="1" applyFill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8" fillId="0" borderId="0" xfId="0" applyFont="1" applyAlignment="1">
      <alignment wrapText="1"/>
    </xf>
    <xf numFmtId="0" fontId="8" fillId="0" borderId="0" xfId="0" applyFont="1" applyFill="1"/>
    <xf numFmtId="2" fontId="16" fillId="0" borderId="0" xfId="0" applyNumberFormat="1" applyFont="1"/>
    <xf numFmtId="0" fontId="5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7" fillId="0" borderId="0" xfId="0" applyFont="1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164" fontId="1" fillId="0" borderId="0" xfId="0" applyNumberFormat="1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F26" sqref="F26"/>
    </sheetView>
  </sheetViews>
  <sheetFormatPr baseColWidth="10" defaultColWidth="8.83203125" defaultRowHeight="14" x14ac:dyDescent="0"/>
  <cols>
    <col min="1" max="1" width="41.5" style="32" customWidth="1"/>
    <col min="2" max="2" width="23.33203125" customWidth="1"/>
  </cols>
  <sheetData>
    <row r="1" spans="1:2">
      <c r="A1" s="40" t="s">
        <v>0</v>
      </c>
      <c r="B1" s="15" t="s">
        <v>66</v>
      </c>
    </row>
    <row r="2" spans="1:2">
      <c r="A2" s="13" t="s">
        <v>1</v>
      </c>
      <c r="B2" t="s">
        <v>11</v>
      </c>
    </row>
    <row r="3" spans="1:2">
      <c r="A3" s="13" t="s">
        <v>2</v>
      </c>
      <c r="B3" t="s">
        <v>64</v>
      </c>
    </row>
    <row r="4" spans="1:2">
      <c r="A4" s="13"/>
    </row>
    <row r="5" spans="1:2">
      <c r="A5" s="13"/>
    </row>
    <row r="6" spans="1:2">
      <c r="A6" s="13" t="s">
        <v>3</v>
      </c>
    </row>
    <row r="7" spans="1:2">
      <c r="A7" s="13" t="s">
        <v>4</v>
      </c>
      <c r="B7" t="s">
        <v>85</v>
      </c>
    </row>
    <row r="8" spans="1:2">
      <c r="A8" s="13" t="s">
        <v>5</v>
      </c>
      <c r="B8" t="s">
        <v>68</v>
      </c>
    </row>
    <row r="9" spans="1:2">
      <c r="A9" s="13" t="s">
        <v>43</v>
      </c>
      <c r="B9" s="14" t="s">
        <v>83</v>
      </c>
    </row>
    <row r="10" spans="1:2">
      <c r="A10" s="13" t="s">
        <v>62</v>
      </c>
      <c r="B10" t="s">
        <v>63</v>
      </c>
    </row>
    <row r="11" spans="1:2">
      <c r="A11" s="13"/>
    </row>
    <row r="12" spans="1:2">
      <c r="A12" s="13" t="s">
        <v>6</v>
      </c>
    </row>
    <row r="13" spans="1:2">
      <c r="A13" s="13" t="s">
        <v>7</v>
      </c>
      <c r="B13" t="s">
        <v>86</v>
      </c>
    </row>
    <row r="14" spans="1:2">
      <c r="A14" s="13" t="s">
        <v>8</v>
      </c>
      <c r="B14" t="s">
        <v>84</v>
      </c>
    </row>
    <row r="15" spans="1:2" ht="28">
      <c r="A15" s="13" t="s">
        <v>9</v>
      </c>
      <c r="B15" t="s">
        <v>198</v>
      </c>
    </row>
    <row r="16" spans="1:2">
      <c r="A16" s="13"/>
    </row>
    <row r="17" spans="1:1">
      <c r="A17" s="13"/>
    </row>
    <row r="20" spans="1:1">
      <c r="A20" s="33"/>
    </row>
    <row r="21" spans="1:1">
      <c r="A21" s="35"/>
    </row>
    <row r="22" spans="1:1">
      <c r="A22" s="33"/>
    </row>
    <row r="23" spans="1:1">
      <c r="A23" s="33"/>
    </row>
    <row r="24" spans="1:1">
      <c r="A24" s="3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46" sqref="C46:C55"/>
    </sheetView>
  </sheetViews>
  <sheetFormatPr baseColWidth="10" defaultColWidth="8.83203125" defaultRowHeight="14" x14ac:dyDescent="0"/>
  <cols>
    <col min="1" max="1" width="22.6640625" customWidth="1"/>
    <col min="2" max="2" width="10.5" customWidth="1"/>
    <col min="7" max="7" width="11" customWidth="1"/>
  </cols>
  <sheetData>
    <row r="1" spans="1:8" ht="56">
      <c r="A1" s="17" t="s">
        <v>67</v>
      </c>
      <c r="B1" s="1" t="s">
        <v>65</v>
      </c>
      <c r="C1" s="2" t="s">
        <v>35</v>
      </c>
      <c r="D1" s="2" t="s">
        <v>34</v>
      </c>
      <c r="E1" s="7" t="s">
        <v>41</v>
      </c>
      <c r="F1" s="7" t="s">
        <v>42</v>
      </c>
      <c r="G1" s="35" t="s">
        <v>80</v>
      </c>
      <c r="H1" s="35" t="s">
        <v>81</v>
      </c>
    </row>
    <row r="2" spans="1:8">
      <c r="A2" t="s">
        <v>203</v>
      </c>
      <c r="B2">
        <f>C2+D2</f>
        <v>754</v>
      </c>
      <c r="C2" s="16">
        <v>629</v>
      </c>
      <c r="D2" s="16">
        <v>125</v>
      </c>
      <c r="E2" s="4">
        <f>C2/B2*100</f>
        <v>83.421750663129984</v>
      </c>
      <c r="F2" s="4">
        <f>D2/B2*100</f>
        <v>16.578249336870027</v>
      </c>
      <c r="G2" s="34">
        <v>375</v>
      </c>
      <c r="H2" s="37">
        <f t="shared" ref="H2:H10" si="0">B2/G2</f>
        <v>2.0106666666666668</v>
      </c>
    </row>
    <row r="3" spans="1:8">
      <c r="A3" s="14" t="s">
        <v>202</v>
      </c>
      <c r="B3">
        <f t="shared" ref="B3:B11" si="1">C3+D3</f>
        <v>1228</v>
      </c>
      <c r="C3" s="16">
        <v>1029</v>
      </c>
      <c r="D3" s="16">
        <v>199</v>
      </c>
      <c r="E3" s="4">
        <f t="shared" ref="E3:E13" si="2">C3/B3*100</f>
        <v>83.794788273615637</v>
      </c>
      <c r="F3" s="4">
        <f t="shared" ref="F3:F13" si="3">D3/B3*100</f>
        <v>16.205211726384363</v>
      </c>
      <c r="G3" s="34">
        <v>738</v>
      </c>
      <c r="H3" s="37">
        <f t="shared" si="0"/>
        <v>1.6639566395663956</v>
      </c>
    </row>
    <row r="4" spans="1:8">
      <c r="A4" s="14" t="s">
        <v>201</v>
      </c>
      <c r="B4">
        <f t="shared" si="1"/>
        <v>1241</v>
      </c>
      <c r="C4" s="16">
        <v>1048</v>
      </c>
      <c r="D4" s="16">
        <v>193</v>
      </c>
      <c r="E4" s="4">
        <f t="shared" si="2"/>
        <v>84.448025785656739</v>
      </c>
      <c r="F4" s="4">
        <f t="shared" si="3"/>
        <v>15.551974214343273</v>
      </c>
      <c r="G4" s="34">
        <v>812</v>
      </c>
      <c r="H4" s="37">
        <f t="shared" si="0"/>
        <v>1.5283251231527093</v>
      </c>
    </row>
    <row r="5" spans="1:8">
      <c r="A5" s="14" t="s">
        <v>200</v>
      </c>
      <c r="B5">
        <f t="shared" si="1"/>
        <v>2166</v>
      </c>
      <c r="C5" s="16">
        <v>1829</v>
      </c>
      <c r="D5" s="16">
        <v>337</v>
      </c>
      <c r="E5" s="4">
        <f t="shared" si="2"/>
        <v>84.441366574330573</v>
      </c>
      <c r="F5" s="4">
        <f t="shared" si="3"/>
        <v>15.558633425669438</v>
      </c>
      <c r="G5" s="34">
        <v>1488</v>
      </c>
      <c r="H5" s="37">
        <f t="shared" si="0"/>
        <v>1.4556451612903225</v>
      </c>
    </row>
    <row r="6" spans="1:8">
      <c r="A6" s="14" t="s">
        <v>199</v>
      </c>
      <c r="B6">
        <f t="shared" si="1"/>
        <v>4930</v>
      </c>
      <c r="C6" s="16">
        <v>4056</v>
      </c>
      <c r="D6" s="16">
        <v>874</v>
      </c>
      <c r="E6" s="4">
        <f t="shared" si="2"/>
        <v>82.271805273833678</v>
      </c>
      <c r="F6" s="4">
        <f t="shared" si="3"/>
        <v>17.728194726166329</v>
      </c>
      <c r="G6" s="34">
        <v>3507</v>
      </c>
      <c r="H6" s="37">
        <f t="shared" si="0"/>
        <v>1.4057599087539208</v>
      </c>
    </row>
    <row r="7" spans="1:8">
      <c r="A7" s="14" t="s">
        <v>204</v>
      </c>
      <c r="B7">
        <f t="shared" si="1"/>
        <v>2293</v>
      </c>
      <c r="C7" s="16">
        <v>1878</v>
      </c>
      <c r="D7" s="16">
        <v>415</v>
      </c>
      <c r="E7" s="4">
        <f t="shared" si="2"/>
        <v>81.901439162668993</v>
      </c>
      <c r="F7" s="4">
        <f t="shared" si="3"/>
        <v>18.098560837331007</v>
      </c>
      <c r="G7" s="34">
        <v>1650</v>
      </c>
      <c r="H7" s="37">
        <f t="shared" si="0"/>
        <v>1.3896969696969697</v>
      </c>
    </row>
    <row r="8" spans="1:8">
      <c r="A8" s="23" t="s">
        <v>205</v>
      </c>
      <c r="B8" s="24">
        <f t="shared" si="1"/>
        <v>3971</v>
      </c>
      <c r="C8" s="25">
        <v>3170</v>
      </c>
      <c r="D8" s="25">
        <v>801</v>
      </c>
      <c r="E8" s="4">
        <f t="shared" si="2"/>
        <v>79.828758499118607</v>
      </c>
      <c r="F8" s="4">
        <f t="shared" si="3"/>
        <v>20.17124150088139</v>
      </c>
      <c r="G8" s="34">
        <v>2887</v>
      </c>
      <c r="H8" s="37">
        <f t="shared" si="0"/>
        <v>1.3754762729476966</v>
      </c>
    </row>
    <row r="9" spans="1:8">
      <c r="A9" s="14" t="s">
        <v>206</v>
      </c>
      <c r="B9">
        <f t="shared" si="1"/>
        <v>8670</v>
      </c>
      <c r="C9" s="16">
        <v>6733</v>
      </c>
      <c r="D9" s="16">
        <v>1937</v>
      </c>
      <c r="E9" s="4">
        <f t="shared" si="2"/>
        <v>77.658592848904263</v>
      </c>
      <c r="F9" s="4">
        <f t="shared" si="3"/>
        <v>22.341407151095733</v>
      </c>
      <c r="G9" s="34">
        <v>6575</v>
      </c>
      <c r="H9" s="37">
        <f t="shared" si="0"/>
        <v>1.3186311787072242</v>
      </c>
    </row>
    <row r="10" spans="1:8" s="2" customFormat="1">
      <c r="A10" s="45" t="s">
        <v>207</v>
      </c>
      <c r="B10" s="2">
        <f t="shared" si="1"/>
        <v>15038</v>
      </c>
      <c r="C10" s="18">
        <v>11208</v>
      </c>
      <c r="D10" s="18">
        <v>3830</v>
      </c>
      <c r="E10" s="4">
        <f t="shared" si="2"/>
        <v>74.531187657933245</v>
      </c>
      <c r="F10" s="4">
        <f t="shared" si="3"/>
        <v>25.468812342066766</v>
      </c>
      <c r="G10" s="9">
        <v>12131</v>
      </c>
      <c r="H10" s="8">
        <f t="shared" si="0"/>
        <v>1.2396339955485944</v>
      </c>
    </row>
    <row r="11" spans="1:8">
      <c r="A11" s="14" t="s">
        <v>208</v>
      </c>
      <c r="B11">
        <f t="shared" si="1"/>
        <v>14420</v>
      </c>
      <c r="C11" s="16">
        <v>10481</v>
      </c>
      <c r="D11" s="16">
        <v>3939</v>
      </c>
      <c r="E11" s="4">
        <f t="shared" si="2"/>
        <v>72.683772538141469</v>
      </c>
      <c r="F11" s="4">
        <f t="shared" si="3"/>
        <v>27.316227461858528</v>
      </c>
      <c r="G11" s="34">
        <v>11841</v>
      </c>
      <c r="H11" s="37">
        <f>B11/G11</f>
        <v>1.2178025504602652</v>
      </c>
    </row>
    <row r="12" spans="1:8" ht="28">
      <c r="A12" s="1" t="s">
        <v>10</v>
      </c>
      <c r="B12">
        <f>SUM(B2:B11)</f>
        <v>54711</v>
      </c>
      <c r="C12" s="18">
        <f>SUM(C2:C11)</f>
        <v>42061</v>
      </c>
      <c r="D12" s="18">
        <f>SUM(D2:D11)</f>
        <v>12650</v>
      </c>
      <c r="E12" s="4">
        <f t="shared" si="2"/>
        <v>76.878507064392892</v>
      </c>
      <c r="F12" s="4">
        <f t="shared" si="3"/>
        <v>23.121492935607098</v>
      </c>
      <c r="G12" s="36">
        <f>SUM(G2:G11)</f>
        <v>42004</v>
      </c>
      <c r="H12" s="8">
        <f>B12/G12</f>
        <v>1.3025188077325969</v>
      </c>
    </row>
    <row r="13" spans="1:8">
      <c r="A13" s="19" t="s">
        <v>33</v>
      </c>
      <c r="B13" s="19">
        <f>C13+D13</f>
        <v>46925</v>
      </c>
      <c r="C13" s="19">
        <v>35230</v>
      </c>
      <c r="D13" s="19">
        <v>11695</v>
      </c>
      <c r="E13" s="20">
        <f t="shared" si="2"/>
        <v>75.077250932338842</v>
      </c>
      <c r="F13" s="20">
        <f t="shared" si="3"/>
        <v>24.922749067661162</v>
      </c>
      <c r="G13" s="9">
        <v>41993</v>
      </c>
      <c r="H13" s="8">
        <f>B13/G13</f>
        <v>1.1174481461195913</v>
      </c>
    </row>
    <row r="14" spans="1:8">
      <c r="E14" s="10"/>
      <c r="F14" s="10"/>
    </row>
    <row r="15" spans="1:8">
      <c r="E15" s="10"/>
      <c r="F15" s="10"/>
    </row>
    <row r="16" spans="1:8" ht="15">
      <c r="A16" s="21" t="s">
        <v>5</v>
      </c>
    </row>
    <row r="17" spans="1:8" ht="56">
      <c r="A17" s="17" t="s">
        <v>67</v>
      </c>
      <c r="B17" s="1" t="s">
        <v>65</v>
      </c>
      <c r="C17" s="2" t="s">
        <v>35</v>
      </c>
      <c r="D17" s="2" t="s">
        <v>34</v>
      </c>
      <c r="E17" s="7" t="s">
        <v>41</v>
      </c>
      <c r="F17" s="7" t="s">
        <v>42</v>
      </c>
      <c r="G17" s="35" t="s">
        <v>80</v>
      </c>
      <c r="H17" s="35" t="s">
        <v>81</v>
      </c>
    </row>
    <row r="18" spans="1:8">
      <c r="A18" s="14" t="s">
        <v>75</v>
      </c>
      <c r="B18">
        <f t="shared" ref="B18:B25" si="4">C18+D18</f>
        <v>431</v>
      </c>
      <c r="C18" s="16">
        <v>355</v>
      </c>
      <c r="D18" s="16">
        <v>76</v>
      </c>
      <c r="E18" s="4">
        <f t="shared" ref="E18:E26" si="5">C18/B18*100</f>
        <v>82.366589327146173</v>
      </c>
      <c r="F18" s="4">
        <f t="shared" ref="F18:F26" si="6">D18/B18*100</f>
        <v>17.633410672853827</v>
      </c>
      <c r="G18" s="34">
        <v>199</v>
      </c>
      <c r="H18" s="37">
        <f>B18/G18</f>
        <v>2.1658291457286434</v>
      </c>
    </row>
    <row r="19" spans="1:8">
      <c r="A19" s="14" t="s">
        <v>74</v>
      </c>
      <c r="B19">
        <f t="shared" si="4"/>
        <v>745</v>
      </c>
      <c r="C19" s="16">
        <v>591</v>
      </c>
      <c r="D19" s="16">
        <v>154</v>
      </c>
      <c r="E19" s="4">
        <f t="shared" si="5"/>
        <v>79.328859060402692</v>
      </c>
      <c r="F19" s="4">
        <f t="shared" si="6"/>
        <v>20.671140939597315</v>
      </c>
      <c r="G19" s="34">
        <v>428</v>
      </c>
      <c r="H19" s="37">
        <f t="shared" ref="H19:H27" si="7">B19/G19</f>
        <v>1.7406542056074767</v>
      </c>
    </row>
    <row r="20" spans="1:8">
      <c r="A20" s="14" t="s">
        <v>73</v>
      </c>
      <c r="B20">
        <f t="shared" si="4"/>
        <v>1235</v>
      </c>
      <c r="C20" s="16">
        <v>1021</v>
      </c>
      <c r="D20" s="16">
        <v>214</v>
      </c>
      <c r="E20" s="4">
        <f t="shared" si="5"/>
        <v>82.672064777327932</v>
      </c>
      <c r="F20" s="4">
        <f t="shared" si="6"/>
        <v>17.327935222672064</v>
      </c>
      <c r="G20" s="34">
        <v>696</v>
      </c>
      <c r="H20" s="37">
        <f t="shared" si="7"/>
        <v>1.7744252873563218</v>
      </c>
    </row>
    <row r="21" spans="1:8">
      <c r="A21" s="14" t="s">
        <v>72</v>
      </c>
      <c r="B21">
        <f t="shared" si="4"/>
        <v>3514</v>
      </c>
      <c r="C21" s="16">
        <v>2821</v>
      </c>
      <c r="D21" s="16">
        <v>693</v>
      </c>
      <c r="E21" s="4">
        <f t="shared" si="5"/>
        <v>80.278884462151396</v>
      </c>
      <c r="F21" s="4">
        <f t="shared" si="6"/>
        <v>19.721115537848604</v>
      </c>
      <c r="G21" s="34">
        <v>2241</v>
      </c>
      <c r="H21" s="37">
        <f t="shared" si="7"/>
        <v>1.5680499776885319</v>
      </c>
    </row>
    <row r="22" spans="1:8">
      <c r="A22" s="14" t="s">
        <v>71</v>
      </c>
      <c r="B22">
        <f t="shared" si="4"/>
        <v>5558</v>
      </c>
      <c r="C22" s="16">
        <v>4333</v>
      </c>
      <c r="D22" s="16">
        <v>1225</v>
      </c>
      <c r="E22" s="4">
        <f t="shared" si="5"/>
        <v>77.959697732997483</v>
      </c>
      <c r="F22" s="4">
        <f t="shared" si="6"/>
        <v>22.040302267002517</v>
      </c>
      <c r="G22" s="34">
        <v>3754</v>
      </c>
      <c r="H22" s="37">
        <f t="shared" si="7"/>
        <v>1.4805540756526372</v>
      </c>
    </row>
    <row r="23" spans="1:8">
      <c r="A23" s="14" t="s">
        <v>70</v>
      </c>
      <c r="B23">
        <f t="shared" si="4"/>
        <v>7458</v>
      </c>
      <c r="C23" s="16">
        <v>5690</v>
      </c>
      <c r="D23" s="16">
        <v>1768</v>
      </c>
      <c r="E23" s="4">
        <f t="shared" si="5"/>
        <v>76.293912577098425</v>
      </c>
      <c r="F23" s="4">
        <f t="shared" si="6"/>
        <v>23.706087422901582</v>
      </c>
      <c r="G23" s="34">
        <v>5112</v>
      </c>
      <c r="H23" s="37">
        <f t="shared" si="7"/>
        <v>1.4589201877934272</v>
      </c>
    </row>
    <row r="24" spans="1:8">
      <c r="A24" s="14" t="s">
        <v>69</v>
      </c>
      <c r="B24">
        <f t="shared" si="4"/>
        <v>14782</v>
      </c>
      <c r="C24" s="16">
        <v>10928</v>
      </c>
      <c r="D24" s="16">
        <v>3854</v>
      </c>
      <c r="E24" s="4">
        <f t="shared" si="5"/>
        <v>73.927749966175085</v>
      </c>
      <c r="F24" s="4">
        <f t="shared" si="6"/>
        <v>26.072250033824922</v>
      </c>
      <c r="G24" s="34">
        <v>10883</v>
      </c>
      <c r="H24" s="37">
        <f t="shared" si="7"/>
        <v>1.3582651842322888</v>
      </c>
    </row>
    <row r="25" spans="1:8" s="2" customFormat="1">
      <c r="A25" s="45" t="s">
        <v>68</v>
      </c>
      <c r="B25" s="2">
        <f t="shared" si="4"/>
        <v>27628</v>
      </c>
      <c r="C25" s="18">
        <v>20942</v>
      </c>
      <c r="D25" s="18">
        <v>6686</v>
      </c>
      <c r="E25" s="4">
        <f t="shared" si="5"/>
        <v>75.799913131605621</v>
      </c>
      <c r="F25" s="4">
        <f t="shared" si="6"/>
        <v>24.200086868394383</v>
      </c>
      <c r="G25" s="9">
        <v>25268</v>
      </c>
      <c r="H25" s="8">
        <f t="shared" si="7"/>
        <v>1.093398765236663</v>
      </c>
    </row>
    <row r="26" spans="1:8" ht="28">
      <c r="A26" s="1" t="s">
        <v>10</v>
      </c>
      <c r="B26">
        <f>SUM(B18:B25)</f>
        <v>61351</v>
      </c>
      <c r="C26" s="18">
        <f>SUM(C18:C25)</f>
        <v>46681</v>
      </c>
      <c r="D26" s="18">
        <f>SUM(D18:D25)</f>
        <v>14670</v>
      </c>
      <c r="E26" s="4">
        <f t="shared" si="5"/>
        <v>76.088409316881553</v>
      </c>
      <c r="F26" s="4">
        <f t="shared" si="6"/>
        <v>23.911590683118451</v>
      </c>
      <c r="G26" s="34">
        <f>SUM(G18:G25)</f>
        <v>48581</v>
      </c>
      <c r="H26" s="37">
        <f t="shared" si="7"/>
        <v>1.2628599658302628</v>
      </c>
    </row>
    <row r="27" spans="1:8">
      <c r="A27" s="22" t="s">
        <v>33</v>
      </c>
      <c r="B27" s="19">
        <v>46925</v>
      </c>
      <c r="C27" s="19">
        <v>35230</v>
      </c>
      <c r="D27" s="19">
        <v>11695</v>
      </c>
      <c r="E27" s="11">
        <f t="shared" ref="E27" si="8">C27/B27*100</f>
        <v>75.077250932338842</v>
      </c>
      <c r="F27" s="11">
        <f t="shared" ref="F27" si="9">D27/B27*100</f>
        <v>24.922749067661162</v>
      </c>
      <c r="G27" s="34">
        <v>41993</v>
      </c>
      <c r="H27" s="37">
        <f t="shared" si="7"/>
        <v>1.1174481461195913</v>
      </c>
    </row>
    <row r="32" spans="1:8">
      <c r="A32" s="45" t="s">
        <v>68</v>
      </c>
      <c r="B32" s="2">
        <f>C32+D32</f>
        <v>27628</v>
      </c>
      <c r="C32" s="18">
        <v>20942</v>
      </c>
      <c r="D32" s="18">
        <v>6686</v>
      </c>
      <c r="E32">
        <v>8</v>
      </c>
    </row>
    <row r="33" spans="1:5">
      <c r="A33" s="14" t="s">
        <v>69</v>
      </c>
      <c r="B33">
        <f>C33+D33</f>
        <v>14782</v>
      </c>
      <c r="C33" s="16">
        <v>10928</v>
      </c>
      <c r="D33" s="16">
        <v>3854</v>
      </c>
      <c r="E33">
        <v>7</v>
      </c>
    </row>
    <row r="34" spans="1:5">
      <c r="A34" s="14" t="s">
        <v>70</v>
      </c>
      <c r="B34">
        <f>C34+D34</f>
        <v>7458</v>
      </c>
      <c r="C34" s="16">
        <v>5690</v>
      </c>
      <c r="D34" s="16">
        <v>1768</v>
      </c>
      <c r="E34">
        <v>6</v>
      </c>
    </row>
    <row r="35" spans="1:5">
      <c r="A35" s="14" t="s">
        <v>71</v>
      </c>
      <c r="B35">
        <f>C35+D35</f>
        <v>5558</v>
      </c>
      <c r="C35" s="16">
        <v>4333</v>
      </c>
      <c r="D35" s="16">
        <v>1225</v>
      </c>
      <c r="E35">
        <v>5</v>
      </c>
    </row>
    <row r="36" spans="1:5">
      <c r="A36" s="14" t="s">
        <v>72</v>
      </c>
      <c r="B36">
        <f>C36+D36</f>
        <v>3514</v>
      </c>
      <c r="C36" s="16">
        <v>2821</v>
      </c>
      <c r="D36" s="16">
        <v>693</v>
      </c>
      <c r="E36">
        <v>4</v>
      </c>
    </row>
    <row r="37" spans="1:5">
      <c r="A37" s="14" t="s">
        <v>73</v>
      </c>
      <c r="B37">
        <f>C37+D37</f>
        <v>1235</v>
      </c>
      <c r="C37" s="16">
        <v>1021</v>
      </c>
      <c r="D37" s="16">
        <v>214</v>
      </c>
      <c r="E37">
        <v>3</v>
      </c>
    </row>
    <row r="38" spans="1:5">
      <c r="A38" s="14" t="s">
        <v>74</v>
      </c>
      <c r="B38">
        <f>C38+D38</f>
        <v>745</v>
      </c>
      <c r="C38" s="16">
        <v>591</v>
      </c>
      <c r="D38" s="16">
        <v>154</v>
      </c>
      <c r="E38">
        <v>2</v>
      </c>
    </row>
    <row r="39" spans="1:5">
      <c r="A39" s="14" t="s">
        <v>75</v>
      </c>
      <c r="B39">
        <f>C39+D39</f>
        <v>431</v>
      </c>
      <c r="C39" s="16">
        <v>355</v>
      </c>
      <c r="D39" s="16">
        <v>76</v>
      </c>
      <c r="E39">
        <v>1</v>
      </c>
    </row>
    <row r="46" spans="1:5">
      <c r="A46">
        <v>10</v>
      </c>
      <c r="B46" s="14" t="s">
        <v>208</v>
      </c>
      <c r="C46">
        <f>D46+E46</f>
        <v>14420</v>
      </c>
      <c r="D46" s="16">
        <v>10481</v>
      </c>
      <c r="E46" s="16">
        <v>3939</v>
      </c>
    </row>
    <row r="47" spans="1:5">
      <c r="A47">
        <v>9</v>
      </c>
      <c r="B47" s="45" t="s">
        <v>207</v>
      </c>
      <c r="C47" s="2">
        <f>D47+E47</f>
        <v>15038</v>
      </c>
      <c r="D47" s="18">
        <v>11208</v>
      </c>
      <c r="E47" s="18">
        <v>3830</v>
      </c>
    </row>
    <row r="48" spans="1:5">
      <c r="A48">
        <v>8</v>
      </c>
      <c r="B48" s="14" t="s">
        <v>206</v>
      </c>
      <c r="C48">
        <f>D48+E48</f>
        <v>8670</v>
      </c>
      <c r="D48" s="16">
        <v>6733</v>
      </c>
      <c r="E48" s="16">
        <v>1937</v>
      </c>
    </row>
    <row r="49" spans="1:5">
      <c r="A49">
        <v>7</v>
      </c>
      <c r="B49" s="23" t="s">
        <v>205</v>
      </c>
      <c r="C49" s="24">
        <f>D49+E49</f>
        <v>3971</v>
      </c>
      <c r="D49" s="25">
        <v>3170</v>
      </c>
      <c r="E49" s="25">
        <v>801</v>
      </c>
    </row>
    <row r="50" spans="1:5">
      <c r="A50">
        <v>6</v>
      </c>
      <c r="B50" s="14" t="s">
        <v>204</v>
      </c>
      <c r="C50">
        <f>D50+E50</f>
        <v>2293</v>
      </c>
      <c r="D50" s="16">
        <v>1878</v>
      </c>
      <c r="E50" s="16">
        <v>415</v>
      </c>
    </row>
    <row r="51" spans="1:5">
      <c r="A51">
        <v>5</v>
      </c>
      <c r="B51" s="14" t="s">
        <v>199</v>
      </c>
      <c r="C51">
        <f>D51+E51</f>
        <v>4930</v>
      </c>
      <c r="D51" s="16">
        <v>4056</v>
      </c>
      <c r="E51" s="16">
        <v>874</v>
      </c>
    </row>
    <row r="52" spans="1:5">
      <c r="A52">
        <v>4</v>
      </c>
      <c r="B52" s="14" t="s">
        <v>200</v>
      </c>
      <c r="C52">
        <f>D52+E52</f>
        <v>2166</v>
      </c>
      <c r="D52" s="16">
        <v>1829</v>
      </c>
      <c r="E52" s="16">
        <v>337</v>
      </c>
    </row>
    <row r="53" spans="1:5">
      <c r="A53">
        <v>3</v>
      </c>
      <c r="B53" s="14" t="s">
        <v>201</v>
      </c>
      <c r="C53">
        <f>D53+E53</f>
        <v>1241</v>
      </c>
      <c r="D53" s="16">
        <v>1048</v>
      </c>
      <c r="E53" s="16">
        <v>193</v>
      </c>
    </row>
    <row r="54" spans="1:5">
      <c r="A54">
        <v>2</v>
      </c>
      <c r="B54" s="14" t="s">
        <v>202</v>
      </c>
      <c r="C54">
        <f>D54+E54</f>
        <v>1228</v>
      </c>
      <c r="D54" s="16">
        <v>1029</v>
      </c>
      <c r="E54" s="16">
        <v>199</v>
      </c>
    </row>
    <row r="55" spans="1:5">
      <c r="A55">
        <v>1</v>
      </c>
      <c r="B55" t="s">
        <v>203</v>
      </c>
      <c r="C55">
        <f>D55+E55</f>
        <v>754</v>
      </c>
      <c r="D55" s="16">
        <v>629</v>
      </c>
      <c r="E55" s="16">
        <v>125</v>
      </c>
    </row>
  </sheetData>
  <sortState ref="A32:E39">
    <sortCondition descending="1" ref="E32"/>
  </sortState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C20"/>
    </sheetView>
  </sheetViews>
  <sheetFormatPr baseColWidth="10" defaultColWidth="8.83203125" defaultRowHeight="14" x14ac:dyDescent="0"/>
  <cols>
    <col min="1" max="1" width="50.83203125" customWidth="1"/>
  </cols>
  <sheetData>
    <row r="1" spans="1:8" ht="98">
      <c r="A1" s="2" t="s">
        <v>32</v>
      </c>
      <c r="B1" s="2" t="s">
        <v>35</v>
      </c>
      <c r="C1" s="2" t="s">
        <v>34</v>
      </c>
      <c r="D1" s="7" t="s">
        <v>40</v>
      </c>
      <c r="E1" s="7" t="s">
        <v>39</v>
      </c>
      <c r="F1" s="2" t="s">
        <v>12</v>
      </c>
      <c r="G1" s="12" t="s">
        <v>60</v>
      </c>
      <c r="H1" t="s">
        <v>76</v>
      </c>
    </row>
    <row r="2" spans="1:8">
      <c r="A2" t="s">
        <v>16</v>
      </c>
      <c r="B2" s="16">
        <v>2010</v>
      </c>
      <c r="C2" s="16">
        <v>518</v>
      </c>
      <c r="D2" s="26">
        <f t="shared" ref="D2:D21" si="0">B2/F2*100</f>
        <v>79.509493670886073</v>
      </c>
      <c r="E2" s="26">
        <f t="shared" ref="E2:E21" si="1">C2/F2*100</f>
        <v>20.490506329113924</v>
      </c>
      <c r="F2" s="16">
        <f t="shared" ref="F2:F20" si="2">C2+B2</f>
        <v>2528</v>
      </c>
      <c r="G2" s="27">
        <f>F2/F21*100</f>
        <v>4.8299579671379442</v>
      </c>
    </row>
    <row r="3" spans="1:8">
      <c r="A3" t="s">
        <v>17</v>
      </c>
      <c r="B3" s="16">
        <v>150</v>
      </c>
      <c r="C3" s="16">
        <v>22</v>
      </c>
      <c r="D3" s="26">
        <f t="shared" si="0"/>
        <v>87.20930232558139</v>
      </c>
      <c r="E3" s="26">
        <f t="shared" si="1"/>
        <v>12.790697674418606</v>
      </c>
      <c r="F3" s="16">
        <f t="shared" si="2"/>
        <v>172</v>
      </c>
      <c r="G3" s="27">
        <f>F3/F21*100</f>
        <v>0.32862055789071459</v>
      </c>
    </row>
    <row r="4" spans="1:8">
      <c r="A4" t="s">
        <v>18</v>
      </c>
      <c r="B4" s="16">
        <v>4812</v>
      </c>
      <c r="C4" s="16">
        <v>1096</v>
      </c>
      <c r="D4" s="26">
        <f t="shared" si="0"/>
        <v>81.448882870683818</v>
      </c>
      <c r="E4" s="26">
        <f t="shared" si="1"/>
        <v>18.551117129316179</v>
      </c>
      <c r="F4" s="16">
        <f t="shared" si="2"/>
        <v>5908</v>
      </c>
      <c r="G4" s="27">
        <f>F4/F21*100</f>
        <v>11.287734046618265</v>
      </c>
    </row>
    <row r="5" spans="1:8">
      <c r="A5" t="s">
        <v>19</v>
      </c>
      <c r="B5" s="16">
        <v>228</v>
      </c>
      <c r="C5" s="16">
        <v>35</v>
      </c>
      <c r="D5" s="26">
        <f t="shared" si="0"/>
        <v>86.692015209125472</v>
      </c>
      <c r="E5" s="29">
        <f t="shared" si="1"/>
        <v>13.307984790874524</v>
      </c>
      <c r="F5" s="16">
        <f t="shared" si="2"/>
        <v>263</v>
      </c>
      <c r="G5" s="27">
        <f>F5/F21*100</f>
        <v>0.50248376003056938</v>
      </c>
    </row>
    <row r="6" spans="1:8">
      <c r="A6" t="s">
        <v>13</v>
      </c>
      <c r="B6" s="25">
        <v>266</v>
      </c>
      <c r="C6" s="25">
        <v>37</v>
      </c>
      <c r="D6" s="29">
        <f t="shared" si="0"/>
        <v>87.788778877887779</v>
      </c>
      <c r="E6" s="29">
        <f t="shared" si="1"/>
        <v>12.211221122112212</v>
      </c>
      <c r="F6" s="25">
        <f t="shared" si="2"/>
        <v>303</v>
      </c>
      <c r="G6" s="29">
        <f>F6/F21*100</f>
        <v>0.57890714558654943</v>
      </c>
    </row>
    <row r="7" spans="1:8">
      <c r="A7" t="s">
        <v>20</v>
      </c>
      <c r="B7" s="25">
        <v>6558</v>
      </c>
      <c r="C7" s="25">
        <v>862</v>
      </c>
      <c r="D7" s="29">
        <f t="shared" si="0"/>
        <v>88.382749326145543</v>
      </c>
      <c r="E7" s="28">
        <f t="shared" si="1"/>
        <v>11.617250673854446</v>
      </c>
      <c r="F7" s="25">
        <f t="shared" si="2"/>
        <v>7420</v>
      </c>
      <c r="G7" s="29">
        <f>F7/F21*100</f>
        <v>14.176538020634313</v>
      </c>
      <c r="H7" s="41" t="s">
        <v>77</v>
      </c>
    </row>
    <row r="8" spans="1:8">
      <c r="A8" t="s">
        <v>14</v>
      </c>
      <c r="B8" s="25">
        <v>8540</v>
      </c>
      <c r="C8" s="25">
        <v>2944</v>
      </c>
      <c r="D8" s="29">
        <f t="shared" si="0"/>
        <v>74.364332985022642</v>
      </c>
      <c r="E8" s="29">
        <f t="shared" si="1"/>
        <v>25.635667014977358</v>
      </c>
      <c r="F8" s="25">
        <f t="shared" si="2"/>
        <v>11484</v>
      </c>
      <c r="G8" s="29">
        <f>F8/F21*100</f>
        <v>21.941153993121894</v>
      </c>
    </row>
    <row r="9" spans="1:8">
      <c r="A9" t="s">
        <v>21</v>
      </c>
      <c r="B9" s="25">
        <v>3448</v>
      </c>
      <c r="C9" s="25">
        <v>756</v>
      </c>
      <c r="D9" s="29">
        <f t="shared" si="0"/>
        <v>82.017126546146528</v>
      </c>
      <c r="E9" s="29">
        <f t="shared" si="1"/>
        <v>17.982873453853472</v>
      </c>
      <c r="F9" s="25">
        <f t="shared" si="2"/>
        <v>4204</v>
      </c>
      <c r="G9" s="29">
        <f>F9/F21*100</f>
        <v>8.0320978219335117</v>
      </c>
    </row>
    <row r="10" spans="1:8">
      <c r="A10" t="s">
        <v>22</v>
      </c>
      <c r="B10" s="25">
        <v>1317</v>
      </c>
      <c r="C10" s="25">
        <v>831</v>
      </c>
      <c r="D10" s="29">
        <f t="shared" si="0"/>
        <v>61.312849162011176</v>
      </c>
      <c r="E10" s="29">
        <f t="shared" si="1"/>
        <v>38.687150837988824</v>
      </c>
      <c r="F10" s="25">
        <f t="shared" si="2"/>
        <v>2148</v>
      </c>
      <c r="G10" s="29">
        <f>F10/F21*100</f>
        <v>4.1039358043561336</v>
      </c>
    </row>
    <row r="11" spans="1:8">
      <c r="A11" t="s">
        <v>23</v>
      </c>
      <c r="B11" s="25">
        <v>2032</v>
      </c>
      <c r="C11" s="25">
        <v>411</v>
      </c>
      <c r="D11" s="29">
        <f t="shared" si="0"/>
        <v>83.176422431436762</v>
      </c>
      <c r="E11" s="29">
        <f t="shared" si="1"/>
        <v>16.823577568563241</v>
      </c>
      <c r="F11" s="25">
        <f t="shared" si="2"/>
        <v>2443</v>
      </c>
      <c r="G11" s="29">
        <f>F11/F21*100</f>
        <v>4.6675582728314868</v>
      </c>
    </row>
    <row r="12" spans="1:8">
      <c r="A12" t="s">
        <v>24</v>
      </c>
      <c r="B12" s="25">
        <v>567</v>
      </c>
      <c r="C12" s="25">
        <v>157</v>
      </c>
      <c r="D12" s="29">
        <f t="shared" si="0"/>
        <v>78.314917127071823</v>
      </c>
      <c r="E12" s="29">
        <f t="shared" si="1"/>
        <v>21.685082872928177</v>
      </c>
      <c r="F12" s="25">
        <f t="shared" si="2"/>
        <v>724</v>
      </c>
      <c r="G12" s="29">
        <f>F12/F21*100</f>
        <v>1.3832632785632404</v>
      </c>
    </row>
    <row r="13" spans="1:8">
      <c r="A13" t="s">
        <v>25</v>
      </c>
      <c r="B13" s="25">
        <v>2554</v>
      </c>
      <c r="C13" s="25">
        <v>716</v>
      </c>
      <c r="D13" s="29">
        <f t="shared" si="0"/>
        <v>78.103975535168189</v>
      </c>
      <c r="E13" s="29">
        <f t="shared" si="1"/>
        <v>21.896024464831804</v>
      </c>
      <c r="F13" s="25">
        <f t="shared" si="2"/>
        <v>3270</v>
      </c>
      <c r="G13" s="29">
        <f>F13/F21*100</f>
        <v>6.2476117692013755</v>
      </c>
      <c r="H13" s="9"/>
    </row>
    <row r="14" spans="1:8">
      <c r="A14" t="s">
        <v>26</v>
      </c>
      <c r="B14" s="25">
        <v>3745</v>
      </c>
      <c r="C14" s="25">
        <v>1530</v>
      </c>
      <c r="D14" s="26">
        <f t="shared" si="0"/>
        <v>70.995260663507111</v>
      </c>
      <c r="E14" s="26">
        <f t="shared" si="1"/>
        <v>29.004739336492889</v>
      </c>
      <c r="F14" s="16">
        <f t="shared" si="2"/>
        <v>5275</v>
      </c>
      <c r="G14" s="27">
        <f>F14/F21*100</f>
        <v>10.07833397019488</v>
      </c>
    </row>
    <row r="15" spans="1:8">
      <c r="A15" t="s">
        <v>27</v>
      </c>
      <c r="B15" s="25">
        <v>1948</v>
      </c>
      <c r="C15" s="25">
        <v>657</v>
      </c>
      <c r="D15" s="26">
        <f t="shared" si="0"/>
        <v>74.779270633397317</v>
      </c>
      <c r="E15" s="26">
        <f t="shared" si="1"/>
        <v>25.220729366602683</v>
      </c>
      <c r="F15" s="16">
        <f t="shared" si="2"/>
        <v>2605</v>
      </c>
      <c r="G15" s="27">
        <f>F15/F21*100</f>
        <v>4.9770729843332058</v>
      </c>
    </row>
    <row r="16" spans="1:8">
      <c r="A16" t="s">
        <v>15</v>
      </c>
      <c r="B16" s="25">
        <v>2</v>
      </c>
      <c r="C16" s="25">
        <v>1</v>
      </c>
      <c r="D16" s="26">
        <f t="shared" si="0"/>
        <v>66.666666666666657</v>
      </c>
      <c r="E16" s="26">
        <f t="shared" si="1"/>
        <v>33.333333333333329</v>
      </c>
      <c r="F16" s="16">
        <f t="shared" si="2"/>
        <v>3</v>
      </c>
      <c r="G16" s="27">
        <f>F16/F21*100</f>
        <v>5.7317539166985097E-3</v>
      </c>
    </row>
    <row r="17" spans="1:8">
      <c r="A17" t="s">
        <v>28</v>
      </c>
      <c r="B17" s="25">
        <v>236</v>
      </c>
      <c r="C17" s="25">
        <v>223</v>
      </c>
      <c r="D17" s="26">
        <f t="shared" si="0"/>
        <v>51.416122004357298</v>
      </c>
      <c r="E17" s="26">
        <f t="shared" si="1"/>
        <v>48.583877995642702</v>
      </c>
      <c r="F17" s="16">
        <f t="shared" si="2"/>
        <v>459</v>
      </c>
      <c r="G17" s="27">
        <f>F17/F21*100</f>
        <v>0.87695834925487193</v>
      </c>
      <c r="H17" t="s">
        <v>79</v>
      </c>
    </row>
    <row r="18" spans="1:8">
      <c r="A18" t="s">
        <v>29</v>
      </c>
      <c r="B18" s="25">
        <v>419</v>
      </c>
      <c r="C18" s="25">
        <v>970</v>
      </c>
      <c r="D18" s="26">
        <f t="shared" si="0"/>
        <v>30.165586753059753</v>
      </c>
      <c r="E18" s="30">
        <f t="shared" si="1"/>
        <v>69.834413246940244</v>
      </c>
      <c r="F18" s="16">
        <f t="shared" si="2"/>
        <v>1389</v>
      </c>
      <c r="G18" s="27">
        <f>F18/F21*100</f>
        <v>2.6538020634314101</v>
      </c>
      <c r="H18" s="2" t="s">
        <v>78</v>
      </c>
    </row>
    <row r="19" spans="1:8">
      <c r="A19" t="s">
        <v>30</v>
      </c>
      <c r="B19" s="25">
        <v>530</v>
      </c>
      <c r="C19" s="25">
        <v>183</v>
      </c>
      <c r="D19" s="26">
        <f t="shared" si="0"/>
        <v>74.33380084151473</v>
      </c>
      <c r="E19" s="26">
        <f t="shared" si="1"/>
        <v>25.666199158485277</v>
      </c>
      <c r="F19" s="16">
        <f t="shared" si="2"/>
        <v>713</v>
      </c>
      <c r="G19" s="27">
        <f>F19/F21*100</f>
        <v>1.3622468475353458</v>
      </c>
    </row>
    <row r="20" spans="1:8">
      <c r="A20" t="s">
        <v>31</v>
      </c>
      <c r="B20" s="25">
        <v>653</v>
      </c>
      <c r="C20" s="25">
        <v>376</v>
      </c>
      <c r="D20" s="26">
        <f t="shared" si="0"/>
        <v>63.459669582118558</v>
      </c>
      <c r="E20" s="26">
        <f t="shared" si="1"/>
        <v>36.540330417881442</v>
      </c>
      <c r="F20" s="16">
        <f t="shared" si="2"/>
        <v>1029</v>
      </c>
      <c r="G20" s="27">
        <f>F20/F21*100</f>
        <v>1.9659915934275889</v>
      </c>
    </row>
    <row r="21" spans="1:8">
      <c r="A21" s="5" t="s">
        <v>36</v>
      </c>
      <c r="B21" s="5">
        <f>SUM(B2:B20)</f>
        <v>40015</v>
      </c>
      <c r="C21" s="5">
        <f>SUM(C2:C20)</f>
        <v>12325</v>
      </c>
      <c r="D21" s="3">
        <f t="shared" si="0"/>
        <v>76.45204432556362</v>
      </c>
      <c r="E21" s="3">
        <f t="shared" si="1"/>
        <v>23.547955674436377</v>
      </c>
      <c r="F21" s="5">
        <f>SUM(F2:F20)</f>
        <v>52340</v>
      </c>
      <c r="G21" s="10"/>
    </row>
    <row r="22" spans="1:8">
      <c r="A22" s="6" t="s">
        <v>33</v>
      </c>
      <c r="B22" s="6">
        <v>35230</v>
      </c>
      <c r="C22" s="6">
        <v>11695</v>
      </c>
      <c r="D22" s="6"/>
      <c r="E22" s="6"/>
      <c r="F22" s="6">
        <v>46925</v>
      </c>
      <c r="G22" s="11"/>
      <c r="H22" s="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" sqref="C2:D2"/>
    </sheetView>
  </sheetViews>
  <sheetFormatPr baseColWidth="10" defaultColWidth="8.83203125" defaultRowHeight="14" x14ac:dyDescent="0"/>
  <cols>
    <col min="1" max="1" width="34.5" customWidth="1"/>
  </cols>
  <sheetData>
    <row r="1" spans="1:6" ht="56">
      <c r="A1" s="1" t="s">
        <v>44</v>
      </c>
      <c r="B1" s="1" t="s">
        <v>61</v>
      </c>
      <c r="C1" s="1" t="s">
        <v>35</v>
      </c>
      <c r="D1" s="1" t="s">
        <v>34</v>
      </c>
      <c r="E1" s="7" t="s">
        <v>41</v>
      </c>
      <c r="F1" s="7" t="s">
        <v>42</v>
      </c>
    </row>
    <row r="2" spans="1:6">
      <c r="A2" t="s">
        <v>45</v>
      </c>
      <c r="B2" s="5">
        <f>C2+D2</f>
        <v>27886</v>
      </c>
      <c r="C2" s="5">
        <v>20977</v>
      </c>
      <c r="D2" s="5">
        <v>6909</v>
      </c>
      <c r="E2" s="4">
        <f>C2/B2*100</f>
        <v>75.22412680197948</v>
      </c>
      <c r="F2" s="4">
        <f>D2/B2*100</f>
        <v>24.775873198020513</v>
      </c>
    </row>
    <row r="3" spans="1:6">
      <c r="A3" t="s">
        <v>46</v>
      </c>
      <c r="B3" s="2">
        <f t="shared" ref="B3:B16" si="0">C3+D3</f>
        <v>233</v>
      </c>
      <c r="C3">
        <v>181</v>
      </c>
      <c r="D3">
        <v>52</v>
      </c>
      <c r="E3" s="4">
        <f t="shared" ref="E3:E17" si="1">C3/B3*100</f>
        <v>77.682403433476395</v>
      </c>
      <c r="F3" s="31">
        <f t="shared" ref="F3:F17" si="2">D3/B3*100</f>
        <v>22.317596566523605</v>
      </c>
    </row>
    <row r="4" spans="1:6">
      <c r="A4" t="s">
        <v>47</v>
      </c>
      <c r="B4" s="2">
        <f t="shared" si="0"/>
        <v>2257</v>
      </c>
      <c r="C4">
        <v>1610</v>
      </c>
      <c r="D4">
        <v>647</v>
      </c>
      <c r="E4" s="4">
        <f t="shared" si="1"/>
        <v>71.333628710677885</v>
      </c>
      <c r="F4" s="31">
        <f t="shared" si="2"/>
        <v>28.666371289322107</v>
      </c>
    </row>
    <row r="5" spans="1:6">
      <c r="A5" t="s">
        <v>48</v>
      </c>
      <c r="B5" s="2">
        <f t="shared" si="0"/>
        <v>732</v>
      </c>
      <c r="C5">
        <v>570</v>
      </c>
      <c r="D5">
        <v>162</v>
      </c>
      <c r="E5" s="4">
        <f t="shared" si="1"/>
        <v>77.868852459016395</v>
      </c>
      <c r="F5" s="4">
        <f t="shared" si="2"/>
        <v>22.131147540983605</v>
      </c>
    </row>
    <row r="6" spans="1:6">
      <c r="A6" t="s">
        <v>49</v>
      </c>
      <c r="B6" s="2">
        <f t="shared" si="0"/>
        <v>750</v>
      </c>
      <c r="C6">
        <v>579</v>
      </c>
      <c r="D6">
        <v>171</v>
      </c>
      <c r="E6" s="4">
        <f t="shared" si="1"/>
        <v>77.2</v>
      </c>
      <c r="F6" s="4">
        <f t="shared" si="2"/>
        <v>22.8</v>
      </c>
    </row>
    <row r="7" spans="1:6">
      <c r="A7" t="s">
        <v>50</v>
      </c>
      <c r="B7" s="2">
        <f t="shared" si="0"/>
        <v>1692</v>
      </c>
      <c r="C7">
        <v>1277</v>
      </c>
      <c r="D7">
        <v>415</v>
      </c>
      <c r="E7" s="4">
        <f t="shared" si="1"/>
        <v>75.472813238770684</v>
      </c>
      <c r="F7" s="4">
        <f t="shared" si="2"/>
        <v>24.527186761229313</v>
      </c>
    </row>
    <row r="8" spans="1:6">
      <c r="A8" t="s">
        <v>51</v>
      </c>
      <c r="B8" s="2">
        <f t="shared" si="0"/>
        <v>629</v>
      </c>
      <c r="C8">
        <v>458</v>
      </c>
      <c r="D8">
        <v>171</v>
      </c>
      <c r="E8" s="4">
        <f t="shared" si="1"/>
        <v>72.813990461049286</v>
      </c>
      <c r="F8" s="4">
        <f t="shared" si="2"/>
        <v>27.186009538950717</v>
      </c>
    </row>
    <row r="9" spans="1:6">
      <c r="A9" t="s">
        <v>52</v>
      </c>
      <c r="B9" s="2">
        <f t="shared" si="0"/>
        <v>649</v>
      </c>
      <c r="C9">
        <v>497</v>
      </c>
      <c r="D9">
        <v>152</v>
      </c>
      <c r="E9" s="4">
        <f t="shared" si="1"/>
        <v>76.579352850539294</v>
      </c>
      <c r="F9" s="4">
        <f t="shared" si="2"/>
        <v>23.420647149460709</v>
      </c>
    </row>
    <row r="10" spans="1:6">
      <c r="A10" t="s">
        <v>53</v>
      </c>
      <c r="B10" s="2">
        <f t="shared" si="0"/>
        <v>2899</v>
      </c>
      <c r="C10">
        <v>2172</v>
      </c>
      <c r="D10">
        <v>727</v>
      </c>
      <c r="E10" s="4">
        <f t="shared" si="1"/>
        <v>74.922387030010356</v>
      </c>
      <c r="F10" s="4">
        <f t="shared" si="2"/>
        <v>25.077612969989648</v>
      </c>
    </row>
    <row r="11" spans="1:6">
      <c r="A11" t="s">
        <v>54</v>
      </c>
      <c r="B11" s="2">
        <f t="shared" si="0"/>
        <v>1102</v>
      </c>
      <c r="C11">
        <v>838</v>
      </c>
      <c r="D11">
        <v>264</v>
      </c>
      <c r="E11" s="4">
        <f t="shared" si="1"/>
        <v>76.043557168784019</v>
      </c>
      <c r="F11" s="4">
        <f t="shared" si="2"/>
        <v>23.95644283121597</v>
      </c>
    </row>
    <row r="12" spans="1:6">
      <c r="A12" t="s">
        <v>55</v>
      </c>
      <c r="B12" s="2">
        <f t="shared" si="0"/>
        <v>990</v>
      </c>
      <c r="C12">
        <v>743</v>
      </c>
      <c r="D12">
        <v>247</v>
      </c>
      <c r="E12" s="4">
        <f t="shared" si="1"/>
        <v>75.050505050505052</v>
      </c>
      <c r="F12" s="4">
        <f t="shared" si="2"/>
        <v>24.949494949494948</v>
      </c>
    </row>
    <row r="13" spans="1:6">
      <c r="A13" t="s">
        <v>56</v>
      </c>
      <c r="B13" s="2">
        <f t="shared" si="0"/>
        <v>5624</v>
      </c>
      <c r="C13">
        <v>4337</v>
      </c>
      <c r="D13">
        <v>1287</v>
      </c>
      <c r="E13" s="4">
        <f t="shared" si="1"/>
        <v>77.115931721194869</v>
      </c>
      <c r="F13" s="4">
        <f t="shared" si="2"/>
        <v>22.88406827880512</v>
      </c>
    </row>
    <row r="14" spans="1:6">
      <c r="A14" t="s">
        <v>57</v>
      </c>
      <c r="B14" s="2">
        <f t="shared" si="0"/>
        <v>595</v>
      </c>
      <c r="C14">
        <v>451</v>
      </c>
      <c r="D14">
        <v>144</v>
      </c>
      <c r="E14" s="4">
        <f t="shared" si="1"/>
        <v>75.798319327731093</v>
      </c>
      <c r="F14" s="4">
        <f t="shared" si="2"/>
        <v>24.201680672268907</v>
      </c>
    </row>
    <row r="15" spans="1:6">
      <c r="A15" t="s">
        <v>58</v>
      </c>
      <c r="B15" s="2">
        <f t="shared" si="0"/>
        <v>1246</v>
      </c>
      <c r="C15">
        <v>961</v>
      </c>
      <c r="D15">
        <v>285</v>
      </c>
      <c r="E15" s="4">
        <f t="shared" si="1"/>
        <v>77.126805778491175</v>
      </c>
      <c r="F15" s="4">
        <f t="shared" si="2"/>
        <v>22.873194221508829</v>
      </c>
    </row>
    <row r="16" spans="1:6">
      <c r="A16" t="s">
        <v>59</v>
      </c>
      <c r="B16" s="2">
        <f t="shared" si="0"/>
        <v>882</v>
      </c>
      <c r="C16">
        <v>694</v>
      </c>
      <c r="D16">
        <v>188</v>
      </c>
      <c r="E16" s="4">
        <f t="shared" si="1"/>
        <v>78.684807256235828</v>
      </c>
      <c r="F16" s="4">
        <f t="shared" si="2"/>
        <v>21.315192743764172</v>
      </c>
    </row>
    <row r="17" spans="1:6">
      <c r="A17" s="2" t="s">
        <v>12</v>
      </c>
      <c r="B17" s="2">
        <f>SUM(B2:B16)</f>
        <v>48166</v>
      </c>
      <c r="C17" s="2">
        <f t="shared" ref="C17:D17" si="3">SUM(C2:C16)</f>
        <v>36345</v>
      </c>
      <c r="D17" s="2">
        <f t="shared" si="3"/>
        <v>11821</v>
      </c>
      <c r="E17" s="4">
        <f t="shared" si="1"/>
        <v>75.457791803346765</v>
      </c>
      <c r="F17" s="4">
        <f t="shared" si="2"/>
        <v>24.542208196653238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" sqref="D2:D7"/>
    </sheetView>
  </sheetViews>
  <sheetFormatPr baseColWidth="10" defaultColWidth="8.83203125" defaultRowHeight="14" x14ac:dyDescent="0"/>
  <cols>
    <col min="1" max="1" width="13.6640625" customWidth="1"/>
  </cols>
  <sheetData>
    <row r="1" spans="1:7" s="32" customFormat="1" ht="112">
      <c r="A1" s="1" t="s">
        <v>191</v>
      </c>
      <c r="B1" s="17" t="s">
        <v>82</v>
      </c>
      <c r="C1" s="1" t="s">
        <v>37</v>
      </c>
      <c r="D1" s="1" t="s">
        <v>38</v>
      </c>
      <c r="E1" s="39" t="s">
        <v>41</v>
      </c>
      <c r="F1" s="39" t="s">
        <v>42</v>
      </c>
    </row>
    <row r="2" spans="1:7">
      <c r="A2" t="s">
        <v>197</v>
      </c>
      <c r="B2" s="2">
        <f>C2+D2</f>
        <v>9704</v>
      </c>
      <c r="C2">
        <v>4563</v>
      </c>
      <c r="D2">
        <v>5141</v>
      </c>
      <c r="E2" s="4">
        <f>C2/B2*100</f>
        <v>47.021846661170649</v>
      </c>
      <c r="F2" s="8">
        <f>D2/B2*100</f>
        <v>52.978153338829351</v>
      </c>
      <c r="G2">
        <v>6</v>
      </c>
    </row>
    <row r="3" spans="1:7">
      <c r="A3" t="s">
        <v>196</v>
      </c>
      <c r="B3" s="2">
        <f>C3+D3</f>
        <v>11523</v>
      </c>
      <c r="C3">
        <v>8258</v>
      </c>
      <c r="D3">
        <v>3265</v>
      </c>
      <c r="E3" s="4">
        <f>C3/B3*100</f>
        <v>71.66536492232926</v>
      </c>
      <c r="F3" s="4">
        <f>D3/B3*100</f>
        <v>28.334635077670743</v>
      </c>
      <c r="G3">
        <v>5</v>
      </c>
    </row>
    <row r="4" spans="1:7">
      <c r="A4" t="s">
        <v>195</v>
      </c>
      <c r="B4" s="2">
        <f>C4+D4</f>
        <v>22257</v>
      </c>
      <c r="C4" s="2">
        <v>16048</v>
      </c>
      <c r="D4" s="9">
        <v>6209</v>
      </c>
      <c r="E4" s="4">
        <f>C4/B4*100</f>
        <v>72.103158556858517</v>
      </c>
      <c r="F4" s="4">
        <f>D4/B4*100</f>
        <v>27.896841443141483</v>
      </c>
      <c r="G4">
        <v>4</v>
      </c>
    </row>
    <row r="5" spans="1:7">
      <c r="A5" t="s">
        <v>194</v>
      </c>
      <c r="B5" s="2">
        <f>C5+D5</f>
        <v>20078</v>
      </c>
      <c r="C5">
        <v>13890</v>
      </c>
      <c r="D5">
        <v>6188</v>
      </c>
      <c r="E5" s="4">
        <f>C5/B5*100</f>
        <v>69.180197230799877</v>
      </c>
      <c r="F5" s="4">
        <f>D5/B5*100</f>
        <v>30.819802769200123</v>
      </c>
      <c r="G5">
        <v>3</v>
      </c>
    </row>
    <row r="6" spans="1:7">
      <c r="A6" t="s">
        <v>193</v>
      </c>
      <c r="B6" s="2">
        <f>C6+D6</f>
        <v>12859</v>
      </c>
      <c r="C6">
        <v>8245</v>
      </c>
      <c r="D6">
        <v>4614</v>
      </c>
      <c r="E6" s="4">
        <f>C6/B6*100</f>
        <v>64.1185162143246</v>
      </c>
      <c r="F6" s="4">
        <f>D6/B6*100</f>
        <v>35.8814837856754</v>
      </c>
      <c r="G6">
        <v>2</v>
      </c>
    </row>
    <row r="7" spans="1:7">
      <c r="A7" t="s">
        <v>192</v>
      </c>
      <c r="B7" s="2">
        <f>C7+D7</f>
        <v>7353</v>
      </c>
      <c r="C7">
        <v>4213</v>
      </c>
      <c r="D7">
        <v>3140</v>
      </c>
      <c r="E7" s="4">
        <f>C7/B7*100</f>
        <v>57.296341629266969</v>
      </c>
      <c r="F7" s="8">
        <f>D7/B7*100</f>
        <v>42.703658370733031</v>
      </c>
      <c r="G7">
        <v>1</v>
      </c>
    </row>
    <row r="8" spans="1:7">
      <c r="A8" s="2" t="s">
        <v>12</v>
      </c>
      <c r="B8" s="2">
        <f>SUM(B2:B7)</f>
        <v>83774</v>
      </c>
      <c r="C8" s="2">
        <f>SUM(C2:C7)</f>
        <v>55217</v>
      </c>
      <c r="D8" s="2">
        <f>SUM(D2:D7)</f>
        <v>28557</v>
      </c>
      <c r="E8" s="4">
        <f>C8/B8*100</f>
        <v>65.91185809439682</v>
      </c>
      <c r="F8" s="4">
        <f>D8/B8*100</f>
        <v>34.088141905603173</v>
      </c>
    </row>
    <row r="9" spans="1:7" s="38" customFormat="1">
      <c r="B9" s="38">
        <v>77398</v>
      </c>
      <c r="C9" s="38">
        <v>50803</v>
      </c>
      <c r="D9" s="38">
        <v>26595</v>
      </c>
      <c r="E9" s="4">
        <f>C9/B9*100</f>
        <v>65.638646993462373</v>
      </c>
      <c r="F9" s="4">
        <f>D9/B9*100</f>
        <v>34.361353006537634</v>
      </c>
    </row>
  </sheetData>
  <sortState ref="A2:G9">
    <sortCondition descending="1" ref="G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F67" sqref="F67"/>
    </sheetView>
  </sheetViews>
  <sheetFormatPr baseColWidth="10" defaultColWidth="8.83203125" defaultRowHeight="14" x14ac:dyDescent="0"/>
  <cols>
    <col min="1" max="1" width="27.83203125" customWidth="1"/>
    <col min="2" max="2" width="15" customWidth="1"/>
  </cols>
  <sheetData>
    <row r="1" spans="1:18">
      <c r="A1" t="s">
        <v>87</v>
      </c>
      <c r="B1" t="s">
        <v>88</v>
      </c>
      <c r="C1" t="s">
        <v>2</v>
      </c>
      <c r="D1" t="s">
        <v>89</v>
      </c>
      <c r="E1" s="44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</row>
    <row r="2" spans="1:18">
      <c r="A2" t="s">
        <v>126</v>
      </c>
      <c r="B2" s="42">
        <v>26597</v>
      </c>
      <c r="C2">
        <v>45</v>
      </c>
      <c r="D2" t="s">
        <v>104</v>
      </c>
      <c r="E2" s="44">
        <v>10048551</v>
      </c>
      <c r="F2" t="s">
        <v>127</v>
      </c>
      <c r="G2" t="s">
        <v>128</v>
      </c>
      <c r="H2">
        <v>46699</v>
      </c>
      <c r="I2" t="s">
        <v>129</v>
      </c>
      <c r="J2">
        <v>6550156</v>
      </c>
      <c r="K2">
        <v>6550161</v>
      </c>
      <c r="L2" t="s">
        <v>130</v>
      </c>
      <c r="O2" t="s">
        <v>131</v>
      </c>
      <c r="P2">
        <v>167636</v>
      </c>
      <c r="Q2">
        <v>2017</v>
      </c>
      <c r="R2">
        <v>1</v>
      </c>
    </row>
    <row r="3" spans="1:18">
      <c r="A3" t="s">
        <v>108</v>
      </c>
      <c r="B3" s="42">
        <v>29038</v>
      </c>
      <c r="C3">
        <v>38</v>
      </c>
      <c r="D3" t="s">
        <v>104</v>
      </c>
      <c r="E3" s="44">
        <v>10428822</v>
      </c>
      <c r="F3" t="s">
        <v>109</v>
      </c>
      <c r="G3" t="s">
        <v>105</v>
      </c>
      <c r="H3">
        <v>45201</v>
      </c>
      <c r="I3" t="s">
        <v>110</v>
      </c>
      <c r="J3">
        <v>6567296</v>
      </c>
      <c r="K3">
        <v>3725063554</v>
      </c>
      <c r="L3" t="s">
        <v>111</v>
      </c>
      <c r="O3" t="s">
        <v>112</v>
      </c>
      <c r="P3">
        <v>117276</v>
      </c>
      <c r="Q3">
        <v>2017</v>
      </c>
      <c r="R3">
        <v>2</v>
      </c>
    </row>
    <row r="4" spans="1:18">
      <c r="A4" t="s">
        <v>166</v>
      </c>
      <c r="B4" s="42">
        <v>26874</v>
      </c>
      <c r="C4">
        <v>44</v>
      </c>
      <c r="D4" t="s">
        <v>104</v>
      </c>
      <c r="E4" s="44">
        <v>10962208</v>
      </c>
      <c r="F4" t="s">
        <v>167</v>
      </c>
      <c r="G4" t="s">
        <v>124</v>
      </c>
      <c r="H4">
        <v>46521</v>
      </c>
      <c r="I4" t="s">
        <v>168</v>
      </c>
      <c r="J4" s="43">
        <v>3725028730</v>
      </c>
      <c r="L4" t="s">
        <v>169</v>
      </c>
      <c r="O4" t="s">
        <v>170</v>
      </c>
      <c r="P4">
        <v>118384</v>
      </c>
      <c r="Q4">
        <v>2017</v>
      </c>
      <c r="R4">
        <v>0</v>
      </c>
    </row>
    <row r="5" spans="1:18">
      <c r="A5" t="s">
        <v>155</v>
      </c>
      <c r="B5" s="42">
        <v>28330</v>
      </c>
      <c r="C5">
        <v>40</v>
      </c>
      <c r="D5" t="s">
        <v>104</v>
      </c>
      <c r="E5" s="44">
        <v>11054080</v>
      </c>
      <c r="F5" t="s">
        <v>156</v>
      </c>
      <c r="G5" t="s">
        <v>123</v>
      </c>
      <c r="H5">
        <v>46191</v>
      </c>
      <c r="I5" t="s">
        <v>157</v>
      </c>
      <c r="J5" s="43">
        <v>3726772133</v>
      </c>
      <c r="K5" s="43">
        <v>3725573686</v>
      </c>
      <c r="L5" t="s">
        <v>158</v>
      </c>
      <c r="O5" t="s">
        <v>159</v>
      </c>
      <c r="P5">
        <v>174754</v>
      </c>
      <c r="Q5">
        <v>2017</v>
      </c>
      <c r="R5">
        <v>1</v>
      </c>
    </row>
    <row r="6" spans="1:18">
      <c r="A6" t="s">
        <v>176</v>
      </c>
      <c r="B6" s="42">
        <v>28920</v>
      </c>
      <c r="C6">
        <v>39</v>
      </c>
      <c r="D6" t="s">
        <v>104</v>
      </c>
      <c r="E6" s="44">
        <v>11080367</v>
      </c>
      <c r="F6" t="s">
        <v>177</v>
      </c>
      <c r="G6" t="s">
        <v>150</v>
      </c>
      <c r="H6">
        <v>46181</v>
      </c>
      <c r="I6" t="s">
        <v>125</v>
      </c>
      <c r="J6" s="43">
        <v>3726555916</v>
      </c>
      <c r="K6" s="43">
        <v>37255639681</v>
      </c>
      <c r="L6" t="s">
        <v>178</v>
      </c>
      <c r="O6" t="s">
        <v>179</v>
      </c>
      <c r="P6">
        <v>126910</v>
      </c>
      <c r="Q6">
        <v>2017</v>
      </c>
      <c r="R6">
        <v>2</v>
      </c>
    </row>
    <row r="7" spans="1:18">
      <c r="A7" t="s">
        <v>180</v>
      </c>
      <c r="B7" s="42">
        <v>29844</v>
      </c>
      <c r="C7">
        <v>36</v>
      </c>
      <c r="D7" t="s">
        <v>104</v>
      </c>
      <c r="E7" s="44">
        <v>11123533</v>
      </c>
      <c r="F7" t="s">
        <v>181</v>
      </c>
      <c r="G7" t="s">
        <v>121</v>
      </c>
      <c r="H7">
        <v>46732</v>
      </c>
      <c r="I7" t="s">
        <v>182</v>
      </c>
      <c r="J7">
        <v>3725136334</v>
      </c>
      <c r="L7" t="s">
        <v>183</v>
      </c>
      <c r="O7" t="s">
        <v>184</v>
      </c>
      <c r="P7">
        <v>154020</v>
      </c>
      <c r="Q7">
        <v>2017</v>
      </c>
      <c r="R7">
        <v>1</v>
      </c>
    </row>
    <row r="8" spans="1:18">
      <c r="A8" t="s">
        <v>185</v>
      </c>
      <c r="B8" s="42">
        <v>28387</v>
      </c>
      <c r="C8">
        <v>40</v>
      </c>
      <c r="D8" t="s">
        <v>104</v>
      </c>
      <c r="E8">
        <v>11123533</v>
      </c>
      <c r="F8" t="s">
        <v>181</v>
      </c>
      <c r="G8" t="s">
        <v>121</v>
      </c>
      <c r="H8">
        <v>46732</v>
      </c>
      <c r="I8" t="s">
        <v>182</v>
      </c>
      <c r="J8">
        <v>3725136334</v>
      </c>
      <c r="L8" t="s">
        <v>183</v>
      </c>
      <c r="O8" t="s">
        <v>184</v>
      </c>
      <c r="P8">
        <v>154020</v>
      </c>
      <c r="Q8">
        <v>2017</v>
      </c>
      <c r="R8">
        <v>1</v>
      </c>
    </row>
    <row r="9" spans="1:18">
      <c r="A9" t="s">
        <v>171</v>
      </c>
      <c r="B9" s="42">
        <v>27541</v>
      </c>
      <c r="C9">
        <v>42</v>
      </c>
      <c r="D9" t="s">
        <v>104</v>
      </c>
      <c r="E9" s="44">
        <v>11222608</v>
      </c>
      <c r="F9" t="s">
        <v>172</v>
      </c>
      <c r="G9" t="s">
        <v>122</v>
      </c>
      <c r="H9">
        <v>47991</v>
      </c>
      <c r="I9" t="s">
        <v>173</v>
      </c>
      <c r="J9" s="43">
        <v>37253345898</v>
      </c>
      <c r="L9" t="s">
        <v>174</v>
      </c>
      <c r="O9" t="s">
        <v>175</v>
      </c>
      <c r="P9">
        <v>213237</v>
      </c>
      <c r="Q9">
        <v>2017</v>
      </c>
      <c r="R9">
        <v>1</v>
      </c>
    </row>
    <row r="10" spans="1:18">
      <c r="A10" t="s">
        <v>139</v>
      </c>
      <c r="B10" s="42">
        <v>30104</v>
      </c>
      <c r="C10">
        <v>35</v>
      </c>
      <c r="D10" t="s">
        <v>104</v>
      </c>
      <c r="E10" s="44">
        <v>11396923</v>
      </c>
      <c r="F10" t="s">
        <v>140</v>
      </c>
      <c r="G10" t="s">
        <v>106</v>
      </c>
      <c r="H10">
        <v>45321</v>
      </c>
      <c r="I10" t="s">
        <v>141</v>
      </c>
      <c r="J10">
        <v>3725170709</v>
      </c>
      <c r="L10" t="s">
        <v>142</v>
      </c>
      <c r="O10" t="s">
        <v>143</v>
      </c>
      <c r="P10">
        <v>224945</v>
      </c>
      <c r="Q10">
        <v>2017</v>
      </c>
      <c r="R10">
        <v>1</v>
      </c>
    </row>
    <row r="11" spans="1:18">
      <c r="A11" t="s">
        <v>160</v>
      </c>
      <c r="B11" s="42">
        <v>29572</v>
      </c>
      <c r="C11">
        <v>37</v>
      </c>
      <c r="D11" t="s">
        <v>104</v>
      </c>
      <c r="E11" s="44">
        <v>11506493</v>
      </c>
      <c r="F11" t="s">
        <v>161</v>
      </c>
      <c r="G11" t="s">
        <v>120</v>
      </c>
      <c r="H11">
        <v>47591</v>
      </c>
      <c r="I11" t="s">
        <v>162</v>
      </c>
      <c r="J11" s="43">
        <v>3725240524</v>
      </c>
      <c r="L11" t="s">
        <v>163</v>
      </c>
      <c r="M11" t="s">
        <v>164</v>
      </c>
      <c r="O11" t="s">
        <v>165</v>
      </c>
      <c r="P11">
        <v>175762</v>
      </c>
      <c r="Q11">
        <v>2017</v>
      </c>
      <c r="R11">
        <v>1</v>
      </c>
    </row>
    <row r="12" spans="1:18">
      <c r="A12" t="s">
        <v>132</v>
      </c>
      <c r="B12" s="42">
        <v>26866</v>
      </c>
      <c r="C12">
        <v>44</v>
      </c>
      <c r="D12" t="s">
        <v>104</v>
      </c>
      <c r="E12" s="44">
        <v>11542388</v>
      </c>
      <c r="F12" t="s">
        <v>133</v>
      </c>
      <c r="G12" t="s">
        <v>134</v>
      </c>
      <c r="H12">
        <v>45311</v>
      </c>
      <c r="I12" t="s">
        <v>135</v>
      </c>
      <c r="J12" s="43">
        <v>3725144209</v>
      </c>
      <c r="L12" t="s">
        <v>136</v>
      </c>
      <c r="O12" t="s">
        <v>137</v>
      </c>
      <c r="P12">
        <v>168139</v>
      </c>
      <c r="Q12">
        <v>2017</v>
      </c>
      <c r="R12">
        <v>3</v>
      </c>
    </row>
    <row r="13" spans="1:18">
      <c r="A13" t="s">
        <v>151</v>
      </c>
      <c r="B13" s="42">
        <v>27583</v>
      </c>
      <c r="C13">
        <v>42</v>
      </c>
      <c r="D13" t="s">
        <v>104</v>
      </c>
      <c r="E13" s="44">
        <v>11709173</v>
      </c>
      <c r="F13" t="s">
        <v>152</v>
      </c>
      <c r="G13" t="s">
        <v>107</v>
      </c>
      <c r="H13">
        <v>46901</v>
      </c>
      <c r="I13" t="s">
        <v>113</v>
      </c>
      <c r="J13" s="43">
        <v>3725298765</v>
      </c>
      <c r="L13" t="s">
        <v>153</v>
      </c>
      <c r="O13" t="s">
        <v>154</v>
      </c>
      <c r="P13">
        <v>135399</v>
      </c>
      <c r="Q13">
        <v>2017</v>
      </c>
      <c r="R13">
        <v>3</v>
      </c>
    </row>
    <row r="14" spans="1:18">
      <c r="A14" t="s">
        <v>186</v>
      </c>
      <c r="B14" s="42">
        <v>28921</v>
      </c>
      <c r="C14">
        <v>38</v>
      </c>
      <c r="D14" t="s">
        <v>104</v>
      </c>
      <c r="E14" s="44">
        <v>12117109</v>
      </c>
      <c r="F14" t="s">
        <v>187</v>
      </c>
      <c r="G14" t="s">
        <v>138</v>
      </c>
      <c r="H14">
        <v>46731</v>
      </c>
      <c r="I14" t="s">
        <v>188</v>
      </c>
      <c r="J14" s="43">
        <v>3726120101</v>
      </c>
      <c r="L14" t="s">
        <v>189</v>
      </c>
      <c r="O14" t="s">
        <v>190</v>
      </c>
      <c r="P14">
        <v>156269</v>
      </c>
      <c r="Q14">
        <v>2017</v>
      </c>
      <c r="R14">
        <v>1</v>
      </c>
    </row>
    <row r="15" spans="1:18">
      <c r="A15" t="s">
        <v>144</v>
      </c>
      <c r="B15" s="42">
        <v>30234</v>
      </c>
      <c r="C15">
        <v>35</v>
      </c>
      <c r="D15" t="s">
        <v>104</v>
      </c>
      <c r="E15" s="44">
        <v>12234097</v>
      </c>
      <c r="F15" t="s">
        <v>145</v>
      </c>
      <c r="G15" t="s">
        <v>107</v>
      </c>
      <c r="H15">
        <v>46901</v>
      </c>
      <c r="I15" t="s">
        <v>146</v>
      </c>
      <c r="J15" s="43">
        <v>3725264654</v>
      </c>
      <c r="K15" s="43">
        <v>37256893919</v>
      </c>
      <c r="L15" t="s">
        <v>147</v>
      </c>
      <c r="M15" t="s">
        <v>148</v>
      </c>
      <c r="O15" t="s">
        <v>149</v>
      </c>
      <c r="P15">
        <v>185858</v>
      </c>
      <c r="Q15">
        <v>2017</v>
      </c>
      <c r="R15">
        <v>1</v>
      </c>
    </row>
    <row r="16" spans="1:18">
      <c r="A16" t="s">
        <v>114</v>
      </c>
      <c r="B16" s="42">
        <v>28415</v>
      </c>
      <c r="C16">
        <v>40</v>
      </c>
      <c r="D16" t="s">
        <v>104</v>
      </c>
      <c r="E16" s="44">
        <v>12393754</v>
      </c>
      <c r="F16" t="s">
        <v>115</v>
      </c>
      <c r="G16" t="s">
        <v>116</v>
      </c>
      <c r="H16">
        <v>46391</v>
      </c>
      <c r="I16" t="s">
        <v>117</v>
      </c>
      <c r="L16" t="s">
        <v>118</v>
      </c>
      <c r="O16" t="s">
        <v>119</v>
      </c>
      <c r="P16">
        <v>181950</v>
      </c>
      <c r="Q16">
        <v>2017</v>
      </c>
      <c r="R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Statistika</vt:lpstr>
      <vt:lpstr>müügitulu_töötajaid</vt:lpstr>
      <vt:lpstr>sektor_50000mtulu</vt:lpstr>
      <vt:lpstr>asukoht50000mtulu</vt:lpstr>
      <vt:lpstr>vanus_50000myygitulu</vt:lpstr>
      <vt:lpstr>mõned_keskmise_ettev_meesjuhid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Suu</dc:creator>
  <cp:lastModifiedBy>Miguel Alvarez</cp:lastModifiedBy>
  <dcterms:created xsi:type="dcterms:W3CDTF">2018-04-23T13:04:12Z</dcterms:created>
  <dcterms:modified xsi:type="dcterms:W3CDTF">2018-05-11T13:30:41Z</dcterms:modified>
</cp:coreProperties>
</file>