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microsoft-excel\freeCodeCamp-shad-sluiter\"/>
    </mc:Choice>
  </mc:AlternateContent>
  <xr:revisionPtr revIDLastSave="0" documentId="13_ncr:40009_{979AE348-6AF1-4E12-92E3-52D69324F0A5}" xr6:coauthVersionLast="47" xr6:coauthVersionMax="47" xr10:uidLastSave="{00000000-0000-0000-0000-000000000000}"/>
  <bookViews>
    <workbookView xWindow="11424" yWindow="0" windowWidth="11712" windowHeight="12336" activeTab="1"/>
  </bookViews>
  <sheets>
    <sheet name="Pivot table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3" i="1"/>
  <c r="I3" i="1" s="1"/>
  <c r="G14" i="1"/>
  <c r="I14" i="1" s="1"/>
  <c r="G22" i="1"/>
  <c r="I22" i="1" s="1"/>
  <c r="G53" i="1"/>
  <c r="I53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E20" i="1"/>
  <c r="C6" i="1"/>
  <c r="C11" i="1"/>
  <c r="C51" i="1"/>
  <c r="C13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B44" i="1"/>
  <c r="C44" i="1" s="1"/>
  <c r="B24" i="1"/>
  <c r="C24" i="1" s="1"/>
  <c r="B35" i="1"/>
  <c r="N35" i="1" s="1"/>
  <c r="B38" i="1"/>
  <c r="B40" i="1"/>
  <c r="C40" i="1" s="1"/>
  <c r="B33" i="1"/>
  <c r="B28" i="1"/>
  <c r="N28" i="1" s="1"/>
  <c r="B4" i="1"/>
  <c r="N4" i="1" s="1"/>
  <c r="B5" i="1"/>
  <c r="B20" i="1"/>
  <c r="N20" i="1" s="1"/>
  <c r="B6" i="1"/>
  <c r="B12" i="1"/>
  <c r="B46" i="1"/>
  <c r="C46" i="1" s="1"/>
  <c r="B19" i="1"/>
  <c r="C19" i="1" s="1"/>
  <c r="B3" i="1"/>
  <c r="C3" i="1" s="1"/>
  <c r="B23" i="1"/>
  <c r="B50" i="1"/>
  <c r="N50" i="1" s="1"/>
  <c r="B39" i="1"/>
  <c r="B31" i="1"/>
  <c r="N31" i="1" s="1"/>
  <c r="B36" i="1"/>
  <c r="N36" i="1" s="1"/>
  <c r="B34" i="1"/>
  <c r="B41" i="1"/>
  <c r="N41" i="1" s="1"/>
  <c r="B15" i="1"/>
  <c r="C15" i="1" s="1"/>
  <c r="B47" i="1"/>
  <c r="B29" i="1"/>
  <c r="C29" i="1" s="1"/>
  <c r="B2" i="1"/>
  <c r="C2" i="1" s="1"/>
  <c r="B9" i="1"/>
  <c r="C9" i="1" s="1"/>
  <c r="B14" i="1"/>
  <c r="C14" i="1" s="1"/>
  <c r="B43" i="1"/>
  <c r="B45" i="1"/>
  <c r="B52" i="1"/>
  <c r="N52" i="1" s="1"/>
  <c r="B21" i="1"/>
  <c r="N21" i="1" s="1"/>
  <c r="B16" i="1"/>
  <c r="B10" i="1"/>
  <c r="N10" i="1" s="1"/>
  <c r="B11" i="1"/>
  <c r="B30" i="1"/>
  <c r="C30" i="1" s="1"/>
  <c r="B26" i="1"/>
  <c r="B27" i="1"/>
  <c r="B49" i="1"/>
  <c r="C49" i="1" s="1"/>
  <c r="B22" i="1"/>
  <c r="B32" i="1"/>
  <c r="N32" i="1" s="1"/>
  <c r="B37" i="1"/>
  <c r="B18" i="1"/>
  <c r="N18" i="1" s="1"/>
  <c r="B48" i="1"/>
  <c r="N48" i="1" s="1"/>
  <c r="B42" i="1"/>
  <c r="B25" i="1"/>
  <c r="N25" i="1" s="1"/>
  <c r="B51" i="1"/>
  <c r="B17" i="1"/>
  <c r="B13" i="1"/>
  <c r="B8" i="1"/>
  <c r="C8" i="1" s="1"/>
  <c r="B7" i="1"/>
  <c r="C7" i="1" s="1"/>
  <c r="B53" i="1"/>
  <c r="C53" i="1" s="1"/>
  <c r="N43" i="1" l="1"/>
  <c r="N17" i="1"/>
  <c r="N47" i="1"/>
  <c r="N12" i="1"/>
  <c r="N42" i="1"/>
  <c r="N16" i="1"/>
  <c r="N34" i="1"/>
  <c r="N5" i="1"/>
  <c r="C47" i="1"/>
  <c r="N37" i="1"/>
  <c r="N45" i="1"/>
  <c r="N39" i="1"/>
  <c r="N33" i="1"/>
  <c r="C17" i="1"/>
  <c r="C41" i="1"/>
  <c r="C34" i="1"/>
  <c r="N22" i="1"/>
  <c r="N23" i="1"/>
  <c r="N38" i="1"/>
  <c r="C25" i="1"/>
  <c r="C12" i="1"/>
  <c r="C42" i="1"/>
  <c r="N27" i="1"/>
  <c r="N8" i="1"/>
  <c r="C27" i="1"/>
  <c r="C20" i="1"/>
  <c r="N13" i="1"/>
  <c r="N26" i="1"/>
  <c r="N29" i="1"/>
  <c r="C26" i="1"/>
  <c r="C5" i="1"/>
  <c r="C4" i="1"/>
  <c r="N51" i="1"/>
  <c r="N11" i="1"/>
  <c r="N15" i="1"/>
  <c r="N6" i="1"/>
  <c r="C10" i="1"/>
  <c r="C16" i="1"/>
  <c r="N49" i="1"/>
  <c r="N19" i="1"/>
  <c r="C52" i="1"/>
  <c r="N46" i="1"/>
  <c r="C48" i="1"/>
  <c r="C45" i="1"/>
  <c r="C39" i="1"/>
  <c r="C38" i="1"/>
  <c r="N30" i="1"/>
  <c r="N14" i="1"/>
  <c r="N7" i="1"/>
  <c r="N3" i="1"/>
  <c r="C28" i="1"/>
  <c r="N24" i="1"/>
  <c r="C33" i="1"/>
  <c r="C18" i="1"/>
  <c r="C43" i="1"/>
  <c r="C50" i="1"/>
  <c r="C35" i="1"/>
  <c r="C21" i="1"/>
  <c r="N44" i="1"/>
  <c r="C37" i="1"/>
  <c r="C23" i="1"/>
  <c r="N53" i="1"/>
  <c r="N9" i="1"/>
  <c r="C36" i="1"/>
  <c r="N2" i="1"/>
  <c r="C31" i="1"/>
  <c r="C32" i="1"/>
  <c r="C22" i="1"/>
  <c r="N4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<sst xmlns="http://schemas.openxmlformats.org/spreadsheetml/2006/main" count="224" uniqueCount="125">
  <si>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</si>
  <si>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</si>
  <si>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</si>
  <si>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</si>
  <si>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</si>
  <si>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</si>
  <si>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</si>
  <si>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</si>
  <si>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</si>
  <si>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</si>
  <si>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</si>
  <si>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</si>
  <si>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</si>
  <si>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</si>
  <si>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</si>
  <si>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</si>
  <si>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</si>
  <si>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</si>
  <si>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</si>
  <si>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</si>
  <si>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</si>
  <si>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</si>
  <si>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</si>
  <si>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</si>
  <si>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</si>
  <si>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</si>
  <si>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</si>
  <si>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</si>
  <si>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</si>
  <si>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</si>
  <si>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</si>
  <si>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</si>
  <si>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</si>
  <si>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</si>
  <si>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</si>
  <si>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</si>
  <si>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</si>
  <si>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</si>
  <si>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</si>
  <si>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</si>
  <si>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</si>
  <si>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</si>
  <si>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</si>
  <si>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</si>
  <si>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</si>
  <si>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</si>
  <si>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</si>
  <si>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</si>
  <si>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</si>
  <si>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</si>
  <si>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</si>
  <si>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</si>
  <si>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</si>
  <si>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</si>
  <si>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</si>
  <si>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</si>
  <si>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</si>
  <si>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</si>
  <si>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</si>
  <si>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</si>
  <si>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</si>
  <si>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</si>
  <si>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</si>
  <si>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</si>
  <si>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</si>
  <si>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</si>
  <si>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</si>
  <si>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</si>
  <si>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</si>
  <si>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</si>
  <si>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</si>
  <si>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</si>
  <si>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</si>
  <si>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</si>
  <si>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</si>
  <si>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</si>
  <si>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</si>
  <si>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</si>
  <si>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</si>
  <si>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</si>
  <si>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</si>
  <si>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</si>
  <si>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</si>
  <si>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</si>
  <si>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</si>
  <si>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</si>
  <si>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</si>
  <si>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</si>
  <si>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</si>
  <si>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</si>
  <si>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</si>
  <si>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Toyota</t>
  </si>
  <si>
    <t>Honda</t>
  </si>
  <si>
    <t>General Motors</t>
  </si>
  <si>
    <t>Ford</t>
  </si>
  <si>
    <t>Hyundai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</si>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</sst>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 wrapText="1"/>
    </xf>
    <xf numFmtId="1" fontId="0" fillId="0" borderId="0" xfId="0" applyNumberFormat="1"/>
    <xf numFmtId="43" fontId="0" fillId="0" borderId="0" xfId="1" applyFont="1"/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Database.xlsx]Pivot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2-4501-8D18-B67E42A4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79040"/>
        <c:axId val="1988593072"/>
      </c:barChart>
      <c:catAx>
        <c:axId val="5406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93072"/>
        <c:crosses val="autoZero"/>
        <c:auto val="1"/>
        <c:lblAlgn val="ctr"/>
        <c:lblOffset val="100"/>
        <c:noMultiLvlLbl val="0"/>
      </c:catAx>
      <c:valAx>
        <c:axId val="19885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2-4AB5-98CD-89D4978B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77472"/>
        <c:axId val="1988581664"/>
      </c:scatterChart>
      <c:valAx>
        <c:axId val="9982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81664"/>
        <c:crosses val="autoZero"/>
        <c:crossBetween val="midCat"/>
      </c:valAx>
      <c:valAx>
        <c:axId val="19885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163830</xdr:rowOff>
    </xdr:from>
    <xdr:to>
      <xdr:col>10</xdr:col>
      <xdr:colOff>289560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1A88E-F85A-90AC-FFB5-2BF8C707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</xdr:colOff>
      <xdr:row>2</xdr:row>
      <xdr:rowOff>8965</xdr:rowOff>
    </xdr:from>
    <xdr:to>
      <xdr:col>22</xdr:col>
      <xdr:colOff>318247</xdr:colOff>
      <xdr:row>17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84AAF-CD3E-EFF8-DA58-7E52B8059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vi" refreshedDate="45268.736167939816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165">
      <sharedItems/>
    </cacheField>
    <cacheField name="Age" numFmtId="1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numFmtId="1"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5" t="s">
        <v>122</v>
      </c>
      <c r="B3" t="s">
        <v>124</v>
      </c>
    </row>
    <row r="4" spans="1:2" x14ac:dyDescent="0.3">
      <c r="A4" s="6" t="s">
        <v>41</v>
      </c>
      <c r="B4" s="7">
        <v>144647.69999999998</v>
      </c>
    </row>
    <row r="5" spans="1:2" x14ac:dyDescent="0.3">
      <c r="A5" s="6" t="s">
        <v>50</v>
      </c>
      <c r="B5" s="7">
        <v>150656.40000000002</v>
      </c>
    </row>
    <row r="6" spans="1:2" x14ac:dyDescent="0.3">
      <c r="A6" s="6" t="s">
        <v>26</v>
      </c>
      <c r="B6" s="7">
        <v>154427.9</v>
      </c>
    </row>
    <row r="7" spans="1:2" x14ac:dyDescent="0.3">
      <c r="A7" s="6" t="s">
        <v>58</v>
      </c>
      <c r="B7" s="7">
        <v>179986</v>
      </c>
    </row>
    <row r="8" spans="1:2" x14ac:dyDescent="0.3">
      <c r="A8" s="6" t="s">
        <v>29</v>
      </c>
      <c r="B8" s="7">
        <v>143640.70000000001</v>
      </c>
    </row>
    <row r="9" spans="1:2" x14ac:dyDescent="0.3">
      <c r="A9" s="6" t="s">
        <v>45</v>
      </c>
      <c r="B9" s="7">
        <v>135078.20000000001</v>
      </c>
    </row>
    <row r="10" spans="1:2" x14ac:dyDescent="0.3">
      <c r="A10" s="6" t="s">
        <v>24</v>
      </c>
      <c r="B10" s="7">
        <v>184693.8</v>
      </c>
    </row>
    <row r="11" spans="1:2" x14ac:dyDescent="0.3">
      <c r="A11" s="6" t="s">
        <v>22</v>
      </c>
      <c r="B11" s="7">
        <v>127731.3</v>
      </c>
    </row>
    <row r="12" spans="1:2" x14ac:dyDescent="0.3">
      <c r="A12" s="6" t="s">
        <v>19</v>
      </c>
      <c r="B12" s="7">
        <v>70964.899999999994</v>
      </c>
    </row>
    <row r="13" spans="1:2" x14ac:dyDescent="0.3">
      <c r="A13" s="6" t="s">
        <v>32</v>
      </c>
      <c r="B13" s="7">
        <v>65315</v>
      </c>
    </row>
    <row r="14" spans="1:2" x14ac:dyDescent="0.3">
      <c r="A14" s="6" t="s">
        <v>38</v>
      </c>
      <c r="B14" s="7">
        <v>138561.5</v>
      </c>
    </row>
    <row r="15" spans="1:2" x14ac:dyDescent="0.3">
      <c r="A15" s="6" t="s">
        <v>39</v>
      </c>
      <c r="B15" s="7">
        <v>141229.4</v>
      </c>
    </row>
    <row r="16" spans="1:2" x14ac:dyDescent="0.3">
      <c r="A16" s="6" t="s">
        <v>16</v>
      </c>
      <c r="B16" s="7">
        <v>305432.40000000002</v>
      </c>
    </row>
    <row r="17" spans="1:2" x14ac:dyDescent="0.3">
      <c r="A17" s="6" t="s">
        <v>52</v>
      </c>
      <c r="B17" s="7">
        <v>177713.9</v>
      </c>
    </row>
    <row r="18" spans="1:2" x14ac:dyDescent="0.3">
      <c r="A18" s="6" t="s">
        <v>43</v>
      </c>
      <c r="B18" s="7">
        <v>65964.899999999994</v>
      </c>
    </row>
    <row r="19" spans="1:2" x14ac:dyDescent="0.3">
      <c r="A19" s="6" t="s">
        <v>36</v>
      </c>
      <c r="B19" s="7">
        <v>130601.59999999999</v>
      </c>
    </row>
    <row r="20" spans="1:2" x14ac:dyDescent="0.3">
      <c r="A20" s="6" t="s">
        <v>34</v>
      </c>
      <c r="B20" s="7">
        <v>19341.7</v>
      </c>
    </row>
    <row r="21" spans="1:2" x14ac:dyDescent="0.3">
      <c r="A21" s="6" t="s">
        <v>123</v>
      </c>
      <c r="B21" s="7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E1" zoomScale="85" zoomScaleNormal="85" workbookViewId="0">
      <pane ySplit="1" topLeftCell="A44" activePane="bottomLeft" state="frozen"/>
      <selection activeCell="E1" sqref="E1"/>
      <selection pane="bottomLeft" activeCell="L55" sqref="L55"/>
    </sheetView>
  </sheetViews>
  <sheetFormatPr defaultRowHeight="14.4" x14ac:dyDescent="0.3"/>
  <cols>
    <col min="1" max="1" width="13.21875" bestFit="1" customWidth="1"/>
    <col min="2" max="2" width="5.77734375" customWidth="1"/>
    <col min="3" max="3" width="16" bestFit="1" customWidth="1"/>
    <col min="4" max="4" width="6.44140625" bestFit="1" customWidth="1"/>
    <col min="5" max="5" width="16.6640625" bestFit="1" customWidth="1"/>
    <col min="6" max="6" width="16.21875" bestFit="1" customWidth="1"/>
    <col min="7" max="7" width="4.33203125" bestFit="1" customWidth="1"/>
    <col min="8" max="8" width="11.6640625" bestFit="1" customWidth="1"/>
    <col min="9" max="9" width="10.88671875" bestFit="1" customWidth="1"/>
    <col min="10" max="10" width="6" bestFit="1" customWidth="1"/>
    <col min="11" max="11" width="9.21875" bestFit="1" customWidth="1"/>
    <col min="12" max="12" width="14.21875" bestFit="1" customWidth="1"/>
    <col min="13" max="13" width="11.33203125" bestFit="1" customWidth="1"/>
    <col min="14" max="14" width="17" bestFit="1" customWidth="1"/>
  </cols>
  <sheetData>
    <row r="1" spans="1:14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>LEFT(A2,2)</f>
        <v>TY</v>
      </c>
      <c r="C2" t="str">
        <f>VLOOKUP(B2,B$56:C$61,2,)</f>
        <v>Toyota</v>
      </c>
      <c r="D2" t="str">
        <f>MID(A2,5,3)</f>
        <v>COR</v>
      </c>
      <c r="E2" t="str">
        <f>VLOOKUP(D2,D$56:E$66,2,)</f>
        <v>Corola</v>
      </c>
      <c r="F2" s="4" t="str">
        <f>MID(A2,3,2)</f>
        <v>14</v>
      </c>
      <c r="G2" s="2">
        <f>IF(14-F2&lt;0, 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UPPER(_xlfn.CONCAT(B2,F2,D2, LEFT(J2,3), RIGHT(A2,3)))</f>
        <v>TY14CORBLU027</v>
      </c>
    </row>
    <row r="3" spans="1:14" x14ac:dyDescent="0.3">
      <c r="A3" t="s">
        <v>42</v>
      </c>
      <c r="B3" t="str">
        <f>LEFT(A3,2)</f>
        <v>GM</v>
      </c>
      <c r="C3" t="str">
        <f>VLOOKUP(B3,B$56:C$61,2,)</f>
        <v>General Motors</v>
      </c>
      <c r="D3" t="str">
        <f>MID(A3,5,3)</f>
        <v>CMR</v>
      </c>
      <c r="E3" t="str">
        <f>VLOOKUP(D3,D$56:E$66,2,)</f>
        <v>Camero</v>
      </c>
      <c r="F3" s="4" t="str">
        <f>MID(A3,3,2)</f>
        <v>14</v>
      </c>
      <c r="G3" s="2">
        <f>IF(14-F3&lt;0, 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UPPER(_xlfn.CONCAT(B3,F3,D3, LEFT(J3,3), RIGHT(A3,3)))</f>
        <v>GM14CMRWHI016</v>
      </c>
    </row>
    <row r="4" spans="1:14" x14ac:dyDescent="0.3">
      <c r="A4" t="s">
        <v>30</v>
      </c>
      <c r="B4" t="str">
        <f>LEFT(A4,2)</f>
        <v>FD</v>
      </c>
      <c r="C4" t="str">
        <f>VLOOKUP(B4,B$56:C$61,2,)</f>
        <v>Ford</v>
      </c>
      <c r="D4" t="str">
        <f>MID(A4,5,3)</f>
        <v>FCS</v>
      </c>
      <c r="E4" t="str">
        <f>VLOOKUP(D4,D$56:E$66,2,)</f>
        <v>Focus</v>
      </c>
      <c r="F4" s="4" t="str">
        <f>MID(A4,3,2)</f>
        <v>13</v>
      </c>
      <c r="G4" s="2">
        <f>IF(14-F4&lt;0, 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UPPER(_xlfn.CONCAT(B4,F4,D4, LEFT(J4,3), RIGHT(A4,3)))</f>
        <v>FD13FCSBLA009</v>
      </c>
    </row>
    <row r="5" spans="1:14" x14ac:dyDescent="0.3">
      <c r="A5" t="s">
        <v>31</v>
      </c>
      <c r="B5" t="str">
        <f>LEFT(A5,2)</f>
        <v>FD</v>
      </c>
      <c r="C5" t="str">
        <f>VLOOKUP(B5,B$56:C$61,2,)</f>
        <v>Ford</v>
      </c>
      <c r="D5" t="str">
        <f>MID(A5,5,3)</f>
        <v>FCS</v>
      </c>
      <c r="E5" t="str">
        <f>VLOOKUP(D5,D$56:E$66,2,)</f>
        <v>Focus</v>
      </c>
      <c r="F5" s="4" t="str">
        <f>MID(A5,3,2)</f>
        <v>13</v>
      </c>
      <c r="G5" s="2">
        <f>IF(14-F5&lt;0, 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UPPER(_xlfn.CONCAT(B5,F5,D5, LEFT(J5,3), RIGHT(A5,3)))</f>
        <v>FD13FCSWHI010</v>
      </c>
    </row>
    <row r="6" spans="1:14" x14ac:dyDescent="0.3">
      <c r="A6" t="s">
        <v>35</v>
      </c>
      <c r="B6" t="str">
        <f>LEFT(A6,2)</f>
        <v>FD</v>
      </c>
      <c r="C6" t="str">
        <f>VLOOKUP(B6,B$56:C$61,2,)</f>
        <v>Ford</v>
      </c>
      <c r="D6" t="str">
        <f>MID(A6,5,3)</f>
        <v>FCS</v>
      </c>
      <c r="E6" t="str">
        <f>VLOOKUP(D6,D$56:E$66,2,)</f>
        <v>Focus</v>
      </c>
      <c r="F6" s="4" t="str">
        <f>MID(A6,3,2)</f>
        <v>13</v>
      </c>
      <c r="G6" s="2">
        <f>IF(14-F6&lt;0, 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UPPER(_xlfn.CONCAT(B6,F6,D6, LEFT(J6,3), RIGHT(A6,3)))</f>
        <v>FD13FCSBLA012</v>
      </c>
    </row>
    <row r="7" spans="1:14" x14ac:dyDescent="0.3">
      <c r="A7" t="s">
        <v>83</v>
      </c>
      <c r="B7" t="str">
        <f>LEFT(A7,2)</f>
        <v>HY</v>
      </c>
      <c r="C7" t="str">
        <f>VLOOKUP(B7,B$56:C$61,2,)</f>
        <v>Hyundai</v>
      </c>
      <c r="D7" t="str">
        <f>MID(A7,5,3)</f>
        <v>ELA</v>
      </c>
      <c r="E7" t="str">
        <f>VLOOKUP(D7,D$56:E$66,2,)</f>
        <v>Elantra</v>
      </c>
      <c r="F7" s="4" t="str">
        <f>MID(A7,3,2)</f>
        <v>13</v>
      </c>
      <c r="G7" s="2">
        <f>IF(14-F7&lt;0, 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UPPER(_xlfn.CONCAT(B7,F7,D7, LEFT(J7,3), RIGHT(A7,3)))</f>
        <v>HY13ELABLU052</v>
      </c>
    </row>
    <row r="8" spans="1:14" x14ac:dyDescent="0.3">
      <c r="A8" t="s">
        <v>82</v>
      </c>
      <c r="B8" t="str">
        <f>LEFT(A8,2)</f>
        <v>HY</v>
      </c>
      <c r="C8" t="str">
        <f>VLOOKUP(B8,B$56:C$61,2,)</f>
        <v>Hyundai</v>
      </c>
      <c r="D8" t="str">
        <f>MID(A8,5,3)</f>
        <v>ELA</v>
      </c>
      <c r="E8" t="str">
        <f>VLOOKUP(D8,D$56:E$66,2,)</f>
        <v>Elantra</v>
      </c>
      <c r="F8" s="4" t="str">
        <f>MID(A8,3,2)</f>
        <v>13</v>
      </c>
      <c r="G8" s="2">
        <f>IF(14-F8&lt;0, 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UPPER(_xlfn.CONCAT(B8,F8,D8, LEFT(J8,3), RIGHT(A8,3)))</f>
        <v>HY13ELABLA051</v>
      </c>
    </row>
    <row r="9" spans="1:14" x14ac:dyDescent="0.3">
      <c r="A9" t="s">
        <v>61</v>
      </c>
      <c r="B9" t="str">
        <f>LEFT(A9,2)</f>
        <v>TY</v>
      </c>
      <c r="C9" t="str">
        <f>VLOOKUP(B9,B$56:C$61,2,)</f>
        <v>Toyota</v>
      </c>
      <c r="D9" t="str">
        <f>MID(A9,5,3)</f>
        <v>COR</v>
      </c>
      <c r="E9" t="str">
        <f>VLOOKUP(D9,D$56:E$66,2,)</f>
        <v>Corola</v>
      </c>
      <c r="F9" s="4" t="str">
        <f>MID(A9,3,2)</f>
        <v>12</v>
      </c>
      <c r="G9" s="2">
        <f>IF(14-F9&lt;0, 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UPPER(_xlfn.CONCAT(B9,F9,D9, LEFT(J9,3), RIGHT(A9,3)))</f>
        <v>TY12CORBLA028</v>
      </c>
    </row>
    <row r="10" spans="1:14" x14ac:dyDescent="0.3">
      <c r="A10" t="s">
        <v>68</v>
      </c>
      <c r="B10" t="str">
        <f>LEFT(A10,2)</f>
        <v>HO</v>
      </c>
      <c r="C10" t="str">
        <f>VLOOKUP(B10,B$56:C$61,2,)</f>
        <v>Honda</v>
      </c>
      <c r="D10" t="str">
        <f>MID(A10,5,3)</f>
        <v>CIV</v>
      </c>
      <c r="E10" t="str">
        <f>VLOOKUP(D10,D$56:E$66,2,)</f>
        <v>Civic</v>
      </c>
      <c r="F10" s="4" t="str">
        <f>MID(A10,3,2)</f>
        <v>12</v>
      </c>
      <c r="G10" s="2">
        <f>IF(14-F10&lt;0, 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UPPER(_xlfn.CONCAT(B10,F10,D10, LEFT(J10,3), RIGHT(A10,3)))</f>
        <v>HO12CIVBLA035</v>
      </c>
    </row>
    <row r="11" spans="1:14" x14ac:dyDescent="0.3">
      <c r="A11" t="s">
        <v>69</v>
      </c>
      <c r="B11" t="str">
        <f>LEFT(A11,2)</f>
        <v>HO</v>
      </c>
      <c r="C11" t="str">
        <f>VLOOKUP(B11,B$56:C$61,2,)</f>
        <v>Honda</v>
      </c>
      <c r="D11" t="str">
        <f>MID(A11,5,3)</f>
        <v>CIV</v>
      </c>
      <c r="E11" t="str">
        <f>VLOOKUP(D11,D$56:E$66,2,)</f>
        <v>Civic</v>
      </c>
      <c r="F11" s="4" t="str">
        <f>MID(A11,3,2)</f>
        <v>13</v>
      </c>
      <c r="G11" s="2">
        <f>IF(14-F11&lt;0, 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UPPER(_xlfn.CONCAT(B11,F11,D11, LEFT(J11,3), RIGHT(A11,3)))</f>
        <v>HO13CIVBLA036</v>
      </c>
    </row>
    <row r="12" spans="1:14" x14ac:dyDescent="0.3">
      <c r="A12" t="s">
        <v>37</v>
      </c>
      <c r="B12" t="str">
        <f>LEFT(A12,2)</f>
        <v>FD</v>
      </c>
      <c r="C12" t="str">
        <f>VLOOKUP(B12,B$56:C$61,2,)</f>
        <v>Ford</v>
      </c>
      <c r="D12" t="str">
        <f>MID(A12,5,3)</f>
        <v>FCS</v>
      </c>
      <c r="E12" t="str">
        <f>VLOOKUP(D12,D$56:E$66,2,)</f>
        <v>Focus</v>
      </c>
      <c r="F12" s="4" t="str">
        <f>MID(A12,3,2)</f>
        <v>13</v>
      </c>
      <c r="G12" s="2">
        <f>IF(14-F12&lt;0, 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UPPER(_xlfn.CONCAT(B12,F12,D12, LEFT(J12,3), RIGHT(A12,3)))</f>
        <v>FD13FCSBLA013</v>
      </c>
    </row>
    <row r="13" spans="1:14" x14ac:dyDescent="0.3">
      <c r="A13" t="s">
        <v>81</v>
      </c>
      <c r="B13" t="str">
        <f>LEFT(A13,2)</f>
        <v>HY</v>
      </c>
      <c r="C13" t="str">
        <f>VLOOKUP(B13,B$56:C$61,2,)</f>
        <v>Hyundai</v>
      </c>
      <c r="D13" t="str">
        <f>MID(A13,5,3)</f>
        <v>ELA</v>
      </c>
      <c r="E13" t="str">
        <f>VLOOKUP(D13,D$56:E$66,2,)</f>
        <v>Elantra</v>
      </c>
      <c r="F13" s="4" t="str">
        <f>MID(A13,3,2)</f>
        <v>12</v>
      </c>
      <c r="G13" s="2">
        <f>IF(14-F13&lt;0, 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UPPER(_xlfn.CONCAT(B13,F13,D13, LEFT(J13,3), RIGHT(A13,3)))</f>
        <v>HY12ELABLU050</v>
      </c>
    </row>
    <row r="14" spans="1:14" x14ac:dyDescent="0.3">
      <c r="A14" t="s">
        <v>62</v>
      </c>
      <c r="B14" t="str">
        <f>LEFT(A14,2)</f>
        <v>TY</v>
      </c>
      <c r="C14" t="str">
        <f>VLOOKUP(B14,B$56:C$61,2,)</f>
        <v>Toyota</v>
      </c>
      <c r="D14" t="str">
        <f>MID(A14,5,3)</f>
        <v>CAM</v>
      </c>
      <c r="E14" t="str">
        <f>VLOOKUP(D14,D$56:E$66,2,)</f>
        <v>Camrey</v>
      </c>
      <c r="F14" s="4" t="str">
        <f>MID(A14,3,2)</f>
        <v>12</v>
      </c>
      <c r="G14" s="2">
        <f>IF(14-F14&lt;0, 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UPPER(_xlfn.CONCAT(B14,F14,D14, LEFT(J14,3), RIGHT(A14,3)))</f>
        <v>TY12CAMBLU029</v>
      </c>
    </row>
    <row r="15" spans="1:14" x14ac:dyDescent="0.3">
      <c r="A15" t="s">
        <v>55</v>
      </c>
      <c r="B15" t="str">
        <f>LEFT(A15,2)</f>
        <v>TY</v>
      </c>
      <c r="C15" t="str">
        <f>VLOOKUP(B15,B$56:C$61,2,)</f>
        <v>Toyota</v>
      </c>
      <c r="D15" t="str">
        <f>MID(A15,5,3)</f>
        <v>CAM</v>
      </c>
      <c r="E15" t="str">
        <f>VLOOKUP(D15,D$56:E$66,2,)</f>
        <v>Camrey</v>
      </c>
      <c r="F15" s="4" t="str">
        <f>MID(A15,3,2)</f>
        <v>09</v>
      </c>
      <c r="G15" s="2">
        <f>IF(14-F15&lt;0, 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UPPER(_xlfn.CONCAT(B15,F15,D15, LEFT(J15,3), RIGHT(A15,3)))</f>
        <v>TY09CAMWHI024</v>
      </c>
    </row>
    <row r="16" spans="1:14" x14ac:dyDescent="0.3">
      <c r="A16" t="s">
        <v>67</v>
      </c>
      <c r="B16" t="str">
        <f>LEFT(A16,2)</f>
        <v>HO</v>
      </c>
      <c r="C16" t="str">
        <f>VLOOKUP(B16,B$56:C$61,2,)</f>
        <v>Honda</v>
      </c>
      <c r="D16" t="str">
        <f>MID(A16,5,3)</f>
        <v>CIV</v>
      </c>
      <c r="E16" t="str">
        <f>VLOOKUP(D16,D$56:E$66,2,)</f>
        <v>Civic</v>
      </c>
      <c r="F16" s="4" t="str">
        <f>MID(A16,3,2)</f>
        <v>11</v>
      </c>
      <c r="G16" s="2">
        <f>IF(14-F16&lt;0, 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UPPER(_xlfn.CONCAT(B16,F16,D16, LEFT(J16,3), RIGHT(A16,3)))</f>
        <v>HO11CIVBLA034</v>
      </c>
    </row>
    <row r="17" spans="1:14" x14ac:dyDescent="0.3">
      <c r="A17" t="s">
        <v>80</v>
      </c>
      <c r="B17" t="str">
        <f>LEFT(A17,2)</f>
        <v>HY</v>
      </c>
      <c r="C17" t="str">
        <f>VLOOKUP(B17,B$56:C$61,2,)</f>
        <v>Hyundai</v>
      </c>
      <c r="D17" t="str">
        <f>MID(A17,5,3)</f>
        <v>ELA</v>
      </c>
      <c r="E17" t="str">
        <f>VLOOKUP(D17,D$56:E$66,2,)</f>
        <v>Elantra</v>
      </c>
      <c r="F17" s="4" t="str">
        <f>MID(A17,3,2)</f>
        <v>11</v>
      </c>
      <c r="G17" s="2">
        <f>IF(14-F17&lt;0, 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UPPER(_xlfn.CONCAT(B17,F17,D17, LEFT(J17,3), RIGHT(A17,3)))</f>
        <v>HY11ELABLA049</v>
      </c>
    </row>
    <row r="18" spans="1:14" x14ac:dyDescent="0.3">
      <c r="A18" t="s">
        <v>75</v>
      </c>
      <c r="B18" t="str">
        <f>LEFT(A18,2)</f>
        <v>CR</v>
      </c>
      <c r="C18" t="str">
        <f>VLOOKUP(B18,B$56:C$61,2,)</f>
        <v>Chrysler</v>
      </c>
      <c r="D18" t="str">
        <f>MID(A18,5,3)</f>
        <v>PTC</v>
      </c>
      <c r="E18" t="str">
        <f>VLOOKUP(D18,D$56:E$66,2,)</f>
        <v>PT Cruiser</v>
      </c>
      <c r="F18" s="4" t="str">
        <f>MID(A18,3,2)</f>
        <v>11</v>
      </c>
      <c r="G18" s="2">
        <f>IF(14-F18&lt;0, 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UPPER(_xlfn.CONCAT(B18,F18,D18, LEFT(J18,3), RIGHT(A18,3)))</f>
        <v>CR11PTCBLA044</v>
      </c>
    </row>
    <row r="19" spans="1:14" x14ac:dyDescent="0.3">
      <c r="A19" t="s">
        <v>40</v>
      </c>
      <c r="B19" t="str">
        <f>LEFT(A19,2)</f>
        <v>GM</v>
      </c>
      <c r="C19" t="str">
        <f>VLOOKUP(B19,B$56:C$61,2,)</f>
        <v>General Motors</v>
      </c>
      <c r="D19" t="str">
        <f>MID(A19,5,3)</f>
        <v>CMR</v>
      </c>
      <c r="E19" t="str">
        <f>VLOOKUP(D19,D$56:E$66,2,)</f>
        <v>Camero</v>
      </c>
      <c r="F19" s="4" t="str">
        <f>MID(A19,3,2)</f>
        <v>12</v>
      </c>
      <c r="G19" s="2">
        <f>IF(14-F19&lt;0, 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UPPER(_xlfn.CONCAT(B19,F19,D19, LEFT(J19,3), RIGHT(A19,3)))</f>
        <v>GM12CMRBLA015</v>
      </c>
    </row>
    <row r="20" spans="1:14" x14ac:dyDescent="0.3">
      <c r="A20" t="s">
        <v>33</v>
      </c>
      <c r="B20" t="str">
        <f>LEFT(A20,2)</f>
        <v>FD</v>
      </c>
      <c r="C20" t="str">
        <f>VLOOKUP(B20,B$56:C$61,2,)</f>
        <v>Ford</v>
      </c>
      <c r="D20" t="str">
        <f>MID(A20,5,3)</f>
        <v>FCS</v>
      </c>
      <c r="E20" t="str">
        <f>VLOOKUP(D20,D$56:E$66,2,)</f>
        <v>Focus</v>
      </c>
      <c r="F20" s="4" t="str">
        <f>MID(A20,3,2)</f>
        <v>12</v>
      </c>
      <c r="G20" s="2">
        <f>IF(14-F20&lt;0, 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UPPER(_xlfn.CONCAT(B20,F20,D20, LEFT(J20,3), RIGHT(A20,3)))</f>
        <v>FD12FCSWHI011</v>
      </c>
    </row>
    <row r="21" spans="1:14" x14ac:dyDescent="0.3">
      <c r="A21" t="s">
        <v>66</v>
      </c>
      <c r="B21" t="str">
        <f>LEFT(A21,2)</f>
        <v>HO</v>
      </c>
      <c r="C21" t="str">
        <f>VLOOKUP(B21,B$56:C$61,2,)</f>
        <v>Honda</v>
      </c>
      <c r="D21" t="str">
        <f>MID(A21,5,3)</f>
        <v>CIV</v>
      </c>
      <c r="E21" t="str">
        <f>VLOOKUP(D21,D$56:E$66,2,)</f>
        <v>Civic</v>
      </c>
      <c r="F21" s="4" t="str">
        <f>MID(A21,3,2)</f>
        <v>10</v>
      </c>
      <c r="G21" s="2">
        <f>IF(14-F21&lt;0, 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UPPER(_xlfn.CONCAT(B21,F21,D21, LEFT(J21,3), RIGHT(A21,3)))</f>
        <v>HO10CIVBLA033</v>
      </c>
    </row>
    <row r="22" spans="1:14" x14ac:dyDescent="0.3">
      <c r="A22" t="s">
        <v>72</v>
      </c>
      <c r="B22" t="str">
        <f>LEFT(A22,2)</f>
        <v>HO</v>
      </c>
      <c r="C22" t="str">
        <f>VLOOKUP(B22,B$56:C$61,2,)</f>
        <v>Honda</v>
      </c>
      <c r="D22" t="str">
        <f>MID(A22,5,3)</f>
        <v>ODY</v>
      </c>
      <c r="E22" t="str">
        <f>VLOOKUP(D22,D$56:E$66,2,)</f>
        <v>Odyssey</v>
      </c>
      <c r="F22" s="4" t="str">
        <f>MID(A22,3,2)</f>
        <v>14</v>
      </c>
      <c r="G22" s="2">
        <f>IF(14-F22&lt;0, 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UPPER(_xlfn.CONCAT(B22,F22,D22, LEFT(J22,3), RIGHT(A22,3)))</f>
        <v>HO14ODYBLA041</v>
      </c>
    </row>
    <row r="23" spans="1:14" x14ac:dyDescent="0.3">
      <c r="A23" t="s">
        <v>44</v>
      </c>
      <c r="B23" t="str">
        <f>LEFT(A23,2)</f>
        <v>GM</v>
      </c>
      <c r="C23" t="str">
        <f>VLOOKUP(B23,B$56:C$61,2,)</f>
        <v>General Motors</v>
      </c>
      <c r="D23" t="str">
        <f>MID(A23,5,3)</f>
        <v>SLV</v>
      </c>
      <c r="E23" t="str">
        <f>VLOOKUP(D23,D$56:E$66,2,)</f>
        <v>Silverado</v>
      </c>
      <c r="F23" s="4" t="str">
        <f>MID(A23,3,2)</f>
        <v>10</v>
      </c>
      <c r="G23" s="2">
        <f>IF(14-F23&lt;0, 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UPPER(_xlfn.CONCAT(B23,F23,D23, LEFT(J23,3), RIGHT(A23,3)))</f>
        <v>GM10SLVBLA017</v>
      </c>
    </row>
    <row r="24" spans="1:14" x14ac:dyDescent="0.3">
      <c r="A24" t="s">
        <v>20</v>
      </c>
      <c r="B24" t="str">
        <f>LEFT(A24,2)</f>
        <v>FD</v>
      </c>
      <c r="C24" t="str">
        <f>VLOOKUP(B24,B$56:C$61,2,)</f>
        <v>Ford</v>
      </c>
      <c r="D24" t="str">
        <f>MID(A24,5,3)</f>
        <v>MTG</v>
      </c>
      <c r="E24" t="str">
        <f>VLOOKUP(D24,D$56:E$66,2,)</f>
        <v>Mustang</v>
      </c>
      <c r="F24" s="4" t="str">
        <f>MID(A24,3,2)</f>
        <v>08</v>
      </c>
      <c r="G24" s="2">
        <f>IF(14-F24&lt;0, 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UPPER(_xlfn.CONCAT(B24,F24,D24, LEFT(J24,3), RIGHT(A24,3)))</f>
        <v>FD08MTGGRE003</v>
      </c>
    </row>
    <row r="25" spans="1:14" x14ac:dyDescent="0.3">
      <c r="A25" t="s">
        <v>78</v>
      </c>
      <c r="B25" t="str">
        <f>LEFT(A25,2)</f>
        <v>CR</v>
      </c>
      <c r="C25" t="str">
        <f>VLOOKUP(B25,B$56:C$61,2,)</f>
        <v>Chrysler</v>
      </c>
      <c r="D25" t="str">
        <f>MID(A25,5,3)</f>
        <v>CAR</v>
      </c>
      <c r="E25" t="str">
        <f>VLOOKUP(D25,D$56:E$66,2,)</f>
        <v>Caravan</v>
      </c>
      <c r="F25" s="4" t="str">
        <f>MID(A25,3,2)</f>
        <v>04</v>
      </c>
      <c r="G25" s="2">
        <f>IF(14-F25&lt;0, 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UPPER(_xlfn.CONCAT(B25,F25,D25, LEFT(J25,3), RIGHT(A25,3)))</f>
        <v>CR04CARWHI047</v>
      </c>
    </row>
    <row r="26" spans="1:14" x14ac:dyDescent="0.3">
      <c r="A26" t="s">
        <v>70</v>
      </c>
      <c r="B26" t="str">
        <f>LEFT(A26,2)</f>
        <v>HO</v>
      </c>
      <c r="C26" t="str">
        <f>VLOOKUP(B26,B$56:C$61,2,)</f>
        <v>Honda</v>
      </c>
      <c r="D26" t="str">
        <f>MID(A26,5,3)</f>
        <v>ODY</v>
      </c>
      <c r="E26" t="str">
        <f>VLOOKUP(D26,D$56:E$66,2,)</f>
        <v>Odyssey</v>
      </c>
      <c r="F26" s="4" t="str">
        <f>MID(A26,3,2)</f>
        <v>07</v>
      </c>
      <c r="G26" s="2">
        <f>IF(14-F26&lt;0, 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UPPER(_xlfn.CONCAT(B26,F26,D26, LEFT(J26,3), RIGHT(A26,3)))</f>
        <v>HO07ODYBLA038</v>
      </c>
    </row>
    <row r="27" spans="1:14" x14ac:dyDescent="0.3">
      <c r="A27" t="s">
        <v>71</v>
      </c>
      <c r="B27" t="str">
        <f>LEFT(A27,2)</f>
        <v>HO</v>
      </c>
      <c r="C27" t="str">
        <f>VLOOKUP(B27,B$56:C$61,2,)</f>
        <v>Honda</v>
      </c>
      <c r="D27" t="str">
        <f>MID(A27,5,3)</f>
        <v>ODY</v>
      </c>
      <c r="E27" t="str">
        <f>VLOOKUP(D27,D$56:E$66,2,)</f>
        <v>Odyssey</v>
      </c>
      <c r="F27" s="4" t="str">
        <f>MID(A27,3,2)</f>
        <v>08</v>
      </c>
      <c r="G27" s="2">
        <f>IF(14-F27&lt;0, 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UPPER(_xlfn.CONCAT(B27,F27,D27, LEFT(J27,3), RIGHT(A27,3)))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VLOOKUP(B28,B$56:C$61,2,)</f>
        <v>Ford</v>
      </c>
      <c r="D28" t="str">
        <f>MID(A28,5,3)</f>
        <v>FCS</v>
      </c>
      <c r="E28" t="str">
        <f>VLOOKUP(D28,D$56:E$66,2,)</f>
        <v>Focus</v>
      </c>
      <c r="F28" s="4" t="str">
        <f>MID(A28,3,2)</f>
        <v>09</v>
      </c>
      <c r="G28" s="2">
        <f>IF(14-F28&lt;0, 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UPPER(_xlfn.CONCAT(B28,F28,D28, LEFT(J28,3), RIGHT(A28,3)))</f>
        <v>FD09FCSBLA008</v>
      </c>
    </row>
    <row r="29" spans="1:14" x14ac:dyDescent="0.3">
      <c r="A29" t="s">
        <v>59</v>
      </c>
      <c r="B29" t="str">
        <f>LEFT(A29,2)</f>
        <v>TY</v>
      </c>
      <c r="C29" t="str">
        <f>VLOOKUP(B29,B$56:C$61,2,)</f>
        <v>Toyota</v>
      </c>
      <c r="D29" t="str">
        <f>MID(A29,5,3)</f>
        <v>COR</v>
      </c>
      <c r="E29" t="str">
        <f>VLOOKUP(D29,D$56:E$66,2,)</f>
        <v>Corola</v>
      </c>
      <c r="F29" s="4" t="str">
        <f>MID(A29,3,2)</f>
        <v>03</v>
      </c>
      <c r="G29" s="2">
        <f>IF(14-F29&lt;0, 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UPPER(_xlfn.CONCAT(B29,F29,D29, LEFT(J29,3), RIGHT(A29,3)))</f>
        <v>TY03CORBLA026</v>
      </c>
    </row>
    <row r="30" spans="1:14" x14ac:dyDescent="0.3">
      <c r="A30" t="s">
        <v>119</v>
      </c>
      <c r="B30" t="str">
        <f>LEFT(A30,2)</f>
        <v>HO</v>
      </c>
      <c r="C30" t="str">
        <f>VLOOKUP(B30,B$56:C$61,2,)</f>
        <v>Honda</v>
      </c>
      <c r="D30" t="str">
        <f>MID(A30,5,3)</f>
        <v>ODY</v>
      </c>
      <c r="E30" t="str">
        <f>VLOOKUP(D30,D$56:E$66,2,)</f>
        <v>Odyssey</v>
      </c>
      <c r="F30" s="4" t="str">
        <f>MID(A30,3,2)</f>
        <v>05</v>
      </c>
      <c r="G30" s="2">
        <f>IF(14-F30&lt;0, 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UPPER(_xlfn.CONCAT(B30,F30,D30, LEFT(J30,3), RIGHT(A30,3)))</f>
        <v>HO05ODYWHI037</v>
      </c>
    </row>
    <row r="31" spans="1:14" x14ac:dyDescent="0.3">
      <c r="A31" t="s">
        <v>49</v>
      </c>
      <c r="B31" t="str">
        <f>LEFT(A31,2)</f>
        <v>TY</v>
      </c>
      <c r="C31" t="str">
        <f>VLOOKUP(B31,B$56:C$61,2,)</f>
        <v>Toyota</v>
      </c>
      <c r="D31" t="str">
        <f>MID(A31,5,3)</f>
        <v>CAM</v>
      </c>
      <c r="E31" t="str">
        <f>VLOOKUP(D31,D$56:E$66,2,)</f>
        <v>Camrey</v>
      </c>
      <c r="F31" s="4" t="str">
        <f>MID(A31,3,2)</f>
        <v>96</v>
      </c>
      <c r="G31" s="2">
        <f>IF(14-F31&lt;0, 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UPPER(_xlfn.CONCAT(B31,F31,D31, LEFT(J31,3), RIGHT(A31,3)))</f>
        <v>TY96CAMGRE020</v>
      </c>
    </row>
    <row r="32" spans="1:14" x14ac:dyDescent="0.3">
      <c r="A32" t="s">
        <v>73</v>
      </c>
      <c r="B32" t="str">
        <f>LEFT(A32,2)</f>
        <v>CR</v>
      </c>
      <c r="C32" t="str">
        <f>VLOOKUP(B32,B$56:C$61,2,)</f>
        <v>Chrysler</v>
      </c>
      <c r="D32" t="str">
        <f>MID(A32,5,3)</f>
        <v>PTC</v>
      </c>
      <c r="E32" t="str">
        <f>VLOOKUP(D32,D$56:E$66,2,)</f>
        <v>PT Cruiser</v>
      </c>
      <c r="F32" s="4" t="str">
        <f>MID(A32,3,2)</f>
        <v>04</v>
      </c>
      <c r="G32" s="2">
        <f>IF(14-F32&lt;0, 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UPPER(_xlfn.CONCAT(B32,F32,D32, LEFT(J32,3), RIGHT(A32,3)))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VLOOKUP(B33,B$56:C$61,2,)</f>
        <v>Ford</v>
      </c>
      <c r="D33" t="str">
        <f>MID(A33,5,3)</f>
        <v>FCS</v>
      </c>
      <c r="E33" t="str">
        <f>VLOOKUP(D33,D$56:E$66,2,)</f>
        <v>Focus</v>
      </c>
      <c r="F33" s="4" t="str">
        <f>MID(A33,3,2)</f>
        <v>06</v>
      </c>
      <c r="G33" s="2">
        <f>IF(14-F33&lt;0, 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UPPER(_xlfn.CONCAT(B33,F33,D33, LEFT(J33,3), RIGHT(A33,3)))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VLOOKUP(B34,B$56:C$61,2,)</f>
        <v>Toyota</v>
      </c>
      <c r="D34" t="str">
        <f>MID(A34,5,3)</f>
        <v>CAM</v>
      </c>
      <c r="E34" t="str">
        <f>VLOOKUP(D34,D$56:E$66,2,)</f>
        <v>Camrey</v>
      </c>
      <c r="F34" s="4" t="str">
        <f>MID(A34,3,2)</f>
        <v>00</v>
      </c>
      <c r="G34" s="2">
        <f>IF(14-F34&lt;0, 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UPPER(_xlfn.CONCAT(B34,F34,D34, LEFT(J34,3), RIGHT(A34,3)))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VLOOKUP(B35,B$56:C$61,2,)</f>
        <v>Ford</v>
      </c>
      <c r="D35" t="str">
        <f>MID(A35,5,3)</f>
        <v>MTG</v>
      </c>
      <c r="E35" t="str">
        <f>VLOOKUP(D35,D$56:E$66,2,)</f>
        <v>Mustang</v>
      </c>
      <c r="F35" s="4" t="str">
        <f>MID(A35,3,2)</f>
        <v>08</v>
      </c>
      <c r="G35" s="2">
        <f>IF(14-F35&lt;0, 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UPPER(_xlfn.CONCAT(B35,F35,D35, LEFT(J35,3), RIGHT(A35,3)))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VLOOKUP(B36,B$56:C$61,2,)</f>
        <v>Toyota</v>
      </c>
      <c r="D36" t="str">
        <f>MID(A36,5,3)</f>
        <v>CAM</v>
      </c>
      <c r="E36" t="str">
        <f>VLOOKUP(D36,D$56:E$66,2,)</f>
        <v>Camrey</v>
      </c>
      <c r="F36" s="4" t="str">
        <f>MID(A36,3,2)</f>
        <v>98</v>
      </c>
      <c r="G36" s="2">
        <f>IF(14-F36&lt;0, 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UPPER(_xlfn.CONCAT(B36,F36,D36, LEFT(J36,3), RIGHT(A36,3)))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VLOOKUP(B37,B$56:C$61,2,)</f>
        <v>Chrysler</v>
      </c>
      <c r="D37" t="str">
        <f>MID(A37,5,3)</f>
        <v>PTC</v>
      </c>
      <c r="E37" t="str">
        <f>VLOOKUP(D37,D$56:E$66,2,)</f>
        <v>PT Cruiser</v>
      </c>
      <c r="F37" s="4" t="str">
        <f>MID(A37,3,2)</f>
        <v>07</v>
      </c>
      <c r="G37" s="2">
        <f>IF(14-F37&lt;0, 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UPPER(_xlfn.CONCAT(B37,F37,D37, LEFT(J37,3), RIGHT(A37,3)))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VLOOKUP(B38,B$56:C$61,2,)</f>
        <v>Ford</v>
      </c>
      <c r="D38" t="str">
        <f>MID(A38,5,3)</f>
        <v>MTG</v>
      </c>
      <c r="E38" t="str">
        <f>VLOOKUP(D38,D$56:E$66,2,)</f>
        <v>Mustang</v>
      </c>
      <c r="F38" s="4" t="str">
        <f>MID(A38,3,2)</f>
        <v>08</v>
      </c>
      <c r="G38" s="2">
        <f>IF(14-F38&lt;0, 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UPPER(_xlfn.CONCAT(B38,F38,D38, LEFT(J38,3), RIGHT(A38,3)))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VLOOKUP(B39,B$56:C$61,2,)</f>
        <v>General Motors</v>
      </c>
      <c r="D39" t="str">
        <f>MID(A39,5,3)</f>
        <v>SLV</v>
      </c>
      <c r="E39" t="str">
        <f>VLOOKUP(D39,D$56:E$66,2,)</f>
        <v>Silverado</v>
      </c>
      <c r="F39" s="4" t="str">
        <f>MID(A39,3,2)</f>
        <v>00</v>
      </c>
      <c r="G39" s="2">
        <f>IF(14-F39&lt;0, 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UPPER(_xlfn.CONCAT(B39,F39,D39, LEFT(J39,3), RIGHT(A39,3)))</f>
        <v>GM00SLVBLU019</v>
      </c>
    </row>
    <row r="40" spans="1:14" x14ac:dyDescent="0.3">
      <c r="A40" t="s">
        <v>121</v>
      </c>
      <c r="B40" t="str">
        <f>LEFT(A40,2)</f>
        <v>FD</v>
      </c>
      <c r="C40" t="str">
        <f>VLOOKUP(B40,B$56:C$61,2,)</f>
        <v>Ford</v>
      </c>
      <c r="D40" t="str">
        <f>MID(A40,5,3)</f>
        <v>FCS</v>
      </c>
      <c r="E40" t="str">
        <f>VLOOKUP(D40,D$56:E$66,2,)</f>
        <v>Focus</v>
      </c>
      <c r="F40" s="4" t="str">
        <f>MID(A40,3,2)</f>
        <v>06</v>
      </c>
      <c r="G40" s="2">
        <f>IF(14-F40&lt;0, 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UPPER(_xlfn.CONCAT(B40,F40,D40, LEFT(J40,3), RIGHT(A40,3)))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VLOOKUP(B41,B$56:C$61,2,)</f>
        <v>Toyota</v>
      </c>
      <c r="D41" t="str">
        <f>MID(A41,5,3)</f>
        <v>CAM</v>
      </c>
      <c r="E41" t="str">
        <f>VLOOKUP(D41,D$56:E$66,2,)</f>
        <v>Camrey</v>
      </c>
      <c r="F41" s="4" t="str">
        <f>MID(A41,3,2)</f>
        <v>02</v>
      </c>
      <c r="G41" s="2">
        <f>IF(14-F41&lt;0, 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UPPER(_xlfn.CONCAT(B41,F41,D41, LEFT(J41,3), RIGHT(A41,3)))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VLOOKUP(B42,B$56:C$61,2,)</f>
        <v>Chrysler</v>
      </c>
      <c r="D42" t="str">
        <f>MID(A42,5,3)</f>
        <v>CAR</v>
      </c>
      <c r="E42" t="str">
        <f>VLOOKUP(D42,D$56:E$66,2,)</f>
        <v>Caravan</v>
      </c>
      <c r="F42" s="4" t="str">
        <f>MID(A42,3,2)</f>
        <v>00</v>
      </c>
      <c r="G42" s="2">
        <f>IF(14-F42&lt;0, 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UPPER(_xlfn.CONCAT(B42,F42,D42, LEFT(J42,3), RIGHT(A42,3)))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VLOOKUP(B43,B$56:C$61,2,)</f>
        <v>Honda</v>
      </c>
      <c r="D43" t="str">
        <f>MID(A43,5,3)</f>
        <v>CIV</v>
      </c>
      <c r="E43" t="str">
        <f>VLOOKUP(D43,D$56:E$66,2,)</f>
        <v>Civic</v>
      </c>
      <c r="F43" s="4" t="str">
        <f>MID(A43,3,2)</f>
        <v>99</v>
      </c>
      <c r="G43" s="2">
        <f>IF(14-F43&lt;0, 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UPPER(_xlfn.CONCAT(B43,F43,D43, LEFT(J43,3), RIGHT(A43,3)))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VLOOKUP(B44,B$56:C$61,2,)</f>
        <v>Ford</v>
      </c>
      <c r="D44" t="str">
        <f>MID(A44,5,3)</f>
        <v>MTG</v>
      </c>
      <c r="E44" t="str">
        <f>VLOOKUP(D44,D$56:E$66,2,)</f>
        <v>Mustang</v>
      </c>
      <c r="F44" s="4" t="str">
        <f>MID(A44,3,2)</f>
        <v>06</v>
      </c>
      <c r="G44" s="2">
        <f>IF(14-F44&lt;0, 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UPPER(_xlfn.CONCAT(B44,F44,D44, LEFT(J44,3), RIGHT(A44,3)))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VLOOKUP(B45,B$56:C$61,2,)</f>
        <v>Honda</v>
      </c>
      <c r="D45" t="str">
        <f>MID(A45,5,3)</f>
        <v>CIV</v>
      </c>
      <c r="E45" t="str">
        <f>VLOOKUP(D45,D$56:E$66,2,)</f>
        <v>Civic</v>
      </c>
      <c r="F45" s="4" t="str">
        <f>MID(A45,3,2)</f>
        <v>01</v>
      </c>
      <c r="G45" s="2">
        <f>IF(14-F45&lt;0, 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UPPER(_xlfn.CONCAT(B45,F45,D45, LEFT(J45,3), RIGHT(A45,3)))</f>
        <v>HO01CIVBLU031</v>
      </c>
    </row>
    <row r="46" spans="1:14" x14ac:dyDescent="0.3">
      <c r="A46" t="s">
        <v>120</v>
      </c>
      <c r="B46" t="str">
        <f>LEFT(A46,2)</f>
        <v>GM</v>
      </c>
      <c r="C46" t="str">
        <f>VLOOKUP(B46,B$56:C$61,2,)</f>
        <v>General Motors</v>
      </c>
      <c r="D46" t="str">
        <f>MID(A46,5,3)</f>
        <v>CMR</v>
      </c>
      <c r="E46" t="str">
        <f>VLOOKUP(D46,D$56:E$66,2,)</f>
        <v>Camero</v>
      </c>
      <c r="F46" s="4" t="str">
        <f>MID(A46,3,2)</f>
        <v>09</v>
      </c>
      <c r="G46" s="2">
        <f>IF(14-F46&lt;0, 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UPPER(_xlfn.CONCAT(B46,F46,D46, LEFT(J46,3), RIGHT(A46,3)))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VLOOKUP(B47,B$56:C$61,2,)</f>
        <v>Toyota</v>
      </c>
      <c r="D47" t="str">
        <f>MID(A47,5,3)</f>
        <v>COR</v>
      </c>
      <c r="E47" t="str">
        <f>VLOOKUP(D47,D$56:E$66,2,)</f>
        <v>Corola</v>
      </c>
      <c r="F47" s="4" t="str">
        <f>MID(A47,3,2)</f>
        <v>02</v>
      </c>
      <c r="G47" s="2">
        <f>IF(14-F47&lt;0, 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UPPER(_xlfn.CONCAT(B47,F47,D47, LEFT(J47,3), RIGHT(A47,3)))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VLOOKUP(B48,B$56:C$61,2,)</f>
        <v>Chrysler</v>
      </c>
      <c r="D48" t="str">
        <f>MID(A48,5,3)</f>
        <v>CAR</v>
      </c>
      <c r="E48" t="str">
        <f>VLOOKUP(D48,D$56:E$66,2,)</f>
        <v>Caravan</v>
      </c>
      <c r="F48" s="4" t="str">
        <f>MID(A48,3,2)</f>
        <v>99</v>
      </c>
      <c r="G48" s="2">
        <f>IF(14-F48&lt;0, 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UPPER(_xlfn.CONCAT(B48,F48,D48, LEFT(J48,3), RIGHT(A48,3)))</f>
        <v>CR99CARGRE045</v>
      </c>
    </row>
    <row r="49" spans="1:14" x14ac:dyDescent="0.3">
      <c r="A49" t="s">
        <v>118</v>
      </c>
      <c r="B49" t="str">
        <f>LEFT(A49,2)</f>
        <v>HO</v>
      </c>
      <c r="C49" t="str">
        <f>VLOOKUP(B49,B$56:C$61,2,)</f>
        <v>Honda</v>
      </c>
      <c r="D49" t="str">
        <f>MID(A49,5,3)</f>
        <v>ODY</v>
      </c>
      <c r="E49" t="str">
        <f>VLOOKUP(D49,D$56:E$66,2,)</f>
        <v>Odyssey</v>
      </c>
      <c r="F49" s="4" t="str">
        <f>MID(A49,3,2)</f>
        <v>01</v>
      </c>
      <c r="G49" s="2">
        <f>IF(14-F49&lt;0, 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UPPER(_xlfn.CONCAT(B49,F49,D49, LEFT(J49,3), RIGHT(A49,3)))</f>
        <v>HO01ODYBLA040</v>
      </c>
    </row>
    <row r="50" spans="1:14" x14ac:dyDescent="0.3">
      <c r="A50" t="s">
        <v>46</v>
      </c>
      <c r="B50" t="str">
        <f>LEFT(A50,2)</f>
        <v>GM</v>
      </c>
      <c r="C50" t="str">
        <f>VLOOKUP(B50,B$56:C$61,2,)</f>
        <v>General Motors</v>
      </c>
      <c r="D50" t="str">
        <f>MID(A50,5,3)</f>
        <v>SLV</v>
      </c>
      <c r="E50" t="str">
        <f>VLOOKUP(D50,D$56:E$66,2,)</f>
        <v>Silverado</v>
      </c>
      <c r="F50" s="4" t="str">
        <f>MID(A50,3,2)</f>
        <v>98</v>
      </c>
      <c r="G50" s="2">
        <f>IF(14-F50&lt;0, 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UPPER(_xlfn.CONCAT(B50,F50,D50, LEFT(J50,3), RIGHT(A50,3)))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VLOOKUP(B51,B$56:C$61,2,)</f>
        <v>Chrysler</v>
      </c>
      <c r="D51" t="str">
        <f>MID(A51,5,3)</f>
        <v>CAR</v>
      </c>
      <c r="E51" t="str">
        <f>VLOOKUP(D51,D$56:E$66,2,)</f>
        <v>Caravan</v>
      </c>
      <c r="F51" s="4" t="str">
        <f>MID(A51,3,2)</f>
        <v>04</v>
      </c>
      <c r="G51" s="2">
        <f>IF(14-F51&lt;0, 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UPPER(_xlfn.CONCAT(B51,F51,D51, LEFT(J51,3), RIGHT(A51,3)))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VLOOKUP(B52,B$56:C$61,2,)</f>
        <v>Honda</v>
      </c>
      <c r="D52" t="str">
        <f>MID(A52,5,3)</f>
        <v>CIV</v>
      </c>
      <c r="E52" t="str">
        <f>VLOOKUP(D52,D$56:E$66,2,)</f>
        <v>Civic</v>
      </c>
      <c r="F52" s="4" t="str">
        <f>MID(A52,3,2)</f>
        <v>10</v>
      </c>
      <c r="G52" s="2">
        <f>IF(14-F52&lt;0, 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UPPER(_xlfn.CONCAT(B52,F52,D52, LEFT(J52,3), RIGHT(A52,3)))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VLOOKUP(B53,B$56:C$61,2,)</f>
        <v>Ford</v>
      </c>
      <c r="D53" t="str">
        <f>MID(A53,5,3)</f>
        <v>MTG</v>
      </c>
      <c r="E53" t="str">
        <f>VLOOKUP(D53,D$56:E$66,2,)</f>
        <v>Mustang</v>
      </c>
      <c r="F53" s="4" t="str">
        <f>MID(A53,3,2)</f>
        <v>06</v>
      </c>
      <c r="G53" s="2">
        <f>IF(14-F53&lt;0, 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UPPER(_xlfn.CONCAT(B53,F53,D53, LEFT(J53,3), RIGHT(A53,3)))</f>
        <v>FD06MTGBLA001</v>
      </c>
    </row>
    <row r="56" spans="1:14" x14ac:dyDescent="0.3">
      <c r="B56" t="s">
        <v>84</v>
      </c>
      <c r="C56" t="s">
        <v>90</v>
      </c>
      <c r="D56" t="s">
        <v>100</v>
      </c>
      <c r="E56" t="s">
        <v>107</v>
      </c>
    </row>
    <row r="57" spans="1:14" x14ac:dyDescent="0.3">
      <c r="B57" t="s">
        <v>89</v>
      </c>
      <c r="C57" t="s">
        <v>94</v>
      </c>
      <c r="D57" t="s">
        <v>105</v>
      </c>
      <c r="E57" t="s">
        <v>112</v>
      </c>
    </row>
    <row r="58" spans="1:14" x14ac:dyDescent="0.3">
      <c r="B58" t="s">
        <v>88</v>
      </c>
      <c r="C58" t="s">
        <v>93</v>
      </c>
      <c r="D58" t="s">
        <v>102</v>
      </c>
      <c r="E58" t="s">
        <v>113</v>
      </c>
    </row>
    <row r="59" spans="1:14" x14ac:dyDescent="0.3">
      <c r="B59" t="s">
        <v>87</v>
      </c>
      <c r="C59" t="s">
        <v>92</v>
      </c>
      <c r="D59" t="s">
        <v>98</v>
      </c>
      <c r="E59" t="s">
        <v>110</v>
      </c>
    </row>
    <row r="60" spans="1:14" x14ac:dyDescent="0.3">
      <c r="B60" t="s">
        <v>85</v>
      </c>
      <c r="C60" t="s">
        <v>95</v>
      </c>
      <c r="D60" t="s">
        <v>101</v>
      </c>
      <c r="E60" t="s">
        <v>111</v>
      </c>
    </row>
    <row r="61" spans="1:14" x14ac:dyDescent="0.3">
      <c r="B61" t="s">
        <v>86</v>
      </c>
      <c r="C61" t="s">
        <v>91</v>
      </c>
      <c r="D61" t="s">
        <v>106</v>
      </c>
      <c r="E61" t="s">
        <v>108</v>
      </c>
    </row>
    <row r="62" spans="1:14" x14ac:dyDescent="0.3">
      <c r="D62" t="s">
        <v>97</v>
      </c>
      <c r="E62" t="s">
        <v>109</v>
      </c>
    </row>
    <row r="63" spans="1:14" x14ac:dyDescent="0.3">
      <c r="D63" t="s">
        <v>96</v>
      </c>
      <c r="E63" t="s">
        <v>114</v>
      </c>
    </row>
    <row r="64" spans="1:14" x14ac:dyDescent="0.3">
      <c r="D64" t="s">
        <v>103</v>
      </c>
      <c r="E64" t="s">
        <v>115</v>
      </c>
    </row>
    <row r="65" spans="4:5" x14ac:dyDescent="0.3">
      <c r="D65" t="s">
        <v>104</v>
      </c>
      <c r="E65" t="s">
        <v>116</v>
      </c>
    </row>
    <row r="66" spans="4:5" x14ac:dyDescent="0.3">
      <c r="D66" t="s">
        <v>99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2:I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 Bid</dc:creator>
  <cp:lastModifiedBy>Malvi Bid</cp:lastModifiedBy>
  <dcterms:created xsi:type="dcterms:W3CDTF">2023-12-08T13:41:56Z</dcterms:created>
  <dcterms:modified xsi:type="dcterms:W3CDTF">2023-12-08T14:49:33Z</dcterms:modified>
</cp:coreProperties>
</file>