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microsoft-excel\freeCodeCamp-shad-sluiter\"/>
    </mc:Choice>
  </mc:AlternateContent>
  <xr:revisionPtr revIDLastSave="0" documentId="13_ncr:1_{C7BCC4B4-960D-4FCE-9A4A-A8B1E01116B4}" xr6:coauthVersionLast="47" xr6:coauthVersionMax="47" xr10:uidLastSave="{00000000-0000-0000-0000-000000000000}"/>
  <bookViews>
    <workbookView xWindow="-108" yWindow="-108" windowWidth="23256" windowHeight="12456" firstSheet="1" activeTab="2" xr2:uid="{759C702A-ABB4-4B72-A9A6-0772A40518E1}"/>
  </bookViews>
  <sheets>
    <sheet name="Assignment 1" sheetId="1" r:id="rId1"/>
    <sheet name="Assignment 2" sheetId="3" r:id="rId2"/>
    <sheet name="Assignment 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8" i="4" l="1"/>
  <c r="AC25" i="4"/>
  <c r="AC26" i="4"/>
  <c r="AC27" i="4"/>
  <c r="AC28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4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E25" i="4"/>
  <c r="F25" i="4"/>
  <c r="G25" i="4"/>
  <c r="H25" i="4"/>
  <c r="I25" i="4"/>
  <c r="J25" i="4"/>
  <c r="K25" i="4"/>
  <c r="L25" i="4"/>
  <c r="M25" i="4"/>
  <c r="E26" i="4"/>
  <c r="F26" i="4"/>
  <c r="G26" i="4"/>
  <c r="H26" i="4"/>
  <c r="I26" i="4"/>
  <c r="J26" i="4"/>
  <c r="K26" i="4"/>
  <c r="L26" i="4"/>
  <c r="M26" i="4"/>
  <c r="E27" i="4"/>
  <c r="F27" i="4"/>
  <c r="G27" i="4"/>
  <c r="H27" i="4"/>
  <c r="I27" i="4"/>
  <c r="J27" i="4"/>
  <c r="K27" i="4"/>
  <c r="L27" i="4"/>
  <c r="M27" i="4"/>
  <c r="E28" i="4"/>
  <c r="F28" i="4"/>
  <c r="G28" i="4"/>
  <c r="H28" i="4"/>
  <c r="I28" i="4"/>
  <c r="J28" i="4"/>
  <c r="K28" i="4"/>
  <c r="L28" i="4"/>
  <c r="M28" i="4"/>
  <c r="Y4" i="4"/>
  <c r="Z4" i="4"/>
  <c r="AA4" i="4"/>
  <c r="AB4" i="4"/>
  <c r="Y5" i="4"/>
  <c r="Z5" i="4"/>
  <c r="AA5" i="4"/>
  <c r="AB5" i="4"/>
  <c r="Y6" i="4"/>
  <c r="Z6" i="4"/>
  <c r="AA6" i="4"/>
  <c r="AB6" i="4"/>
  <c r="Y7" i="4"/>
  <c r="Z7" i="4"/>
  <c r="AA7" i="4"/>
  <c r="AB7" i="4"/>
  <c r="Y8" i="4"/>
  <c r="Z8" i="4"/>
  <c r="AA8" i="4"/>
  <c r="AB8" i="4"/>
  <c r="Y9" i="4"/>
  <c r="Z9" i="4"/>
  <c r="AA9" i="4"/>
  <c r="AB9" i="4"/>
  <c r="Y10" i="4"/>
  <c r="Z10" i="4"/>
  <c r="AA10" i="4"/>
  <c r="AB10" i="4"/>
  <c r="Y11" i="4"/>
  <c r="Z11" i="4"/>
  <c r="AA11" i="4"/>
  <c r="AB11" i="4"/>
  <c r="Y12" i="4"/>
  <c r="Z12" i="4"/>
  <c r="AA12" i="4"/>
  <c r="AB12" i="4"/>
  <c r="Y13" i="4"/>
  <c r="Z13" i="4"/>
  <c r="AA13" i="4"/>
  <c r="AB13" i="4"/>
  <c r="Y14" i="4"/>
  <c r="Z14" i="4"/>
  <c r="AA14" i="4"/>
  <c r="AB14" i="4"/>
  <c r="Y15" i="4"/>
  <c r="Z15" i="4"/>
  <c r="AA15" i="4"/>
  <c r="AB15" i="4"/>
  <c r="Y16" i="4"/>
  <c r="Z16" i="4"/>
  <c r="AA16" i="4"/>
  <c r="AB16" i="4"/>
  <c r="Y17" i="4"/>
  <c r="Z17" i="4"/>
  <c r="AA17" i="4"/>
  <c r="AB17" i="4"/>
  <c r="Y18" i="4"/>
  <c r="Z18" i="4"/>
  <c r="AA18" i="4"/>
  <c r="AB18" i="4"/>
  <c r="Y19" i="4"/>
  <c r="Z19" i="4"/>
  <c r="AA19" i="4"/>
  <c r="AB19" i="4"/>
  <c r="Y20" i="4"/>
  <c r="Z20" i="4"/>
  <c r="AA20" i="4"/>
  <c r="AB20" i="4"/>
  <c r="Y21" i="4"/>
  <c r="Z21" i="4"/>
  <c r="AA21" i="4"/>
  <c r="AB21" i="4"/>
  <c r="Y22" i="4"/>
  <c r="Z22" i="4"/>
  <c r="AA22" i="4"/>
  <c r="AB22" i="4"/>
  <c r="Y23" i="4"/>
  <c r="Z23" i="4"/>
  <c r="AA23" i="4"/>
  <c r="AB23" i="4"/>
  <c r="Z3" i="4"/>
  <c r="AA3" i="4" s="1"/>
  <c r="AB3" i="4" s="1"/>
  <c r="Y3" i="4"/>
  <c r="X4" i="4"/>
  <c r="X5" i="4"/>
  <c r="X6" i="4"/>
  <c r="X7" i="4"/>
  <c r="T3" i="4"/>
  <c r="U3" i="4" s="1"/>
  <c r="V3" i="4" s="1"/>
  <c r="W3" i="4" s="1"/>
  <c r="S4" i="4"/>
  <c r="S5" i="4"/>
  <c r="S6" i="4"/>
  <c r="S7" i="4"/>
  <c r="W23" i="4"/>
  <c r="V23" i="4"/>
  <c r="U23" i="4"/>
  <c r="T23" i="4"/>
  <c r="S23" i="4"/>
  <c r="W22" i="4"/>
  <c r="V22" i="4"/>
  <c r="U22" i="4"/>
  <c r="T22" i="4"/>
  <c r="S22" i="4"/>
  <c r="W21" i="4"/>
  <c r="V21" i="4"/>
  <c r="U21" i="4"/>
  <c r="T21" i="4"/>
  <c r="S21" i="4"/>
  <c r="W20" i="4"/>
  <c r="V20" i="4"/>
  <c r="U20" i="4"/>
  <c r="T20" i="4"/>
  <c r="S20" i="4"/>
  <c r="W19" i="4"/>
  <c r="V19" i="4"/>
  <c r="U19" i="4"/>
  <c r="T19" i="4"/>
  <c r="S19" i="4"/>
  <c r="W18" i="4"/>
  <c r="V18" i="4"/>
  <c r="U18" i="4"/>
  <c r="T18" i="4"/>
  <c r="S18" i="4"/>
  <c r="W17" i="4"/>
  <c r="V17" i="4"/>
  <c r="U17" i="4"/>
  <c r="T17" i="4"/>
  <c r="S17" i="4"/>
  <c r="W16" i="4"/>
  <c r="V16" i="4"/>
  <c r="U16" i="4"/>
  <c r="T16" i="4"/>
  <c r="S16" i="4"/>
  <c r="W15" i="4"/>
  <c r="V15" i="4"/>
  <c r="U15" i="4"/>
  <c r="T15" i="4"/>
  <c r="S15" i="4"/>
  <c r="W14" i="4"/>
  <c r="V14" i="4"/>
  <c r="U14" i="4"/>
  <c r="T14" i="4"/>
  <c r="S14" i="4"/>
  <c r="W13" i="4"/>
  <c r="V13" i="4"/>
  <c r="U13" i="4"/>
  <c r="T13" i="4"/>
  <c r="S13" i="4"/>
  <c r="W12" i="4"/>
  <c r="V12" i="4"/>
  <c r="U12" i="4"/>
  <c r="T12" i="4"/>
  <c r="S12" i="4"/>
  <c r="W11" i="4"/>
  <c r="V11" i="4"/>
  <c r="U11" i="4"/>
  <c r="T11" i="4"/>
  <c r="S11" i="4"/>
  <c r="W10" i="4"/>
  <c r="V10" i="4"/>
  <c r="U10" i="4"/>
  <c r="T10" i="4"/>
  <c r="S10" i="4"/>
  <c r="W9" i="4"/>
  <c r="V9" i="4"/>
  <c r="U9" i="4"/>
  <c r="T9" i="4"/>
  <c r="S9" i="4"/>
  <c r="W8" i="4"/>
  <c r="V8" i="4"/>
  <c r="U8" i="4"/>
  <c r="T8" i="4"/>
  <c r="S8" i="4"/>
  <c r="W7" i="4"/>
  <c r="V7" i="4"/>
  <c r="U7" i="4"/>
  <c r="T7" i="4"/>
  <c r="W6" i="4"/>
  <c r="V6" i="4"/>
  <c r="U6" i="4"/>
  <c r="T6" i="4"/>
  <c r="W5" i="4"/>
  <c r="V5" i="4"/>
  <c r="U5" i="4"/>
  <c r="T5" i="4"/>
  <c r="W4" i="4"/>
  <c r="V4" i="4"/>
  <c r="U4" i="4"/>
  <c r="T4" i="4"/>
  <c r="O4" i="4"/>
  <c r="P4" i="4"/>
  <c r="Q4" i="4"/>
  <c r="R4" i="4"/>
  <c r="O5" i="4"/>
  <c r="P5" i="4"/>
  <c r="Q5" i="4"/>
  <c r="R5" i="4"/>
  <c r="O6" i="4"/>
  <c r="P6" i="4"/>
  <c r="Q6" i="4"/>
  <c r="R6" i="4"/>
  <c r="O7" i="4"/>
  <c r="P7" i="4"/>
  <c r="Q7" i="4"/>
  <c r="R7" i="4"/>
  <c r="O8" i="4"/>
  <c r="P8" i="4"/>
  <c r="Q8" i="4"/>
  <c r="R8" i="4"/>
  <c r="O9" i="4"/>
  <c r="P9" i="4"/>
  <c r="Q9" i="4"/>
  <c r="R9" i="4"/>
  <c r="O10" i="4"/>
  <c r="P10" i="4"/>
  <c r="Q10" i="4"/>
  <c r="R10" i="4"/>
  <c r="O11" i="4"/>
  <c r="P11" i="4"/>
  <c r="Q11" i="4"/>
  <c r="R11" i="4"/>
  <c r="O12" i="4"/>
  <c r="P12" i="4"/>
  <c r="Q12" i="4"/>
  <c r="R12" i="4"/>
  <c r="O13" i="4"/>
  <c r="P13" i="4"/>
  <c r="Q13" i="4"/>
  <c r="R13" i="4"/>
  <c r="O14" i="4"/>
  <c r="P14" i="4"/>
  <c r="Q14" i="4"/>
  <c r="R14" i="4"/>
  <c r="O15" i="4"/>
  <c r="P15" i="4"/>
  <c r="Q15" i="4"/>
  <c r="R15" i="4"/>
  <c r="O16" i="4"/>
  <c r="P16" i="4"/>
  <c r="Q16" i="4"/>
  <c r="R16" i="4"/>
  <c r="O17" i="4"/>
  <c r="P17" i="4"/>
  <c r="Q17" i="4"/>
  <c r="R17" i="4"/>
  <c r="O18" i="4"/>
  <c r="P18" i="4"/>
  <c r="Q18" i="4"/>
  <c r="R18" i="4"/>
  <c r="O19" i="4"/>
  <c r="P19" i="4"/>
  <c r="Q19" i="4"/>
  <c r="R19" i="4"/>
  <c r="O20" i="4"/>
  <c r="P20" i="4"/>
  <c r="Q20" i="4"/>
  <c r="R20" i="4"/>
  <c r="O21" i="4"/>
  <c r="P21" i="4"/>
  <c r="Q21" i="4"/>
  <c r="R21" i="4"/>
  <c r="O22" i="4"/>
  <c r="P22" i="4"/>
  <c r="Q22" i="4"/>
  <c r="R22" i="4"/>
  <c r="O23" i="4"/>
  <c r="P23" i="4"/>
  <c r="Q23" i="4"/>
  <c r="R23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5" i="4"/>
  <c r="N4" i="4"/>
  <c r="O3" i="4"/>
  <c r="P3" i="4" s="1"/>
  <c r="Q3" i="4" s="1"/>
  <c r="R3" i="4" s="1"/>
  <c r="J4" i="4"/>
  <c r="K4" i="4"/>
  <c r="L4" i="4"/>
  <c r="M4" i="4"/>
  <c r="J5" i="4"/>
  <c r="K5" i="4"/>
  <c r="L5" i="4"/>
  <c r="M5" i="4"/>
  <c r="J6" i="4"/>
  <c r="K6" i="4"/>
  <c r="L6" i="4"/>
  <c r="M6" i="4"/>
  <c r="J7" i="4"/>
  <c r="K7" i="4"/>
  <c r="L7" i="4"/>
  <c r="M7" i="4"/>
  <c r="J8" i="4"/>
  <c r="K8" i="4"/>
  <c r="L8" i="4"/>
  <c r="M8" i="4"/>
  <c r="J9" i="4"/>
  <c r="K9" i="4"/>
  <c r="L9" i="4"/>
  <c r="M9" i="4"/>
  <c r="J10" i="4"/>
  <c r="K10" i="4"/>
  <c r="L10" i="4"/>
  <c r="M10" i="4"/>
  <c r="J11" i="4"/>
  <c r="K11" i="4"/>
  <c r="L11" i="4"/>
  <c r="M11" i="4"/>
  <c r="J12" i="4"/>
  <c r="K12" i="4"/>
  <c r="L12" i="4"/>
  <c r="M12" i="4"/>
  <c r="J13" i="4"/>
  <c r="K13" i="4"/>
  <c r="L13" i="4"/>
  <c r="M13" i="4"/>
  <c r="J14" i="4"/>
  <c r="K14" i="4"/>
  <c r="L14" i="4"/>
  <c r="M14" i="4"/>
  <c r="J15" i="4"/>
  <c r="K15" i="4"/>
  <c r="L15" i="4"/>
  <c r="M15" i="4"/>
  <c r="J16" i="4"/>
  <c r="K16" i="4"/>
  <c r="L16" i="4"/>
  <c r="M16" i="4"/>
  <c r="J17" i="4"/>
  <c r="K17" i="4"/>
  <c r="L17" i="4"/>
  <c r="M17" i="4"/>
  <c r="J18" i="4"/>
  <c r="K18" i="4"/>
  <c r="L18" i="4"/>
  <c r="M18" i="4"/>
  <c r="J19" i="4"/>
  <c r="K19" i="4"/>
  <c r="L19" i="4"/>
  <c r="M19" i="4"/>
  <c r="J20" i="4"/>
  <c r="K20" i="4"/>
  <c r="L20" i="4"/>
  <c r="M20" i="4"/>
  <c r="J21" i="4"/>
  <c r="K21" i="4"/>
  <c r="L21" i="4"/>
  <c r="M21" i="4"/>
  <c r="J22" i="4"/>
  <c r="K22" i="4"/>
  <c r="L22" i="4"/>
  <c r="M22" i="4"/>
  <c r="J23" i="4"/>
  <c r="K23" i="4"/>
  <c r="L23" i="4"/>
  <c r="M23" i="4"/>
  <c r="J3" i="4"/>
  <c r="K3" i="4" s="1"/>
  <c r="L3" i="4" s="1"/>
  <c r="M3" i="4" s="1"/>
  <c r="E3" i="4"/>
  <c r="F3" i="4" s="1"/>
  <c r="G3" i="4" s="1"/>
  <c r="H3" i="4" s="1"/>
  <c r="D28" i="4"/>
  <c r="D27" i="4"/>
  <c r="C27" i="4"/>
  <c r="D26" i="4"/>
  <c r="C26" i="4"/>
  <c r="D25" i="4"/>
  <c r="C25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D25" i="3"/>
  <c r="G25" i="3"/>
  <c r="H25" i="3"/>
  <c r="G26" i="3"/>
  <c r="H26" i="3"/>
  <c r="G27" i="3"/>
  <c r="H27" i="3"/>
  <c r="G28" i="3"/>
  <c r="H28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4" i="3"/>
  <c r="D28" i="3"/>
  <c r="D27" i="3"/>
  <c r="C27" i="3"/>
  <c r="D26" i="3"/>
  <c r="C26" i="3"/>
  <c r="C25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E25" i="1"/>
  <c r="E26" i="1"/>
  <c r="E27" i="1"/>
  <c r="E28" i="1"/>
  <c r="D25" i="1"/>
  <c r="D28" i="1"/>
  <c r="D27" i="1"/>
  <c r="D26" i="1"/>
  <c r="C27" i="1"/>
  <c r="C26" i="1"/>
  <c r="C25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4" i="1"/>
  <c r="X15" i="4" l="1"/>
  <c r="X9" i="4"/>
  <c r="X18" i="4"/>
  <c r="X21" i="4"/>
  <c r="X12" i="4"/>
  <c r="X8" i="4"/>
  <c r="X17" i="4"/>
  <c r="N25" i="4"/>
  <c r="N28" i="4"/>
  <c r="X13" i="4"/>
  <c r="X23" i="4"/>
  <c r="X10" i="4"/>
  <c r="X19" i="4"/>
  <c r="X22" i="4"/>
  <c r="X14" i="4"/>
  <c r="X11" i="4"/>
  <c r="X20" i="4"/>
  <c r="X16" i="4"/>
  <c r="N26" i="4"/>
  <c r="N27" i="4"/>
  <c r="F26" i="3"/>
  <c r="F28" i="3"/>
  <c r="F27" i="3"/>
  <c r="F25" i="3"/>
</calcChain>
</file>

<file path=xl/sharedStrings.xml><?xml version="1.0" encoding="utf-8"?>
<sst xmlns="http://schemas.openxmlformats.org/spreadsheetml/2006/main" count="158" uniqueCount="54">
  <si>
    <t>Employee Payroll</t>
  </si>
  <si>
    <t>Last Name</t>
  </si>
  <si>
    <t>First Name</t>
  </si>
  <si>
    <t>Hourly Wage</t>
  </si>
  <si>
    <t>Hours Worked</t>
  </si>
  <si>
    <t>Pay</t>
  </si>
  <si>
    <t>Conroy</t>
  </si>
  <si>
    <t>Lamar</t>
  </si>
  <si>
    <t>Fritsch</t>
  </si>
  <si>
    <t>Rodolfo</t>
  </si>
  <si>
    <t>Hauck-Hackett</t>
  </si>
  <si>
    <t>Isaac</t>
  </si>
  <si>
    <t>Sauer</t>
  </si>
  <si>
    <t>Eric</t>
  </si>
  <si>
    <t>Hintz</t>
  </si>
  <si>
    <t>Sidney</t>
  </si>
  <si>
    <t>Batz</t>
  </si>
  <si>
    <t>Judy</t>
  </si>
  <si>
    <t>Yundt</t>
  </si>
  <si>
    <t>Lester</t>
  </si>
  <si>
    <t>Paucek</t>
  </si>
  <si>
    <t>Priscilla</t>
  </si>
  <si>
    <t>Stehr</t>
  </si>
  <si>
    <t>Pauline</t>
  </si>
  <si>
    <t>Berge</t>
  </si>
  <si>
    <t>Roxanne</t>
  </si>
  <si>
    <t>Leuschke</t>
  </si>
  <si>
    <t>Howard</t>
  </si>
  <si>
    <t>Fahey</t>
  </si>
  <si>
    <t>Jessie</t>
  </si>
  <si>
    <t>Brown</t>
  </si>
  <si>
    <t>Olga</t>
  </si>
  <si>
    <t>Kuphal</t>
  </si>
  <si>
    <t>Tricia</t>
  </si>
  <si>
    <t>Hansen</t>
  </si>
  <si>
    <t>Jordan</t>
  </si>
  <si>
    <t>Braun</t>
  </si>
  <si>
    <t>Mitchell</t>
  </si>
  <si>
    <t>Connelly</t>
  </si>
  <si>
    <t>Alton</t>
  </si>
  <si>
    <t>Hermiston</t>
  </si>
  <si>
    <t>Sam</t>
  </si>
  <si>
    <t>Bauch</t>
  </si>
  <si>
    <t>Elsie</t>
  </si>
  <si>
    <t>Jacobi</t>
  </si>
  <si>
    <t>Max</t>
  </si>
  <si>
    <t>Min</t>
  </si>
  <si>
    <t>Average</t>
  </si>
  <si>
    <t>Total</t>
  </si>
  <si>
    <t>Ms. Malvi Bid</t>
  </si>
  <si>
    <t>Overtime Hours</t>
  </si>
  <si>
    <t>Overtime Bonus</t>
  </si>
  <si>
    <t>Total Pay</t>
  </si>
  <si>
    <t>January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</si>
</sst>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9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16" fontId="0" fillId="0" borderId="0" xfId="0" applyNumberFormat="1"/>
    <xf numFmtId="44" fontId="0" fillId="0" borderId="0" xfId="1" applyFont="1"/>
    <xf numFmtId="44" fontId="0" fillId="0" borderId="0" xfId="0" applyNumberFormat="1"/>
    <xf numFmtId="169" fontId="0" fillId="0" borderId="0" xfId="0" applyNumberFormat="1"/>
    <xf numFmtId="0" fontId="2" fillId="0" borderId="0" xfId="0" applyFont="1"/>
    <xf numFmtId="16" fontId="2" fillId="0" borderId="0" xfId="0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9" fontId="2" fillId="0" borderId="0" xfId="0" applyNumberFormat="1" applyFont="1"/>
    <xf numFmtId="44" fontId="2" fillId="0" borderId="0" xfId="1" applyFont="1"/>
    <xf numFmtId="0" fontId="2" fillId="2" borderId="0" xfId="0" applyFont="1" applyFill="1" applyAlignment="1">
      <alignment horizontal="center"/>
    </xf>
    <xf numFmtId="16" fontId="2" fillId="2" borderId="0" xfId="0" applyNumberFormat="1" applyFont="1" applyFill="1"/>
    <xf numFmtId="0" fontId="0" fillId="2" borderId="0" xfId="0" applyFill="1"/>
    <xf numFmtId="0" fontId="2" fillId="3" borderId="0" xfId="0" applyFont="1" applyFill="1" applyAlignment="1">
      <alignment horizontal="center"/>
    </xf>
    <xf numFmtId="16" fontId="2" fillId="3" borderId="0" xfId="0" applyNumberFormat="1" applyFont="1" applyFill="1"/>
    <xf numFmtId="0" fontId="0" fillId="3" borderId="0" xfId="0" applyFill="1"/>
    <xf numFmtId="0" fontId="2" fillId="4" borderId="0" xfId="0" applyFont="1" applyFill="1" applyAlignment="1">
      <alignment horizontal="center"/>
    </xf>
    <xf numFmtId="16" fontId="2" fillId="4" borderId="0" xfId="0" applyNumberFormat="1" applyFont="1" applyFill="1"/>
    <xf numFmtId="44" fontId="0" fillId="4" borderId="0" xfId="0" applyNumberFormat="1" applyFill="1"/>
    <xf numFmtId="0" fontId="2" fillId="5" borderId="0" xfId="0" applyFont="1" applyFill="1" applyAlignment="1">
      <alignment horizontal="center"/>
    </xf>
    <xf numFmtId="16" fontId="2" fillId="5" borderId="0" xfId="0" applyNumberFormat="1" applyFont="1" applyFill="1"/>
    <xf numFmtId="44" fontId="0" fillId="5" borderId="0" xfId="0" applyNumberFormat="1" applyFill="1"/>
    <xf numFmtId="0" fontId="2" fillId="6" borderId="0" xfId="0" applyFont="1" applyFill="1" applyAlignment="1">
      <alignment horizontal="center"/>
    </xf>
    <xf numFmtId="16" fontId="2" fillId="6" borderId="0" xfId="0" applyNumberFormat="1" applyFont="1" applyFill="1"/>
    <xf numFmtId="44" fontId="0" fillId="6" borderId="0" xfId="0" applyNumberFormat="1" applyFill="1"/>
    <xf numFmtId="0" fontId="2" fillId="0" borderId="0" xfId="0" applyFont="1" applyAlignment="1">
      <alignment horizontal="left"/>
    </xf>
    <xf numFmtId="169" fontId="0" fillId="2" borderId="0" xfId="0" applyNumberFormat="1" applyFill="1"/>
    <xf numFmtId="169" fontId="2" fillId="2" borderId="0" xfId="0" applyNumberFormat="1" applyFont="1" applyFill="1"/>
    <xf numFmtId="169" fontId="0" fillId="3" borderId="0" xfId="0" applyNumberFormat="1" applyFill="1"/>
    <xf numFmtId="169" fontId="2" fillId="3" borderId="0" xfId="0" applyNumberFormat="1" applyFont="1" applyFill="1"/>
    <xf numFmtId="44" fontId="0" fillId="5" borderId="0" xfId="1" applyFont="1" applyFill="1"/>
    <xf numFmtId="44" fontId="2" fillId="5" borderId="0" xfId="1" applyFont="1" applyFill="1"/>
    <xf numFmtId="44" fontId="0" fillId="4" borderId="0" xfId="1" applyFont="1" applyFill="1"/>
    <xf numFmtId="44" fontId="2" fillId="4" borderId="0" xfId="1" applyFont="1" applyFill="1"/>
    <xf numFmtId="44" fontId="0" fillId="6" borderId="0" xfId="1" applyFont="1" applyFill="1"/>
    <xf numFmtId="44" fontId="2" fillId="6" borderId="0" xfId="1" applyFont="1" applyFill="1"/>
    <xf numFmtId="44" fontId="2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33AFB-1E7F-4DD4-9FC6-541ED9935381}">
  <dimension ref="A1:E28"/>
  <sheetViews>
    <sheetView workbookViewId="0">
      <selection activeCell="C1" sqref="C1"/>
    </sheetView>
  </sheetViews>
  <sheetFormatPr defaultRowHeight="14.4" x14ac:dyDescent="0.3"/>
  <cols>
    <col min="1" max="1" width="15.109375" bestFit="1" customWidth="1"/>
    <col min="2" max="2" width="9.77734375" bestFit="1" customWidth="1"/>
    <col min="3" max="3" width="11.88671875" bestFit="1" customWidth="1"/>
    <col min="4" max="4" width="12.6640625" bestFit="1" customWidth="1"/>
    <col min="5" max="5" width="11.109375" bestFit="1" customWidth="1"/>
  </cols>
  <sheetData>
    <row r="1" spans="1:5" x14ac:dyDescent="0.3">
      <c r="A1" t="s">
        <v>0</v>
      </c>
      <c r="C1" t="s">
        <v>49</v>
      </c>
    </row>
    <row r="2" spans="1:5" x14ac:dyDescent="0.3">
      <c r="D2" t="s">
        <v>4</v>
      </c>
      <c r="E2" t="s">
        <v>5</v>
      </c>
    </row>
    <row r="3" spans="1:5" x14ac:dyDescent="0.3">
      <c r="A3" t="s">
        <v>1</v>
      </c>
      <c r="B3" t="s">
        <v>2</v>
      </c>
      <c r="C3" t="s">
        <v>3</v>
      </c>
      <c r="D3" s="1">
        <v>44927</v>
      </c>
    </row>
    <row r="4" spans="1:5" x14ac:dyDescent="0.3">
      <c r="A4" t="s">
        <v>6</v>
      </c>
      <c r="B4" t="s">
        <v>7</v>
      </c>
      <c r="C4" s="2">
        <v>15.3</v>
      </c>
      <c r="D4">
        <v>40</v>
      </c>
      <c r="E4" s="3">
        <f>C4*D4</f>
        <v>612</v>
      </c>
    </row>
    <row r="5" spans="1:5" x14ac:dyDescent="0.3">
      <c r="A5" t="s">
        <v>8</v>
      </c>
      <c r="B5" t="s">
        <v>9</v>
      </c>
      <c r="C5" s="2">
        <v>15.54</v>
      </c>
      <c r="D5">
        <v>42</v>
      </c>
      <c r="E5" s="3">
        <f t="shared" ref="E5:E23" si="0">C5*D5</f>
        <v>652.67999999999995</v>
      </c>
    </row>
    <row r="6" spans="1:5" x14ac:dyDescent="0.3">
      <c r="A6" t="s">
        <v>10</v>
      </c>
      <c r="B6" t="s">
        <v>11</v>
      </c>
      <c r="C6" s="2">
        <v>13</v>
      </c>
      <c r="D6">
        <v>49</v>
      </c>
      <c r="E6" s="3">
        <f t="shared" si="0"/>
        <v>637</v>
      </c>
    </row>
    <row r="7" spans="1:5" x14ac:dyDescent="0.3">
      <c r="A7" t="s">
        <v>12</v>
      </c>
      <c r="B7" t="s">
        <v>13</v>
      </c>
      <c r="C7" s="2">
        <v>14.39</v>
      </c>
      <c r="D7">
        <v>41</v>
      </c>
      <c r="E7" s="3">
        <f t="shared" si="0"/>
        <v>589.99</v>
      </c>
    </row>
    <row r="8" spans="1:5" x14ac:dyDescent="0.3">
      <c r="A8" t="s">
        <v>14</v>
      </c>
      <c r="B8" t="s">
        <v>15</v>
      </c>
      <c r="C8" s="2">
        <v>15.76</v>
      </c>
      <c r="D8">
        <v>43</v>
      </c>
      <c r="E8" s="3">
        <f t="shared" si="0"/>
        <v>677.68</v>
      </c>
    </row>
    <row r="9" spans="1:5" x14ac:dyDescent="0.3">
      <c r="A9" t="s">
        <v>16</v>
      </c>
      <c r="B9" t="s">
        <v>17</v>
      </c>
      <c r="C9" s="2">
        <v>13.73</v>
      </c>
      <c r="D9">
        <v>45</v>
      </c>
      <c r="E9" s="3">
        <f t="shared" si="0"/>
        <v>617.85</v>
      </c>
    </row>
    <row r="10" spans="1:5" x14ac:dyDescent="0.3">
      <c r="A10" t="s">
        <v>18</v>
      </c>
      <c r="B10" t="s">
        <v>19</v>
      </c>
      <c r="C10" s="2">
        <v>15.86</v>
      </c>
      <c r="D10">
        <v>38</v>
      </c>
      <c r="E10" s="3">
        <f t="shared" si="0"/>
        <v>602.67999999999995</v>
      </c>
    </row>
    <row r="11" spans="1:5" x14ac:dyDescent="0.3">
      <c r="A11" t="s">
        <v>20</v>
      </c>
      <c r="B11" t="s">
        <v>21</v>
      </c>
      <c r="C11" s="2">
        <v>13.81</v>
      </c>
      <c r="D11">
        <v>47</v>
      </c>
      <c r="E11" s="3">
        <f t="shared" si="0"/>
        <v>649.07000000000005</v>
      </c>
    </row>
    <row r="12" spans="1:5" x14ac:dyDescent="0.3">
      <c r="A12" t="s">
        <v>22</v>
      </c>
      <c r="B12" t="s">
        <v>23</v>
      </c>
      <c r="C12" s="2">
        <v>14.82</v>
      </c>
      <c r="D12">
        <v>40</v>
      </c>
      <c r="E12" s="3">
        <f t="shared" si="0"/>
        <v>592.79999999999995</v>
      </c>
    </row>
    <row r="13" spans="1:5" x14ac:dyDescent="0.3">
      <c r="A13" t="s">
        <v>24</v>
      </c>
      <c r="B13" t="s">
        <v>25</v>
      </c>
      <c r="C13" s="2">
        <v>15.12</v>
      </c>
      <c r="D13">
        <v>42</v>
      </c>
      <c r="E13" s="3">
        <f t="shared" si="0"/>
        <v>635.04</v>
      </c>
    </row>
    <row r="14" spans="1:5" x14ac:dyDescent="0.3">
      <c r="A14" t="s">
        <v>26</v>
      </c>
      <c r="B14" t="s">
        <v>27</v>
      </c>
      <c r="C14" s="2">
        <v>15.4</v>
      </c>
      <c r="D14">
        <v>41</v>
      </c>
      <c r="E14" s="3">
        <f t="shared" si="0"/>
        <v>631.4</v>
      </c>
    </row>
    <row r="15" spans="1:5" x14ac:dyDescent="0.3">
      <c r="A15" t="s">
        <v>28</v>
      </c>
      <c r="B15" t="s">
        <v>29</v>
      </c>
      <c r="C15" s="2">
        <v>14.96</v>
      </c>
      <c r="D15">
        <v>46</v>
      </c>
      <c r="E15" s="3">
        <f t="shared" si="0"/>
        <v>688.16000000000008</v>
      </c>
    </row>
    <row r="16" spans="1:5" x14ac:dyDescent="0.3">
      <c r="A16" t="s">
        <v>30</v>
      </c>
      <c r="B16" t="s">
        <v>31</v>
      </c>
      <c r="C16" s="2">
        <v>14.85</v>
      </c>
      <c r="D16">
        <v>29</v>
      </c>
      <c r="E16" s="3">
        <f t="shared" si="0"/>
        <v>430.65</v>
      </c>
    </row>
    <row r="17" spans="1:5" x14ac:dyDescent="0.3">
      <c r="A17" t="s">
        <v>32</v>
      </c>
      <c r="B17" t="s">
        <v>33</v>
      </c>
      <c r="C17" s="2">
        <v>15.48</v>
      </c>
      <c r="D17">
        <v>48</v>
      </c>
      <c r="E17" s="3">
        <f t="shared" si="0"/>
        <v>743.04</v>
      </c>
    </row>
    <row r="18" spans="1:5" x14ac:dyDescent="0.3">
      <c r="A18" t="s">
        <v>34</v>
      </c>
      <c r="B18" t="s">
        <v>35</v>
      </c>
      <c r="C18" s="2">
        <v>15.21</v>
      </c>
      <c r="D18">
        <v>45</v>
      </c>
      <c r="E18" s="3">
        <f t="shared" si="0"/>
        <v>684.45</v>
      </c>
    </row>
    <row r="19" spans="1:5" x14ac:dyDescent="0.3">
      <c r="A19" t="s">
        <v>36</v>
      </c>
      <c r="B19" t="s">
        <v>37</v>
      </c>
      <c r="C19" s="2">
        <v>45</v>
      </c>
      <c r="D19">
        <v>42</v>
      </c>
      <c r="E19" s="3">
        <f t="shared" si="0"/>
        <v>1890</v>
      </c>
    </row>
    <row r="20" spans="1:5" x14ac:dyDescent="0.3">
      <c r="A20" t="s">
        <v>38</v>
      </c>
      <c r="B20" t="s">
        <v>39</v>
      </c>
      <c r="C20" s="2">
        <v>13.72</v>
      </c>
      <c r="D20">
        <v>41</v>
      </c>
      <c r="E20" s="3">
        <f t="shared" si="0"/>
        <v>562.52</v>
      </c>
    </row>
    <row r="21" spans="1:5" x14ac:dyDescent="0.3">
      <c r="A21" t="s">
        <v>40</v>
      </c>
      <c r="B21" t="s">
        <v>41</v>
      </c>
      <c r="C21" s="2">
        <v>14.8</v>
      </c>
      <c r="D21">
        <v>40</v>
      </c>
      <c r="E21" s="3">
        <f t="shared" si="0"/>
        <v>592</v>
      </c>
    </row>
    <row r="22" spans="1:5" x14ac:dyDescent="0.3">
      <c r="A22" t="s">
        <v>42</v>
      </c>
      <c r="B22" t="s">
        <v>43</v>
      </c>
      <c r="C22" s="2">
        <v>13.65</v>
      </c>
      <c r="D22">
        <v>39</v>
      </c>
      <c r="E22" s="3">
        <f t="shared" si="0"/>
        <v>532.35</v>
      </c>
    </row>
    <row r="23" spans="1:5" x14ac:dyDescent="0.3">
      <c r="A23" t="s">
        <v>44</v>
      </c>
      <c r="B23" t="s">
        <v>35</v>
      </c>
      <c r="C23" s="2">
        <v>30</v>
      </c>
      <c r="D23">
        <v>40</v>
      </c>
      <c r="E23" s="3">
        <f t="shared" si="0"/>
        <v>1200</v>
      </c>
    </row>
    <row r="25" spans="1:5" x14ac:dyDescent="0.3">
      <c r="A25" t="s">
        <v>45</v>
      </c>
      <c r="C25" s="3">
        <f>MAX(C4:C23)</f>
        <v>45</v>
      </c>
      <c r="D25" s="4">
        <f>MAX(D4:D23)</f>
        <v>49</v>
      </c>
      <c r="E25" s="2">
        <f>MAX(E4:E23)</f>
        <v>1890</v>
      </c>
    </row>
    <row r="26" spans="1:5" x14ac:dyDescent="0.3">
      <c r="A26" t="s">
        <v>46</v>
      </c>
      <c r="C26" s="3">
        <f>MIN(C4:C23)</f>
        <v>13</v>
      </c>
      <c r="D26" s="4">
        <f>MIN(D4:D23)</f>
        <v>29</v>
      </c>
      <c r="E26" s="2">
        <f>MIN(E4:E23)</f>
        <v>430.65</v>
      </c>
    </row>
    <row r="27" spans="1:5" x14ac:dyDescent="0.3">
      <c r="A27" t="s">
        <v>47</v>
      </c>
      <c r="C27" s="3">
        <f>AVERAGE(C4:C23)</f>
        <v>17.020000000000003</v>
      </c>
      <c r="D27" s="4">
        <f>AVERAGE(D4:D23)</f>
        <v>41.9</v>
      </c>
      <c r="E27" s="2">
        <f>AVERAGE(E4:E23)</f>
        <v>711.06799999999998</v>
      </c>
    </row>
    <row r="28" spans="1:5" x14ac:dyDescent="0.3">
      <c r="A28" t="s">
        <v>48</v>
      </c>
      <c r="C28" s="3"/>
      <c r="D28" s="4">
        <f>SUM(D4:D23)</f>
        <v>838</v>
      </c>
      <c r="E28" s="2">
        <f>SUM(E4:E23)</f>
        <v>14221.36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05EDB-8BDB-4B30-9735-3223D03303D3}">
  <dimension ref="A1:H28"/>
  <sheetViews>
    <sheetView zoomScale="85" zoomScaleNormal="85" workbookViewId="0">
      <selection activeCell="C1" sqref="C1"/>
    </sheetView>
  </sheetViews>
  <sheetFormatPr defaultRowHeight="14.4" x14ac:dyDescent="0.3"/>
  <cols>
    <col min="1" max="1" width="15.109375" bestFit="1" customWidth="1"/>
    <col min="2" max="2" width="9.77734375" bestFit="1" customWidth="1"/>
    <col min="3" max="3" width="11.88671875" bestFit="1" customWidth="1"/>
    <col min="4" max="4" width="14" bestFit="1" customWidth="1"/>
    <col min="5" max="5" width="15.109375" bestFit="1" customWidth="1"/>
    <col min="6" max="6" width="11.6640625" bestFit="1" customWidth="1"/>
    <col min="7" max="7" width="15.44140625" bestFit="1" customWidth="1"/>
    <col min="8" max="8" width="11.6640625" bestFit="1" customWidth="1"/>
  </cols>
  <sheetData>
    <row r="1" spans="1:8" s="8" customFormat="1" x14ac:dyDescent="0.3">
      <c r="A1" s="7" t="s">
        <v>0</v>
      </c>
      <c r="B1" s="7"/>
      <c r="C1" s="7"/>
      <c r="D1" s="7"/>
      <c r="E1" s="7"/>
      <c r="F1" s="7"/>
    </row>
    <row r="2" spans="1:8" s="8" customFormat="1" x14ac:dyDescent="0.3">
      <c r="A2" s="7"/>
      <c r="B2" s="7"/>
      <c r="C2" s="7"/>
      <c r="D2" s="7" t="s">
        <v>4</v>
      </c>
      <c r="E2" s="7" t="s">
        <v>50</v>
      </c>
      <c r="F2" s="7" t="s">
        <v>5</v>
      </c>
      <c r="G2" s="7" t="s">
        <v>51</v>
      </c>
      <c r="H2" s="7" t="s">
        <v>52</v>
      </c>
    </row>
    <row r="3" spans="1:8" x14ac:dyDescent="0.3">
      <c r="A3" s="5" t="s">
        <v>1</v>
      </c>
      <c r="B3" s="5" t="s">
        <v>2</v>
      </c>
      <c r="C3" s="5" t="s">
        <v>3</v>
      </c>
      <c r="D3" s="6">
        <v>44927</v>
      </c>
      <c r="E3" s="6"/>
      <c r="F3" s="5"/>
    </row>
    <row r="4" spans="1:8" x14ac:dyDescent="0.3">
      <c r="A4" t="s">
        <v>6</v>
      </c>
      <c r="B4" t="s">
        <v>7</v>
      </c>
      <c r="C4" s="2">
        <v>15.3</v>
      </c>
      <c r="D4">
        <v>40</v>
      </c>
      <c r="E4">
        <f>IF(D4&gt;40, D4-40, 0)</f>
        <v>0</v>
      </c>
      <c r="F4" s="3">
        <f>C4*D4</f>
        <v>612</v>
      </c>
      <c r="G4" s="3">
        <f>0.5*C4*E4</f>
        <v>0</v>
      </c>
      <c r="H4" s="3">
        <f>F4+G4</f>
        <v>612</v>
      </c>
    </row>
    <row r="5" spans="1:8" x14ac:dyDescent="0.3">
      <c r="A5" t="s">
        <v>8</v>
      </c>
      <c r="B5" t="s">
        <v>9</v>
      </c>
      <c r="C5" s="2">
        <v>15.54</v>
      </c>
      <c r="D5">
        <v>42</v>
      </c>
      <c r="E5">
        <f t="shared" ref="E5:E23" si="0">IF(D5&gt;40, D5-40, 0)</f>
        <v>2</v>
      </c>
      <c r="F5" s="3">
        <f t="shared" ref="F5:F23" si="1">C5*D5</f>
        <v>652.67999999999995</v>
      </c>
      <c r="G5" s="3">
        <f t="shared" ref="G5:G23" si="2">0.5*C5*E5</f>
        <v>15.54</v>
      </c>
      <c r="H5" s="3">
        <f t="shared" ref="H5:H23" si="3">F5+G5</f>
        <v>668.21999999999991</v>
      </c>
    </row>
    <row r="6" spans="1:8" x14ac:dyDescent="0.3">
      <c r="A6" t="s">
        <v>10</v>
      </c>
      <c r="B6" t="s">
        <v>11</v>
      </c>
      <c r="C6" s="2">
        <v>13</v>
      </c>
      <c r="D6">
        <v>49</v>
      </c>
      <c r="E6">
        <f t="shared" si="0"/>
        <v>9</v>
      </c>
      <c r="F6" s="3">
        <f t="shared" si="1"/>
        <v>637</v>
      </c>
      <c r="G6" s="3">
        <f t="shared" si="2"/>
        <v>58.5</v>
      </c>
      <c r="H6" s="3">
        <f t="shared" si="3"/>
        <v>695.5</v>
      </c>
    </row>
    <row r="7" spans="1:8" x14ac:dyDescent="0.3">
      <c r="A7" t="s">
        <v>12</v>
      </c>
      <c r="B7" t="s">
        <v>13</v>
      </c>
      <c r="C7" s="2">
        <v>14.39</v>
      </c>
      <c r="D7">
        <v>41</v>
      </c>
      <c r="E7">
        <f t="shared" si="0"/>
        <v>1</v>
      </c>
      <c r="F7" s="3">
        <f t="shared" si="1"/>
        <v>589.99</v>
      </c>
      <c r="G7" s="3">
        <f t="shared" si="2"/>
        <v>7.1950000000000003</v>
      </c>
      <c r="H7" s="3">
        <f t="shared" si="3"/>
        <v>597.18500000000006</v>
      </c>
    </row>
    <row r="8" spans="1:8" x14ac:dyDescent="0.3">
      <c r="A8" t="s">
        <v>14</v>
      </c>
      <c r="B8" t="s">
        <v>15</v>
      </c>
      <c r="C8" s="2">
        <v>15.76</v>
      </c>
      <c r="D8">
        <v>43</v>
      </c>
      <c r="E8">
        <f t="shared" si="0"/>
        <v>3</v>
      </c>
      <c r="F8" s="3">
        <f t="shared" si="1"/>
        <v>677.68</v>
      </c>
      <c r="G8" s="3">
        <f t="shared" si="2"/>
        <v>23.64</v>
      </c>
      <c r="H8" s="3">
        <f t="shared" si="3"/>
        <v>701.31999999999994</v>
      </c>
    </row>
    <row r="9" spans="1:8" x14ac:dyDescent="0.3">
      <c r="A9" t="s">
        <v>16</v>
      </c>
      <c r="B9" t="s">
        <v>17</v>
      </c>
      <c r="C9" s="2">
        <v>13.73</v>
      </c>
      <c r="D9">
        <v>45</v>
      </c>
      <c r="E9">
        <f t="shared" si="0"/>
        <v>5</v>
      </c>
      <c r="F9" s="3">
        <f t="shared" si="1"/>
        <v>617.85</v>
      </c>
      <c r="G9" s="3">
        <f t="shared" si="2"/>
        <v>34.325000000000003</v>
      </c>
      <c r="H9" s="3">
        <f t="shared" si="3"/>
        <v>652.17500000000007</v>
      </c>
    </row>
    <row r="10" spans="1:8" x14ac:dyDescent="0.3">
      <c r="A10" t="s">
        <v>18</v>
      </c>
      <c r="B10" t="s">
        <v>19</v>
      </c>
      <c r="C10" s="2">
        <v>15.86</v>
      </c>
      <c r="D10">
        <v>38</v>
      </c>
      <c r="E10">
        <f t="shared" si="0"/>
        <v>0</v>
      </c>
      <c r="F10" s="3">
        <f t="shared" si="1"/>
        <v>602.67999999999995</v>
      </c>
      <c r="G10" s="3">
        <f t="shared" si="2"/>
        <v>0</v>
      </c>
      <c r="H10" s="3">
        <f t="shared" si="3"/>
        <v>602.67999999999995</v>
      </c>
    </row>
    <row r="11" spans="1:8" x14ac:dyDescent="0.3">
      <c r="A11" t="s">
        <v>20</v>
      </c>
      <c r="B11" t="s">
        <v>21</v>
      </c>
      <c r="C11" s="2">
        <v>13.81</v>
      </c>
      <c r="D11">
        <v>47</v>
      </c>
      <c r="E11">
        <f t="shared" si="0"/>
        <v>7</v>
      </c>
      <c r="F11" s="3">
        <f t="shared" si="1"/>
        <v>649.07000000000005</v>
      </c>
      <c r="G11" s="3">
        <f t="shared" si="2"/>
        <v>48.335000000000001</v>
      </c>
      <c r="H11" s="3">
        <f t="shared" si="3"/>
        <v>697.40500000000009</v>
      </c>
    </row>
    <row r="12" spans="1:8" x14ac:dyDescent="0.3">
      <c r="A12" t="s">
        <v>22</v>
      </c>
      <c r="B12" t="s">
        <v>23</v>
      </c>
      <c r="C12" s="2">
        <v>14.82</v>
      </c>
      <c r="D12">
        <v>40</v>
      </c>
      <c r="E12">
        <f t="shared" si="0"/>
        <v>0</v>
      </c>
      <c r="F12" s="3">
        <f t="shared" si="1"/>
        <v>592.79999999999995</v>
      </c>
      <c r="G12" s="3">
        <f t="shared" si="2"/>
        <v>0</v>
      </c>
      <c r="H12" s="3">
        <f t="shared" si="3"/>
        <v>592.79999999999995</v>
      </c>
    </row>
    <row r="13" spans="1:8" x14ac:dyDescent="0.3">
      <c r="A13" t="s">
        <v>24</v>
      </c>
      <c r="B13" t="s">
        <v>25</v>
      </c>
      <c r="C13" s="2">
        <v>15.12</v>
      </c>
      <c r="D13">
        <v>42</v>
      </c>
      <c r="E13">
        <f t="shared" si="0"/>
        <v>2</v>
      </c>
      <c r="F13" s="3">
        <f t="shared" si="1"/>
        <v>635.04</v>
      </c>
      <c r="G13" s="3">
        <f t="shared" si="2"/>
        <v>15.12</v>
      </c>
      <c r="H13" s="3">
        <f t="shared" si="3"/>
        <v>650.16</v>
      </c>
    </row>
    <row r="14" spans="1:8" x14ac:dyDescent="0.3">
      <c r="A14" t="s">
        <v>26</v>
      </c>
      <c r="B14" t="s">
        <v>27</v>
      </c>
      <c r="C14" s="2">
        <v>15.4</v>
      </c>
      <c r="D14">
        <v>41</v>
      </c>
      <c r="E14">
        <f t="shared" si="0"/>
        <v>1</v>
      </c>
      <c r="F14" s="3">
        <f t="shared" si="1"/>
        <v>631.4</v>
      </c>
      <c r="G14" s="3">
        <f t="shared" si="2"/>
        <v>7.7</v>
      </c>
      <c r="H14" s="3">
        <f t="shared" si="3"/>
        <v>639.1</v>
      </c>
    </row>
    <row r="15" spans="1:8" x14ac:dyDescent="0.3">
      <c r="A15" t="s">
        <v>28</v>
      </c>
      <c r="B15" t="s">
        <v>29</v>
      </c>
      <c r="C15" s="2">
        <v>14.96</v>
      </c>
      <c r="D15">
        <v>46</v>
      </c>
      <c r="E15">
        <f t="shared" si="0"/>
        <v>6</v>
      </c>
      <c r="F15" s="3">
        <f t="shared" si="1"/>
        <v>688.16000000000008</v>
      </c>
      <c r="G15" s="3">
        <f t="shared" si="2"/>
        <v>44.88</v>
      </c>
      <c r="H15" s="3">
        <f t="shared" si="3"/>
        <v>733.04000000000008</v>
      </c>
    </row>
    <row r="16" spans="1:8" x14ac:dyDescent="0.3">
      <c r="A16" t="s">
        <v>30</v>
      </c>
      <c r="B16" t="s">
        <v>31</v>
      </c>
      <c r="C16" s="2">
        <v>14.85</v>
      </c>
      <c r="D16">
        <v>29</v>
      </c>
      <c r="E16">
        <f t="shared" si="0"/>
        <v>0</v>
      </c>
      <c r="F16" s="3">
        <f t="shared" si="1"/>
        <v>430.65</v>
      </c>
      <c r="G16" s="3">
        <f t="shared" si="2"/>
        <v>0</v>
      </c>
      <c r="H16" s="3">
        <f t="shared" si="3"/>
        <v>430.65</v>
      </c>
    </row>
    <row r="17" spans="1:8" x14ac:dyDescent="0.3">
      <c r="A17" t="s">
        <v>32</v>
      </c>
      <c r="B17" t="s">
        <v>33</v>
      </c>
      <c r="C17" s="2">
        <v>15.48</v>
      </c>
      <c r="D17">
        <v>48</v>
      </c>
      <c r="E17">
        <f t="shared" si="0"/>
        <v>8</v>
      </c>
      <c r="F17" s="3">
        <f t="shared" si="1"/>
        <v>743.04</v>
      </c>
      <c r="G17" s="3">
        <f t="shared" si="2"/>
        <v>61.92</v>
      </c>
      <c r="H17" s="3">
        <f t="shared" si="3"/>
        <v>804.95999999999992</v>
      </c>
    </row>
    <row r="18" spans="1:8" x14ac:dyDescent="0.3">
      <c r="A18" t="s">
        <v>34</v>
      </c>
      <c r="B18" t="s">
        <v>35</v>
      </c>
      <c r="C18" s="2">
        <v>15.21</v>
      </c>
      <c r="D18">
        <v>45</v>
      </c>
      <c r="E18">
        <f t="shared" si="0"/>
        <v>5</v>
      </c>
      <c r="F18" s="3">
        <f t="shared" si="1"/>
        <v>684.45</v>
      </c>
      <c r="G18" s="3">
        <f t="shared" si="2"/>
        <v>38.025000000000006</v>
      </c>
      <c r="H18" s="3">
        <f t="shared" si="3"/>
        <v>722.47500000000002</v>
      </c>
    </row>
    <row r="19" spans="1:8" x14ac:dyDescent="0.3">
      <c r="A19" t="s">
        <v>36</v>
      </c>
      <c r="B19" t="s">
        <v>37</v>
      </c>
      <c r="C19" s="2">
        <v>45</v>
      </c>
      <c r="D19">
        <v>42</v>
      </c>
      <c r="E19">
        <f t="shared" si="0"/>
        <v>2</v>
      </c>
      <c r="F19" s="3">
        <f t="shared" si="1"/>
        <v>1890</v>
      </c>
      <c r="G19" s="3">
        <f t="shared" si="2"/>
        <v>45</v>
      </c>
      <c r="H19" s="3">
        <f t="shared" si="3"/>
        <v>1935</v>
      </c>
    </row>
    <row r="20" spans="1:8" x14ac:dyDescent="0.3">
      <c r="A20" t="s">
        <v>38</v>
      </c>
      <c r="B20" t="s">
        <v>39</v>
      </c>
      <c r="C20" s="2">
        <v>13.72</v>
      </c>
      <c r="D20">
        <v>41</v>
      </c>
      <c r="E20">
        <f t="shared" si="0"/>
        <v>1</v>
      </c>
      <c r="F20" s="3">
        <f t="shared" si="1"/>
        <v>562.52</v>
      </c>
      <c r="G20" s="3">
        <f t="shared" si="2"/>
        <v>6.86</v>
      </c>
      <c r="H20" s="3">
        <f t="shared" si="3"/>
        <v>569.38</v>
      </c>
    </row>
    <row r="21" spans="1:8" x14ac:dyDescent="0.3">
      <c r="A21" t="s">
        <v>40</v>
      </c>
      <c r="B21" t="s">
        <v>41</v>
      </c>
      <c r="C21" s="2">
        <v>14.8</v>
      </c>
      <c r="D21">
        <v>40</v>
      </c>
      <c r="E21">
        <f t="shared" si="0"/>
        <v>0</v>
      </c>
      <c r="F21" s="3">
        <f t="shared" si="1"/>
        <v>592</v>
      </c>
      <c r="G21" s="3">
        <f t="shared" si="2"/>
        <v>0</v>
      </c>
      <c r="H21" s="3">
        <f t="shared" si="3"/>
        <v>592</v>
      </c>
    </row>
    <row r="22" spans="1:8" x14ac:dyDescent="0.3">
      <c r="A22" t="s">
        <v>42</v>
      </c>
      <c r="B22" t="s">
        <v>43</v>
      </c>
      <c r="C22" s="2">
        <v>13.65</v>
      </c>
      <c r="D22">
        <v>39</v>
      </c>
      <c r="E22">
        <f t="shared" si="0"/>
        <v>0</v>
      </c>
      <c r="F22" s="3">
        <f t="shared" si="1"/>
        <v>532.35</v>
      </c>
      <c r="G22" s="3">
        <f t="shared" si="2"/>
        <v>0</v>
      </c>
      <c r="H22" s="3">
        <f t="shared" si="3"/>
        <v>532.35</v>
      </c>
    </row>
    <row r="23" spans="1:8" x14ac:dyDescent="0.3">
      <c r="A23" t="s">
        <v>44</v>
      </c>
      <c r="B23" t="s">
        <v>35</v>
      </c>
      <c r="C23" s="2">
        <v>30</v>
      </c>
      <c r="D23">
        <v>40</v>
      </c>
      <c r="E23">
        <f t="shared" si="0"/>
        <v>0</v>
      </c>
      <c r="F23" s="3">
        <f t="shared" si="1"/>
        <v>1200</v>
      </c>
      <c r="G23" s="3">
        <f t="shared" si="2"/>
        <v>0</v>
      </c>
      <c r="H23" s="3">
        <f t="shared" si="3"/>
        <v>1200</v>
      </c>
    </row>
    <row r="25" spans="1:8" x14ac:dyDescent="0.3">
      <c r="A25" t="s">
        <v>45</v>
      </c>
      <c r="C25" s="3">
        <f>MAX(C4:C23)</f>
        <v>45</v>
      </c>
      <c r="D25" s="4">
        <f>MAX(D4:D23)</f>
        <v>49</v>
      </c>
      <c r="E25" s="4"/>
      <c r="F25" s="2">
        <f>MAX(F4:F23)</f>
        <v>1890</v>
      </c>
      <c r="G25" s="2">
        <f t="shared" ref="G25:H25" si="4">MAX(G4:G23)</f>
        <v>61.92</v>
      </c>
      <c r="H25" s="2">
        <f t="shared" si="4"/>
        <v>1935</v>
      </c>
    </row>
    <row r="26" spans="1:8" x14ac:dyDescent="0.3">
      <c r="A26" t="s">
        <v>46</v>
      </c>
      <c r="C26" s="3">
        <f>MIN(C4:C23)</f>
        <v>13</v>
      </c>
      <c r="D26" s="4">
        <f>MIN(D4:D23)</f>
        <v>29</v>
      </c>
      <c r="E26" s="4"/>
      <c r="F26" s="2">
        <f>MIN(F4:F23)</f>
        <v>430.65</v>
      </c>
      <c r="G26" s="2">
        <f t="shared" ref="G26:H26" si="5">MIN(G4:G23)</f>
        <v>0</v>
      </c>
      <c r="H26" s="2">
        <f t="shared" si="5"/>
        <v>430.65</v>
      </c>
    </row>
    <row r="27" spans="1:8" x14ac:dyDescent="0.3">
      <c r="A27" t="s">
        <v>47</v>
      </c>
      <c r="C27" s="3">
        <f>AVERAGE(C4:C23)</f>
        <v>17.020000000000003</v>
      </c>
      <c r="D27" s="4">
        <f>AVERAGE(D4:D23)</f>
        <v>41.9</v>
      </c>
      <c r="E27" s="4"/>
      <c r="F27" s="2">
        <f>AVERAGE(F4:F23)</f>
        <v>711.06799999999998</v>
      </c>
      <c r="G27" s="2">
        <f t="shared" ref="G27:H27" si="6">AVERAGE(G4:G23)</f>
        <v>20.351999999999997</v>
      </c>
      <c r="H27" s="2">
        <f t="shared" si="6"/>
        <v>731.42</v>
      </c>
    </row>
    <row r="28" spans="1:8" x14ac:dyDescent="0.3">
      <c r="A28" t="s">
        <v>48</v>
      </c>
      <c r="C28" s="3"/>
      <c r="D28" s="9">
        <f>SUM(D4:D23)</f>
        <v>838</v>
      </c>
      <c r="E28" s="9"/>
      <c r="F28" s="10">
        <f>SUM(F4:F23)</f>
        <v>14221.36</v>
      </c>
      <c r="G28" s="10">
        <f t="shared" ref="G28:H28" si="7">SUM(G4:G23)</f>
        <v>407.03999999999996</v>
      </c>
      <c r="H28" s="10">
        <f t="shared" si="7"/>
        <v>14628.4</v>
      </c>
    </row>
  </sheetData>
  <pageMargins left="0.7" right="0.7" top="0.75" bottom="0.75" header="0.3" footer="0.3"/>
  <pageSetup orientation="portrait" r:id="rId1"/>
  <ignoredErrors>
    <ignoredError sqref="D25 D26:D28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AFA0C-7646-4E00-BDB6-CDFDD9FB8852}">
  <sheetPr>
    <pageSetUpPr fitToPage="1"/>
  </sheetPr>
  <dimension ref="A1:AC28"/>
  <sheetViews>
    <sheetView tabSelected="1" zoomScale="70" zoomScaleNormal="70" workbookViewId="0">
      <selection activeCell="AB32" sqref="AB32"/>
    </sheetView>
  </sheetViews>
  <sheetFormatPr defaultRowHeight="14.4" x14ac:dyDescent="0.3"/>
  <cols>
    <col min="1" max="1" width="13.5546875" bestFit="1" customWidth="1"/>
    <col min="2" max="2" width="10.5546875" bestFit="1" customWidth="1"/>
    <col min="3" max="3" width="12.21875" bestFit="1" customWidth="1"/>
    <col min="4" max="13" width="6.5546875" bestFit="1" customWidth="1"/>
    <col min="14" max="18" width="12.21875" bestFit="1" customWidth="1"/>
    <col min="19" max="19" width="9.44140625" customWidth="1"/>
    <col min="20" max="23" width="9.44140625" bestFit="1" customWidth="1"/>
    <col min="24" max="29" width="12.21875" bestFit="1" customWidth="1"/>
  </cols>
  <sheetData>
    <row r="1" spans="1:29" s="8" customFormat="1" x14ac:dyDescent="0.3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</row>
    <row r="2" spans="1:29" s="8" customFormat="1" x14ac:dyDescent="0.3">
      <c r="A2" s="7"/>
      <c r="B2" s="7"/>
      <c r="C2" s="7"/>
      <c r="D2" s="11" t="s">
        <v>4</v>
      </c>
      <c r="E2" s="11"/>
      <c r="F2" s="11"/>
      <c r="G2" s="11"/>
      <c r="H2" s="11"/>
      <c r="I2" s="14" t="s">
        <v>50</v>
      </c>
      <c r="J2" s="14"/>
      <c r="K2" s="14"/>
      <c r="L2" s="14"/>
      <c r="M2" s="14"/>
      <c r="N2" s="20" t="s">
        <v>5</v>
      </c>
      <c r="O2" s="20"/>
      <c r="P2" s="20"/>
      <c r="Q2" s="20"/>
      <c r="R2" s="20"/>
      <c r="S2" s="17" t="s">
        <v>51</v>
      </c>
      <c r="T2" s="17"/>
      <c r="U2" s="17"/>
      <c r="V2" s="17"/>
      <c r="W2" s="17"/>
      <c r="X2" s="23" t="s">
        <v>52</v>
      </c>
      <c r="Y2" s="23"/>
      <c r="Z2" s="23"/>
      <c r="AA2" s="23"/>
      <c r="AB2" s="23"/>
      <c r="AC2" s="7" t="s">
        <v>53</v>
      </c>
    </row>
    <row r="3" spans="1:29" x14ac:dyDescent="0.3">
      <c r="A3" s="5" t="s">
        <v>1</v>
      </c>
      <c r="B3" s="5" t="s">
        <v>2</v>
      </c>
      <c r="C3" s="5" t="s">
        <v>3</v>
      </c>
      <c r="D3" s="12">
        <v>44927</v>
      </c>
      <c r="E3" s="12">
        <f>D3+7</f>
        <v>44934</v>
      </c>
      <c r="F3" s="12">
        <f t="shared" ref="F3:H3" si="0">E3+7</f>
        <v>44941</v>
      </c>
      <c r="G3" s="12">
        <f t="shared" si="0"/>
        <v>44948</v>
      </c>
      <c r="H3" s="12">
        <f t="shared" si="0"/>
        <v>44955</v>
      </c>
      <c r="I3" s="15">
        <v>44927</v>
      </c>
      <c r="J3" s="15">
        <f>I3+7</f>
        <v>44934</v>
      </c>
      <c r="K3" s="15">
        <f t="shared" ref="K3:M3" si="1">J3+7</f>
        <v>44941</v>
      </c>
      <c r="L3" s="15">
        <f t="shared" si="1"/>
        <v>44948</v>
      </c>
      <c r="M3" s="15">
        <f t="shared" si="1"/>
        <v>44955</v>
      </c>
      <c r="N3" s="21">
        <v>44927</v>
      </c>
      <c r="O3" s="21">
        <f>N3+7</f>
        <v>44934</v>
      </c>
      <c r="P3" s="21">
        <f t="shared" ref="P3:R3" si="2">O3+7</f>
        <v>44941</v>
      </c>
      <c r="Q3" s="21">
        <f t="shared" si="2"/>
        <v>44948</v>
      </c>
      <c r="R3" s="21">
        <f t="shared" si="2"/>
        <v>44955</v>
      </c>
      <c r="S3" s="18">
        <v>44927</v>
      </c>
      <c r="T3" s="18">
        <f>S3+7</f>
        <v>44934</v>
      </c>
      <c r="U3" s="18">
        <f t="shared" ref="U3:W3" si="3">T3+7</f>
        <v>44941</v>
      </c>
      <c r="V3" s="18">
        <f t="shared" si="3"/>
        <v>44948</v>
      </c>
      <c r="W3" s="18">
        <f t="shared" si="3"/>
        <v>44955</v>
      </c>
      <c r="X3" s="24">
        <v>44927</v>
      </c>
      <c r="Y3" s="24">
        <f>X3+7</f>
        <v>44934</v>
      </c>
      <c r="Z3" s="24">
        <f t="shared" ref="Z3:AB3" si="4">Y3+7</f>
        <v>44941</v>
      </c>
      <c r="AA3" s="24">
        <f t="shared" si="4"/>
        <v>44948</v>
      </c>
      <c r="AB3" s="24">
        <f t="shared" si="4"/>
        <v>44955</v>
      </c>
      <c r="AC3" s="5"/>
    </row>
    <row r="4" spans="1:29" x14ac:dyDescent="0.3">
      <c r="A4" t="s">
        <v>6</v>
      </c>
      <c r="B4" t="s">
        <v>7</v>
      </c>
      <c r="C4" s="2">
        <v>15.3</v>
      </c>
      <c r="D4" s="13">
        <v>40</v>
      </c>
      <c r="E4" s="13">
        <v>38</v>
      </c>
      <c r="F4" s="13">
        <v>36</v>
      </c>
      <c r="G4" s="13">
        <v>29</v>
      </c>
      <c r="H4" s="13">
        <v>44</v>
      </c>
      <c r="I4" s="16">
        <f>IF(D4&gt;40, D4-40, 0)</f>
        <v>0</v>
      </c>
      <c r="J4" s="16">
        <f t="shared" ref="J4:M19" si="5">IF(E4&gt;40, E4-40, 0)</f>
        <v>0</v>
      </c>
      <c r="K4" s="16">
        <f t="shared" si="5"/>
        <v>0</v>
      </c>
      <c r="L4" s="16">
        <f t="shared" si="5"/>
        <v>0</v>
      </c>
      <c r="M4" s="16">
        <f t="shared" si="5"/>
        <v>4</v>
      </c>
      <c r="N4" s="22">
        <f>$C4*D4</f>
        <v>612</v>
      </c>
      <c r="O4" s="22">
        <f t="shared" ref="O4:R19" si="6">$C4*E4</f>
        <v>581.4</v>
      </c>
      <c r="P4" s="22">
        <f t="shared" si="6"/>
        <v>550.80000000000007</v>
      </c>
      <c r="Q4" s="22">
        <f t="shared" si="6"/>
        <v>443.70000000000005</v>
      </c>
      <c r="R4" s="22">
        <f t="shared" si="6"/>
        <v>673.2</v>
      </c>
      <c r="S4" s="19">
        <f>0.5*$C4*I4</f>
        <v>0</v>
      </c>
      <c r="T4" s="19">
        <f t="shared" ref="T4:T23" si="7">0.5*$C4*J4</f>
        <v>0</v>
      </c>
      <c r="U4" s="19">
        <f t="shared" ref="U4:U23" si="8">0.5*$C4*K4</f>
        <v>0</v>
      </c>
      <c r="V4" s="19">
        <f t="shared" ref="V4:V23" si="9">0.5*$C4*L4</f>
        <v>0</v>
      </c>
      <c r="W4" s="19">
        <f t="shared" ref="W4:W23" si="10">0.5*$C4*M4</f>
        <v>30.6</v>
      </c>
      <c r="X4" s="25">
        <f>N4+S4</f>
        <v>612</v>
      </c>
      <c r="Y4" s="25">
        <f t="shared" ref="Y4:AB19" si="11">O4+T4</f>
        <v>581.4</v>
      </c>
      <c r="Z4" s="25">
        <f t="shared" si="11"/>
        <v>550.80000000000007</v>
      </c>
      <c r="AA4" s="25">
        <f t="shared" si="11"/>
        <v>443.70000000000005</v>
      </c>
      <c r="AB4" s="25">
        <f t="shared" si="11"/>
        <v>703.80000000000007</v>
      </c>
      <c r="AC4" s="37">
        <f>SUM(X4:AB4)</f>
        <v>2891.7000000000007</v>
      </c>
    </row>
    <row r="5" spans="1:29" x14ac:dyDescent="0.3">
      <c r="A5" t="s">
        <v>8</v>
      </c>
      <c r="B5" t="s">
        <v>9</v>
      </c>
      <c r="C5" s="2">
        <v>15.54</v>
      </c>
      <c r="D5" s="13">
        <v>42</v>
      </c>
      <c r="E5" s="13">
        <v>36</v>
      </c>
      <c r="F5" s="13">
        <v>49</v>
      </c>
      <c r="G5" s="13">
        <v>47</v>
      </c>
      <c r="H5" s="13">
        <v>45</v>
      </c>
      <c r="I5" s="16">
        <f>IF(D5&gt;40, D5-40, 0)</f>
        <v>2</v>
      </c>
      <c r="J5" s="16">
        <f t="shared" si="5"/>
        <v>0</v>
      </c>
      <c r="K5" s="16">
        <f t="shared" si="5"/>
        <v>9</v>
      </c>
      <c r="L5" s="16">
        <f t="shared" si="5"/>
        <v>7</v>
      </c>
      <c r="M5" s="16">
        <f t="shared" si="5"/>
        <v>5</v>
      </c>
      <c r="N5" s="22">
        <f>$C5*D5</f>
        <v>652.67999999999995</v>
      </c>
      <c r="O5" s="22">
        <f t="shared" si="6"/>
        <v>559.43999999999994</v>
      </c>
      <c r="P5" s="22">
        <f t="shared" si="6"/>
        <v>761.45999999999992</v>
      </c>
      <c r="Q5" s="22">
        <f t="shared" si="6"/>
        <v>730.38</v>
      </c>
      <c r="R5" s="22">
        <f t="shared" si="6"/>
        <v>699.3</v>
      </c>
      <c r="S5" s="19">
        <f t="shared" ref="S5:S23" si="12">0.5*$C5*I5</f>
        <v>15.54</v>
      </c>
      <c r="T5" s="19">
        <f t="shared" si="7"/>
        <v>0</v>
      </c>
      <c r="U5" s="19">
        <f t="shared" si="8"/>
        <v>69.929999999999993</v>
      </c>
      <c r="V5" s="19">
        <f t="shared" si="9"/>
        <v>54.39</v>
      </c>
      <c r="W5" s="19">
        <f t="shared" si="10"/>
        <v>38.849999999999994</v>
      </c>
      <c r="X5" s="25">
        <f t="shared" ref="X5:X23" si="13">N5+S5</f>
        <v>668.21999999999991</v>
      </c>
      <c r="Y5" s="25">
        <f t="shared" si="11"/>
        <v>559.43999999999994</v>
      </c>
      <c r="Z5" s="25">
        <f t="shared" si="11"/>
        <v>831.38999999999987</v>
      </c>
      <c r="AA5" s="25">
        <f t="shared" si="11"/>
        <v>784.77</v>
      </c>
      <c r="AB5" s="25">
        <f t="shared" si="11"/>
        <v>738.15</v>
      </c>
      <c r="AC5" s="37">
        <f t="shared" ref="AC5:AC23" si="14">SUM(X5:AB5)</f>
        <v>3581.97</v>
      </c>
    </row>
    <row r="6" spans="1:29" x14ac:dyDescent="0.3">
      <c r="A6" t="s">
        <v>10</v>
      </c>
      <c r="B6" t="s">
        <v>11</v>
      </c>
      <c r="C6" s="2">
        <v>13</v>
      </c>
      <c r="D6" s="13">
        <v>49</v>
      </c>
      <c r="E6" s="13">
        <v>35</v>
      </c>
      <c r="F6" s="13">
        <v>48</v>
      </c>
      <c r="G6" s="13">
        <v>28</v>
      </c>
      <c r="H6" s="13">
        <v>41</v>
      </c>
      <c r="I6" s="16">
        <f>IF(D6&gt;40, D6-40, 0)</f>
        <v>9</v>
      </c>
      <c r="J6" s="16">
        <f t="shared" si="5"/>
        <v>0</v>
      </c>
      <c r="K6" s="16">
        <f t="shared" si="5"/>
        <v>8</v>
      </c>
      <c r="L6" s="16">
        <f t="shared" si="5"/>
        <v>0</v>
      </c>
      <c r="M6" s="16">
        <f t="shared" si="5"/>
        <v>1</v>
      </c>
      <c r="N6" s="22">
        <f t="shared" ref="N6:N23" si="15">$C6*D6</f>
        <v>637</v>
      </c>
      <c r="O6" s="22">
        <f t="shared" si="6"/>
        <v>455</v>
      </c>
      <c r="P6" s="22">
        <f t="shared" si="6"/>
        <v>624</v>
      </c>
      <c r="Q6" s="22">
        <f t="shared" si="6"/>
        <v>364</v>
      </c>
      <c r="R6" s="22">
        <f t="shared" si="6"/>
        <v>533</v>
      </c>
      <c r="S6" s="19">
        <f t="shared" si="12"/>
        <v>58.5</v>
      </c>
      <c r="T6" s="19">
        <f t="shared" si="7"/>
        <v>0</v>
      </c>
      <c r="U6" s="19">
        <f t="shared" si="8"/>
        <v>52</v>
      </c>
      <c r="V6" s="19">
        <f t="shared" si="9"/>
        <v>0</v>
      </c>
      <c r="W6" s="19">
        <f t="shared" si="10"/>
        <v>6.5</v>
      </c>
      <c r="X6" s="25">
        <f t="shared" si="13"/>
        <v>695.5</v>
      </c>
      <c r="Y6" s="25">
        <f t="shared" si="11"/>
        <v>455</v>
      </c>
      <c r="Z6" s="25">
        <f t="shared" si="11"/>
        <v>676</v>
      </c>
      <c r="AA6" s="25">
        <f t="shared" si="11"/>
        <v>364</v>
      </c>
      <c r="AB6" s="25">
        <f t="shared" si="11"/>
        <v>539.5</v>
      </c>
      <c r="AC6" s="37">
        <f t="shared" si="14"/>
        <v>2730</v>
      </c>
    </row>
    <row r="7" spans="1:29" x14ac:dyDescent="0.3">
      <c r="A7" t="s">
        <v>12</v>
      </c>
      <c r="B7" t="s">
        <v>13</v>
      </c>
      <c r="C7" s="2">
        <v>14.39</v>
      </c>
      <c r="D7" s="13">
        <v>41</v>
      </c>
      <c r="E7" s="13">
        <v>34</v>
      </c>
      <c r="F7" s="13">
        <v>46</v>
      </c>
      <c r="G7" s="13">
        <v>43</v>
      </c>
      <c r="H7" s="13">
        <v>43</v>
      </c>
      <c r="I7" s="16">
        <f>IF(D7&gt;40, D7-40, 0)</f>
        <v>1</v>
      </c>
      <c r="J7" s="16">
        <f t="shared" si="5"/>
        <v>0</v>
      </c>
      <c r="K7" s="16">
        <f t="shared" si="5"/>
        <v>6</v>
      </c>
      <c r="L7" s="16">
        <f t="shared" si="5"/>
        <v>3</v>
      </c>
      <c r="M7" s="16">
        <f t="shared" si="5"/>
        <v>3</v>
      </c>
      <c r="N7" s="22">
        <f t="shared" si="15"/>
        <v>589.99</v>
      </c>
      <c r="O7" s="22">
        <f t="shared" si="6"/>
        <v>489.26</v>
      </c>
      <c r="P7" s="22">
        <f t="shared" si="6"/>
        <v>661.94</v>
      </c>
      <c r="Q7" s="22">
        <f t="shared" si="6"/>
        <v>618.77</v>
      </c>
      <c r="R7" s="22">
        <f t="shared" si="6"/>
        <v>618.77</v>
      </c>
      <c r="S7" s="19">
        <f t="shared" si="12"/>
        <v>7.1950000000000003</v>
      </c>
      <c r="T7" s="19">
        <f t="shared" si="7"/>
        <v>0</v>
      </c>
      <c r="U7" s="19">
        <f t="shared" si="8"/>
        <v>43.17</v>
      </c>
      <c r="V7" s="19">
        <f t="shared" si="9"/>
        <v>21.585000000000001</v>
      </c>
      <c r="W7" s="19">
        <f t="shared" si="10"/>
        <v>21.585000000000001</v>
      </c>
      <c r="X7" s="25">
        <f t="shared" si="13"/>
        <v>597.18500000000006</v>
      </c>
      <c r="Y7" s="25">
        <f t="shared" si="11"/>
        <v>489.26</v>
      </c>
      <c r="Z7" s="25">
        <f t="shared" si="11"/>
        <v>705.11</v>
      </c>
      <c r="AA7" s="25">
        <f t="shared" si="11"/>
        <v>640.35500000000002</v>
      </c>
      <c r="AB7" s="25">
        <f t="shared" si="11"/>
        <v>640.35500000000002</v>
      </c>
      <c r="AC7" s="37">
        <f t="shared" si="14"/>
        <v>3072.2650000000003</v>
      </c>
    </row>
    <row r="8" spans="1:29" x14ac:dyDescent="0.3">
      <c r="A8" t="s">
        <v>14</v>
      </c>
      <c r="B8" t="s">
        <v>15</v>
      </c>
      <c r="C8" s="2">
        <v>15.76</v>
      </c>
      <c r="D8" s="13">
        <v>43</v>
      </c>
      <c r="E8" s="13">
        <v>35</v>
      </c>
      <c r="F8" s="13">
        <v>49</v>
      </c>
      <c r="G8" s="13">
        <v>26</v>
      </c>
      <c r="H8" s="13">
        <v>45</v>
      </c>
      <c r="I8" s="16">
        <f>IF(D8&gt;40, D8-40, 0)</f>
        <v>3</v>
      </c>
      <c r="J8" s="16">
        <f t="shared" si="5"/>
        <v>0</v>
      </c>
      <c r="K8" s="16">
        <f t="shared" si="5"/>
        <v>9</v>
      </c>
      <c r="L8" s="16">
        <f t="shared" si="5"/>
        <v>0</v>
      </c>
      <c r="M8" s="16">
        <f t="shared" si="5"/>
        <v>5</v>
      </c>
      <c r="N8" s="22">
        <f t="shared" si="15"/>
        <v>677.68</v>
      </c>
      <c r="O8" s="22">
        <f t="shared" si="6"/>
        <v>551.6</v>
      </c>
      <c r="P8" s="22">
        <f t="shared" si="6"/>
        <v>772.24</v>
      </c>
      <c r="Q8" s="22">
        <f t="shared" si="6"/>
        <v>409.76</v>
      </c>
      <c r="R8" s="22">
        <f t="shared" si="6"/>
        <v>709.2</v>
      </c>
      <c r="S8" s="19">
        <f t="shared" si="12"/>
        <v>23.64</v>
      </c>
      <c r="T8" s="19">
        <f t="shared" si="7"/>
        <v>0</v>
      </c>
      <c r="U8" s="19">
        <f t="shared" si="8"/>
        <v>70.92</v>
      </c>
      <c r="V8" s="19">
        <f t="shared" si="9"/>
        <v>0</v>
      </c>
      <c r="W8" s="19">
        <f t="shared" si="10"/>
        <v>39.4</v>
      </c>
      <c r="X8" s="25">
        <f t="shared" si="13"/>
        <v>701.31999999999994</v>
      </c>
      <c r="Y8" s="25">
        <f t="shared" si="11"/>
        <v>551.6</v>
      </c>
      <c r="Z8" s="25">
        <f t="shared" si="11"/>
        <v>843.16</v>
      </c>
      <c r="AA8" s="25">
        <f t="shared" si="11"/>
        <v>409.76</v>
      </c>
      <c r="AB8" s="25">
        <f t="shared" si="11"/>
        <v>748.6</v>
      </c>
      <c r="AC8" s="37">
        <f t="shared" si="14"/>
        <v>3254.44</v>
      </c>
    </row>
    <row r="9" spans="1:29" x14ac:dyDescent="0.3">
      <c r="A9" t="s">
        <v>16</v>
      </c>
      <c r="B9" t="s">
        <v>17</v>
      </c>
      <c r="C9" s="2">
        <v>13.73</v>
      </c>
      <c r="D9" s="13">
        <v>45</v>
      </c>
      <c r="E9" s="13">
        <v>48</v>
      </c>
      <c r="F9" s="13">
        <v>37</v>
      </c>
      <c r="G9" s="13">
        <v>27</v>
      </c>
      <c r="H9" s="13">
        <v>40</v>
      </c>
      <c r="I9" s="16">
        <f>IF(D9&gt;40, D9-40, 0)</f>
        <v>5</v>
      </c>
      <c r="J9" s="16">
        <f t="shared" si="5"/>
        <v>8</v>
      </c>
      <c r="K9" s="16">
        <f t="shared" si="5"/>
        <v>0</v>
      </c>
      <c r="L9" s="16">
        <f t="shared" si="5"/>
        <v>0</v>
      </c>
      <c r="M9" s="16">
        <f t="shared" si="5"/>
        <v>0</v>
      </c>
      <c r="N9" s="22">
        <f t="shared" si="15"/>
        <v>617.85</v>
      </c>
      <c r="O9" s="22">
        <f t="shared" si="6"/>
        <v>659.04</v>
      </c>
      <c r="P9" s="22">
        <f t="shared" si="6"/>
        <v>508.01</v>
      </c>
      <c r="Q9" s="22">
        <f t="shared" si="6"/>
        <v>370.71000000000004</v>
      </c>
      <c r="R9" s="22">
        <f t="shared" si="6"/>
        <v>549.20000000000005</v>
      </c>
      <c r="S9" s="19">
        <f t="shared" si="12"/>
        <v>34.325000000000003</v>
      </c>
      <c r="T9" s="19">
        <f t="shared" si="7"/>
        <v>54.92</v>
      </c>
      <c r="U9" s="19">
        <f t="shared" si="8"/>
        <v>0</v>
      </c>
      <c r="V9" s="19">
        <f t="shared" si="9"/>
        <v>0</v>
      </c>
      <c r="W9" s="19">
        <f t="shared" si="10"/>
        <v>0</v>
      </c>
      <c r="X9" s="25">
        <f t="shared" si="13"/>
        <v>652.17500000000007</v>
      </c>
      <c r="Y9" s="25">
        <f t="shared" si="11"/>
        <v>713.95999999999992</v>
      </c>
      <c r="Z9" s="25">
        <f t="shared" si="11"/>
        <v>508.01</v>
      </c>
      <c r="AA9" s="25">
        <f t="shared" si="11"/>
        <v>370.71000000000004</v>
      </c>
      <c r="AB9" s="25">
        <f t="shared" si="11"/>
        <v>549.20000000000005</v>
      </c>
      <c r="AC9" s="37">
        <f t="shared" si="14"/>
        <v>2794.0550000000003</v>
      </c>
    </row>
    <row r="10" spans="1:29" x14ac:dyDescent="0.3">
      <c r="A10" t="s">
        <v>18</v>
      </c>
      <c r="B10" t="s">
        <v>19</v>
      </c>
      <c r="C10" s="2">
        <v>15.86</v>
      </c>
      <c r="D10" s="13">
        <v>38</v>
      </c>
      <c r="E10" s="13">
        <v>48</v>
      </c>
      <c r="F10" s="13">
        <v>40</v>
      </c>
      <c r="G10" s="13">
        <v>43</v>
      </c>
      <c r="H10" s="13">
        <v>44</v>
      </c>
      <c r="I10" s="16">
        <f>IF(D10&gt;40, D10-40, 0)</f>
        <v>0</v>
      </c>
      <c r="J10" s="16">
        <f t="shared" si="5"/>
        <v>8</v>
      </c>
      <c r="K10" s="16">
        <f t="shared" si="5"/>
        <v>0</v>
      </c>
      <c r="L10" s="16">
        <f t="shared" si="5"/>
        <v>3</v>
      </c>
      <c r="M10" s="16">
        <f t="shared" si="5"/>
        <v>4</v>
      </c>
      <c r="N10" s="22">
        <f t="shared" si="15"/>
        <v>602.67999999999995</v>
      </c>
      <c r="O10" s="22">
        <f t="shared" si="6"/>
        <v>761.28</v>
      </c>
      <c r="P10" s="22">
        <f t="shared" si="6"/>
        <v>634.4</v>
      </c>
      <c r="Q10" s="22">
        <f t="shared" si="6"/>
        <v>681.98</v>
      </c>
      <c r="R10" s="22">
        <f t="shared" si="6"/>
        <v>697.83999999999992</v>
      </c>
      <c r="S10" s="19">
        <f t="shared" si="12"/>
        <v>0</v>
      </c>
      <c r="T10" s="19">
        <f t="shared" si="7"/>
        <v>63.44</v>
      </c>
      <c r="U10" s="19">
        <f t="shared" si="8"/>
        <v>0</v>
      </c>
      <c r="V10" s="19">
        <f t="shared" si="9"/>
        <v>23.79</v>
      </c>
      <c r="W10" s="19">
        <f t="shared" si="10"/>
        <v>31.72</v>
      </c>
      <c r="X10" s="25">
        <f t="shared" si="13"/>
        <v>602.67999999999995</v>
      </c>
      <c r="Y10" s="25">
        <f t="shared" si="11"/>
        <v>824.72</v>
      </c>
      <c r="Z10" s="25">
        <f t="shared" si="11"/>
        <v>634.4</v>
      </c>
      <c r="AA10" s="25">
        <f t="shared" si="11"/>
        <v>705.77</v>
      </c>
      <c r="AB10" s="25">
        <f t="shared" si="11"/>
        <v>729.56</v>
      </c>
      <c r="AC10" s="37">
        <f t="shared" si="14"/>
        <v>3497.13</v>
      </c>
    </row>
    <row r="11" spans="1:29" x14ac:dyDescent="0.3">
      <c r="A11" t="s">
        <v>20</v>
      </c>
      <c r="B11" t="s">
        <v>21</v>
      </c>
      <c r="C11" s="2">
        <v>13.81</v>
      </c>
      <c r="D11" s="13">
        <v>47</v>
      </c>
      <c r="E11" s="13">
        <v>46</v>
      </c>
      <c r="F11" s="13">
        <v>40</v>
      </c>
      <c r="G11" s="13">
        <v>46</v>
      </c>
      <c r="H11" s="13">
        <v>41</v>
      </c>
      <c r="I11" s="16">
        <f>IF(D11&gt;40, D11-40, 0)</f>
        <v>7</v>
      </c>
      <c r="J11" s="16">
        <f t="shared" si="5"/>
        <v>6</v>
      </c>
      <c r="K11" s="16">
        <f t="shared" si="5"/>
        <v>0</v>
      </c>
      <c r="L11" s="16">
        <f t="shared" si="5"/>
        <v>6</v>
      </c>
      <c r="M11" s="16">
        <f t="shared" si="5"/>
        <v>1</v>
      </c>
      <c r="N11" s="22">
        <f t="shared" si="15"/>
        <v>649.07000000000005</v>
      </c>
      <c r="O11" s="22">
        <f t="shared" si="6"/>
        <v>635.26</v>
      </c>
      <c r="P11" s="22">
        <f t="shared" si="6"/>
        <v>552.4</v>
      </c>
      <c r="Q11" s="22">
        <f t="shared" si="6"/>
        <v>635.26</v>
      </c>
      <c r="R11" s="22">
        <f t="shared" si="6"/>
        <v>566.21</v>
      </c>
      <c r="S11" s="19">
        <f t="shared" si="12"/>
        <v>48.335000000000001</v>
      </c>
      <c r="T11" s="19">
        <f t="shared" si="7"/>
        <v>41.43</v>
      </c>
      <c r="U11" s="19">
        <f t="shared" si="8"/>
        <v>0</v>
      </c>
      <c r="V11" s="19">
        <f t="shared" si="9"/>
        <v>41.43</v>
      </c>
      <c r="W11" s="19">
        <f t="shared" si="10"/>
        <v>6.9050000000000002</v>
      </c>
      <c r="X11" s="25">
        <f t="shared" si="13"/>
        <v>697.40500000000009</v>
      </c>
      <c r="Y11" s="25">
        <f t="shared" si="11"/>
        <v>676.68999999999994</v>
      </c>
      <c r="Z11" s="25">
        <f t="shared" si="11"/>
        <v>552.4</v>
      </c>
      <c r="AA11" s="25">
        <f t="shared" si="11"/>
        <v>676.68999999999994</v>
      </c>
      <c r="AB11" s="25">
        <f t="shared" si="11"/>
        <v>573.11500000000001</v>
      </c>
      <c r="AC11" s="37">
        <f t="shared" si="14"/>
        <v>3176.3</v>
      </c>
    </row>
    <row r="12" spans="1:29" x14ac:dyDescent="0.3">
      <c r="A12" t="s">
        <v>22</v>
      </c>
      <c r="B12" t="s">
        <v>23</v>
      </c>
      <c r="C12" s="2">
        <v>14.82</v>
      </c>
      <c r="D12" s="13">
        <v>40</v>
      </c>
      <c r="E12" s="13">
        <v>46</v>
      </c>
      <c r="F12" s="13">
        <v>50</v>
      </c>
      <c r="G12" s="13">
        <v>34</v>
      </c>
      <c r="H12" s="13">
        <v>45</v>
      </c>
      <c r="I12" s="16">
        <f>IF(D12&gt;40, D12-40, 0)</f>
        <v>0</v>
      </c>
      <c r="J12" s="16">
        <f t="shared" si="5"/>
        <v>6</v>
      </c>
      <c r="K12" s="16">
        <f t="shared" si="5"/>
        <v>10</v>
      </c>
      <c r="L12" s="16">
        <f t="shared" si="5"/>
        <v>0</v>
      </c>
      <c r="M12" s="16">
        <f t="shared" si="5"/>
        <v>5</v>
      </c>
      <c r="N12" s="22">
        <f t="shared" si="15"/>
        <v>592.79999999999995</v>
      </c>
      <c r="O12" s="22">
        <f t="shared" si="6"/>
        <v>681.72</v>
      </c>
      <c r="P12" s="22">
        <f t="shared" si="6"/>
        <v>741</v>
      </c>
      <c r="Q12" s="22">
        <f t="shared" si="6"/>
        <v>503.88</v>
      </c>
      <c r="R12" s="22">
        <f t="shared" si="6"/>
        <v>666.9</v>
      </c>
      <c r="S12" s="19">
        <f t="shared" si="12"/>
        <v>0</v>
      </c>
      <c r="T12" s="19">
        <f t="shared" si="7"/>
        <v>44.46</v>
      </c>
      <c r="U12" s="19">
        <f t="shared" si="8"/>
        <v>74.099999999999994</v>
      </c>
      <c r="V12" s="19">
        <f t="shared" si="9"/>
        <v>0</v>
      </c>
      <c r="W12" s="19">
        <f t="shared" si="10"/>
        <v>37.049999999999997</v>
      </c>
      <c r="X12" s="25">
        <f t="shared" si="13"/>
        <v>592.79999999999995</v>
      </c>
      <c r="Y12" s="25">
        <f t="shared" si="11"/>
        <v>726.18000000000006</v>
      </c>
      <c r="Z12" s="25">
        <f t="shared" si="11"/>
        <v>815.1</v>
      </c>
      <c r="AA12" s="25">
        <f t="shared" si="11"/>
        <v>503.88</v>
      </c>
      <c r="AB12" s="25">
        <f t="shared" si="11"/>
        <v>703.94999999999993</v>
      </c>
      <c r="AC12" s="37">
        <f t="shared" si="14"/>
        <v>3341.91</v>
      </c>
    </row>
    <row r="13" spans="1:29" x14ac:dyDescent="0.3">
      <c r="A13" t="s">
        <v>24</v>
      </c>
      <c r="B13" t="s">
        <v>25</v>
      </c>
      <c r="C13" s="2">
        <v>15.12</v>
      </c>
      <c r="D13" s="13">
        <v>42</v>
      </c>
      <c r="E13" s="13">
        <v>31</v>
      </c>
      <c r="F13" s="13">
        <v>45</v>
      </c>
      <c r="G13" s="13">
        <v>38</v>
      </c>
      <c r="H13" s="13">
        <v>45</v>
      </c>
      <c r="I13" s="16">
        <f>IF(D13&gt;40, D13-40, 0)</f>
        <v>2</v>
      </c>
      <c r="J13" s="16">
        <f t="shared" si="5"/>
        <v>0</v>
      </c>
      <c r="K13" s="16">
        <f t="shared" si="5"/>
        <v>5</v>
      </c>
      <c r="L13" s="16">
        <f t="shared" si="5"/>
        <v>0</v>
      </c>
      <c r="M13" s="16">
        <f t="shared" si="5"/>
        <v>5</v>
      </c>
      <c r="N13" s="22">
        <f t="shared" si="15"/>
        <v>635.04</v>
      </c>
      <c r="O13" s="22">
        <f t="shared" si="6"/>
        <v>468.71999999999997</v>
      </c>
      <c r="P13" s="22">
        <f t="shared" si="6"/>
        <v>680.4</v>
      </c>
      <c r="Q13" s="22">
        <f t="shared" si="6"/>
        <v>574.55999999999995</v>
      </c>
      <c r="R13" s="22">
        <f t="shared" si="6"/>
        <v>680.4</v>
      </c>
      <c r="S13" s="19">
        <f t="shared" si="12"/>
        <v>15.12</v>
      </c>
      <c r="T13" s="19">
        <f t="shared" si="7"/>
        <v>0</v>
      </c>
      <c r="U13" s="19">
        <f t="shared" si="8"/>
        <v>37.799999999999997</v>
      </c>
      <c r="V13" s="19">
        <f t="shared" si="9"/>
        <v>0</v>
      </c>
      <c r="W13" s="19">
        <f t="shared" si="10"/>
        <v>37.799999999999997</v>
      </c>
      <c r="X13" s="25">
        <f t="shared" si="13"/>
        <v>650.16</v>
      </c>
      <c r="Y13" s="25">
        <f t="shared" si="11"/>
        <v>468.71999999999997</v>
      </c>
      <c r="Z13" s="25">
        <f t="shared" si="11"/>
        <v>718.19999999999993</v>
      </c>
      <c r="AA13" s="25">
        <f t="shared" si="11"/>
        <v>574.55999999999995</v>
      </c>
      <c r="AB13" s="25">
        <f t="shared" si="11"/>
        <v>718.19999999999993</v>
      </c>
      <c r="AC13" s="37">
        <f t="shared" si="14"/>
        <v>3129.8399999999997</v>
      </c>
    </row>
    <row r="14" spans="1:29" x14ac:dyDescent="0.3">
      <c r="A14" t="s">
        <v>26</v>
      </c>
      <c r="B14" t="s">
        <v>27</v>
      </c>
      <c r="C14" s="2">
        <v>15.4</v>
      </c>
      <c r="D14" s="13">
        <v>41</v>
      </c>
      <c r="E14" s="13">
        <v>32</v>
      </c>
      <c r="F14" s="13">
        <v>44</v>
      </c>
      <c r="G14" s="13">
        <v>46</v>
      </c>
      <c r="H14" s="13">
        <v>37</v>
      </c>
      <c r="I14" s="16">
        <f>IF(D14&gt;40, D14-40, 0)</f>
        <v>1</v>
      </c>
      <c r="J14" s="16">
        <f t="shared" si="5"/>
        <v>0</v>
      </c>
      <c r="K14" s="16">
        <f t="shared" si="5"/>
        <v>4</v>
      </c>
      <c r="L14" s="16">
        <f t="shared" si="5"/>
        <v>6</v>
      </c>
      <c r="M14" s="16">
        <f t="shared" si="5"/>
        <v>0</v>
      </c>
      <c r="N14" s="22">
        <f t="shared" si="15"/>
        <v>631.4</v>
      </c>
      <c r="O14" s="22">
        <f t="shared" si="6"/>
        <v>492.8</v>
      </c>
      <c r="P14" s="22">
        <f t="shared" si="6"/>
        <v>677.6</v>
      </c>
      <c r="Q14" s="22">
        <f t="shared" si="6"/>
        <v>708.4</v>
      </c>
      <c r="R14" s="22">
        <f t="shared" si="6"/>
        <v>569.80000000000007</v>
      </c>
      <c r="S14" s="19">
        <f t="shared" si="12"/>
        <v>7.7</v>
      </c>
      <c r="T14" s="19">
        <f t="shared" si="7"/>
        <v>0</v>
      </c>
      <c r="U14" s="19">
        <f t="shared" si="8"/>
        <v>30.8</v>
      </c>
      <c r="V14" s="19">
        <f t="shared" si="9"/>
        <v>46.2</v>
      </c>
      <c r="W14" s="19">
        <f t="shared" si="10"/>
        <v>0</v>
      </c>
      <c r="X14" s="25">
        <f t="shared" si="13"/>
        <v>639.1</v>
      </c>
      <c r="Y14" s="25">
        <f t="shared" si="11"/>
        <v>492.8</v>
      </c>
      <c r="Z14" s="25">
        <f t="shared" si="11"/>
        <v>708.4</v>
      </c>
      <c r="AA14" s="25">
        <f t="shared" si="11"/>
        <v>754.6</v>
      </c>
      <c r="AB14" s="25">
        <f t="shared" si="11"/>
        <v>569.80000000000007</v>
      </c>
      <c r="AC14" s="37">
        <f t="shared" si="14"/>
        <v>3164.7000000000003</v>
      </c>
    </row>
    <row r="15" spans="1:29" x14ac:dyDescent="0.3">
      <c r="A15" t="s">
        <v>28</v>
      </c>
      <c r="B15" t="s">
        <v>29</v>
      </c>
      <c r="C15" s="2">
        <v>14.96</v>
      </c>
      <c r="D15" s="13">
        <v>46</v>
      </c>
      <c r="E15" s="13">
        <v>47</v>
      </c>
      <c r="F15" s="13">
        <v>45</v>
      </c>
      <c r="G15" s="13">
        <v>48</v>
      </c>
      <c r="H15" s="13">
        <v>41</v>
      </c>
      <c r="I15" s="16">
        <f>IF(D15&gt;40, D15-40, 0)</f>
        <v>6</v>
      </c>
      <c r="J15" s="16">
        <f t="shared" si="5"/>
        <v>7</v>
      </c>
      <c r="K15" s="16">
        <f t="shared" si="5"/>
        <v>5</v>
      </c>
      <c r="L15" s="16">
        <f t="shared" si="5"/>
        <v>8</v>
      </c>
      <c r="M15" s="16">
        <f t="shared" si="5"/>
        <v>1</v>
      </c>
      <c r="N15" s="22">
        <f t="shared" si="15"/>
        <v>688.16000000000008</v>
      </c>
      <c r="O15" s="22">
        <f t="shared" si="6"/>
        <v>703.12</v>
      </c>
      <c r="P15" s="22">
        <f t="shared" si="6"/>
        <v>673.2</v>
      </c>
      <c r="Q15" s="22">
        <f t="shared" si="6"/>
        <v>718.08</v>
      </c>
      <c r="R15" s="22">
        <f t="shared" si="6"/>
        <v>613.36</v>
      </c>
      <c r="S15" s="19">
        <f t="shared" si="12"/>
        <v>44.88</v>
      </c>
      <c r="T15" s="19">
        <f t="shared" si="7"/>
        <v>52.36</v>
      </c>
      <c r="U15" s="19">
        <f t="shared" si="8"/>
        <v>37.400000000000006</v>
      </c>
      <c r="V15" s="19">
        <f t="shared" si="9"/>
        <v>59.84</v>
      </c>
      <c r="W15" s="19">
        <f t="shared" si="10"/>
        <v>7.48</v>
      </c>
      <c r="X15" s="25">
        <f t="shared" si="13"/>
        <v>733.04000000000008</v>
      </c>
      <c r="Y15" s="25">
        <f t="shared" si="11"/>
        <v>755.48</v>
      </c>
      <c r="Z15" s="25">
        <f t="shared" si="11"/>
        <v>710.6</v>
      </c>
      <c r="AA15" s="25">
        <f t="shared" si="11"/>
        <v>777.92000000000007</v>
      </c>
      <c r="AB15" s="25">
        <f t="shared" si="11"/>
        <v>620.84</v>
      </c>
      <c r="AC15" s="37">
        <f t="shared" si="14"/>
        <v>3597.88</v>
      </c>
    </row>
    <row r="16" spans="1:29" x14ac:dyDescent="0.3">
      <c r="A16" t="s">
        <v>30</v>
      </c>
      <c r="B16" t="s">
        <v>31</v>
      </c>
      <c r="C16" s="2">
        <v>14.85</v>
      </c>
      <c r="D16" s="13">
        <v>29</v>
      </c>
      <c r="E16" s="13">
        <v>39</v>
      </c>
      <c r="F16" s="13">
        <v>41</v>
      </c>
      <c r="G16" s="13">
        <v>40</v>
      </c>
      <c r="H16" s="13">
        <v>33</v>
      </c>
      <c r="I16" s="16">
        <f>IF(D16&gt;40, D16-40, 0)</f>
        <v>0</v>
      </c>
      <c r="J16" s="16">
        <f t="shared" si="5"/>
        <v>0</v>
      </c>
      <c r="K16" s="16">
        <f t="shared" si="5"/>
        <v>1</v>
      </c>
      <c r="L16" s="16">
        <f t="shared" si="5"/>
        <v>0</v>
      </c>
      <c r="M16" s="16">
        <f t="shared" si="5"/>
        <v>0</v>
      </c>
      <c r="N16" s="22">
        <f t="shared" si="15"/>
        <v>430.65</v>
      </c>
      <c r="O16" s="22">
        <f t="shared" si="6"/>
        <v>579.15</v>
      </c>
      <c r="P16" s="22">
        <f t="shared" si="6"/>
        <v>608.85</v>
      </c>
      <c r="Q16" s="22">
        <f t="shared" si="6"/>
        <v>594</v>
      </c>
      <c r="R16" s="22">
        <f t="shared" si="6"/>
        <v>490.05</v>
      </c>
      <c r="S16" s="19">
        <f t="shared" si="12"/>
        <v>0</v>
      </c>
      <c r="T16" s="19">
        <f t="shared" si="7"/>
        <v>0</v>
      </c>
      <c r="U16" s="19">
        <f t="shared" si="8"/>
        <v>7.4249999999999998</v>
      </c>
      <c r="V16" s="19">
        <f t="shared" si="9"/>
        <v>0</v>
      </c>
      <c r="W16" s="19">
        <f t="shared" si="10"/>
        <v>0</v>
      </c>
      <c r="X16" s="25">
        <f t="shared" si="13"/>
        <v>430.65</v>
      </c>
      <c r="Y16" s="25">
        <f t="shared" si="11"/>
        <v>579.15</v>
      </c>
      <c r="Z16" s="25">
        <f t="shared" si="11"/>
        <v>616.27499999999998</v>
      </c>
      <c r="AA16" s="25">
        <f t="shared" si="11"/>
        <v>594</v>
      </c>
      <c r="AB16" s="25">
        <f t="shared" si="11"/>
        <v>490.05</v>
      </c>
      <c r="AC16" s="37">
        <f t="shared" si="14"/>
        <v>2710.125</v>
      </c>
    </row>
    <row r="17" spans="1:29" x14ac:dyDescent="0.3">
      <c r="A17" t="s">
        <v>32</v>
      </c>
      <c r="B17" t="s">
        <v>33</v>
      </c>
      <c r="C17" s="2">
        <v>15.48</v>
      </c>
      <c r="D17" s="13">
        <v>48</v>
      </c>
      <c r="E17" s="13">
        <v>32</v>
      </c>
      <c r="F17" s="13">
        <v>43</v>
      </c>
      <c r="G17" s="13">
        <v>45</v>
      </c>
      <c r="H17" s="13">
        <v>32</v>
      </c>
      <c r="I17" s="16">
        <f>IF(D17&gt;40, D17-40, 0)</f>
        <v>8</v>
      </c>
      <c r="J17" s="16">
        <f t="shared" si="5"/>
        <v>0</v>
      </c>
      <c r="K17" s="16">
        <f t="shared" si="5"/>
        <v>3</v>
      </c>
      <c r="L17" s="16">
        <f t="shared" si="5"/>
        <v>5</v>
      </c>
      <c r="M17" s="16">
        <f t="shared" si="5"/>
        <v>0</v>
      </c>
      <c r="N17" s="22">
        <f t="shared" si="15"/>
        <v>743.04</v>
      </c>
      <c r="O17" s="22">
        <f t="shared" si="6"/>
        <v>495.36</v>
      </c>
      <c r="P17" s="22">
        <f t="shared" si="6"/>
        <v>665.64</v>
      </c>
      <c r="Q17" s="22">
        <f t="shared" si="6"/>
        <v>696.6</v>
      </c>
      <c r="R17" s="22">
        <f t="shared" si="6"/>
        <v>495.36</v>
      </c>
      <c r="S17" s="19">
        <f t="shared" si="12"/>
        <v>61.92</v>
      </c>
      <c r="T17" s="19">
        <f t="shared" si="7"/>
        <v>0</v>
      </c>
      <c r="U17" s="19">
        <f t="shared" si="8"/>
        <v>23.22</v>
      </c>
      <c r="V17" s="19">
        <f t="shared" si="9"/>
        <v>38.700000000000003</v>
      </c>
      <c r="W17" s="19">
        <f t="shared" si="10"/>
        <v>0</v>
      </c>
      <c r="X17" s="25">
        <f t="shared" si="13"/>
        <v>804.95999999999992</v>
      </c>
      <c r="Y17" s="25">
        <f t="shared" si="11"/>
        <v>495.36</v>
      </c>
      <c r="Z17" s="25">
        <f t="shared" si="11"/>
        <v>688.86</v>
      </c>
      <c r="AA17" s="25">
        <f t="shared" si="11"/>
        <v>735.30000000000007</v>
      </c>
      <c r="AB17" s="25">
        <f t="shared" si="11"/>
        <v>495.36</v>
      </c>
      <c r="AC17" s="37">
        <f t="shared" si="14"/>
        <v>3219.84</v>
      </c>
    </row>
    <row r="18" spans="1:29" x14ac:dyDescent="0.3">
      <c r="A18" t="s">
        <v>34</v>
      </c>
      <c r="B18" t="s">
        <v>35</v>
      </c>
      <c r="C18" s="2">
        <v>15.21</v>
      </c>
      <c r="D18" s="13">
        <v>45</v>
      </c>
      <c r="E18" s="13">
        <v>33</v>
      </c>
      <c r="F18" s="13">
        <v>45</v>
      </c>
      <c r="G18" s="13">
        <v>46</v>
      </c>
      <c r="H18" s="13">
        <v>39</v>
      </c>
      <c r="I18" s="16">
        <f>IF(D18&gt;40, D18-40, 0)</f>
        <v>5</v>
      </c>
      <c r="J18" s="16">
        <f t="shared" si="5"/>
        <v>0</v>
      </c>
      <c r="K18" s="16">
        <f t="shared" si="5"/>
        <v>5</v>
      </c>
      <c r="L18" s="16">
        <f t="shared" si="5"/>
        <v>6</v>
      </c>
      <c r="M18" s="16">
        <f t="shared" si="5"/>
        <v>0</v>
      </c>
      <c r="N18" s="22">
        <f t="shared" si="15"/>
        <v>684.45</v>
      </c>
      <c r="O18" s="22">
        <f t="shared" si="6"/>
        <v>501.93</v>
      </c>
      <c r="P18" s="22">
        <f t="shared" si="6"/>
        <v>684.45</v>
      </c>
      <c r="Q18" s="22">
        <f t="shared" si="6"/>
        <v>699.66000000000008</v>
      </c>
      <c r="R18" s="22">
        <f t="shared" si="6"/>
        <v>593.19000000000005</v>
      </c>
      <c r="S18" s="19">
        <f t="shared" si="12"/>
        <v>38.025000000000006</v>
      </c>
      <c r="T18" s="19">
        <f t="shared" si="7"/>
        <v>0</v>
      </c>
      <c r="U18" s="19">
        <f t="shared" si="8"/>
        <v>38.025000000000006</v>
      </c>
      <c r="V18" s="19">
        <f t="shared" si="9"/>
        <v>45.63</v>
      </c>
      <c r="W18" s="19">
        <f t="shared" si="10"/>
        <v>0</v>
      </c>
      <c r="X18" s="25">
        <f t="shared" si="13"/>
        <v>722.47500000000002</v>
      </c>
      <c r="Y18" s="25">
        <f t="shared" si="11"/>
        <v>501.93</v>
      </c>
      <c r="Z18" s="25">
        <f t="shared" si="11"/>
        <v>722.47500000000002</v>
      </c>
      <c r="AA18" s="25">
        <f t="shared" si="11"/>
        <v>745.29000000000008</v>
      </c>
      <c r="AB18" s="25">
        <f t="shared" si="11"/>
        <v>593.19000000000005</v>
      </c>
      <c r="AC18" s="37">
        <f t="shared" si="14"/>
        <v>3285.36</v>
      </c>
    </row>
    <row r="19" spans="1:29" x14ac:dyDescent="0.3">
      <c r="A19" t="s">
        <v>36</v>
      </c>
      <c r="B19" t="s">
        <v>37</v>
      </c>
      <c r="C19" s="2">
        <v>45</v>
      </c>
      <c r="D19" s="13">
        <v>42</v>
      </c>
      <c r="E19" s="13">
        <v>29</v>
      </c>
      <c r="F19" s="13">
        <v>40</v>
      </c>
      <c r="G19" s="13">
        <v>46</v>
      </c>
      <c r="H19" s="13">
        <v>37</v>
      </c>
      <c r="I19" s="16">
        <f>IF(D19&gt;40, D19-40, 0)</f>
        <v>2</v>
      </c>
      <c r="J19" s="16">
        <f t="shared" si="5"/>
        <v>0</v>
      </c>
      <c r="K19" s="16">
        <f t="shared" si="5"/>
        <v>0</v>
      </c>
      <c r="L19" s="16">
        <f t="shared" si="5"/>
        <v>6</v>
      </c>
      <c r="M19" s="16">
        <f t="shared" si="5"/>
        <v>0</v>
      </c>
      <c r="N19" s="22">
        <f t="shared" si="15"/>
        <v>1890</v>
      </c>
      <c r="O19" s="22">
        <f t="shared" si="6"/>
        <v>1305</v>
      </c>
      <c r="P19" s="22">
        <f t="shared" si="6"/>
        <v>1800</v>
      </c>
      <c r="Q19" s="22">
        <f t="shared" si="6"/>
        <v>2070</v>
      </c>
      <c r="R19" s="22">
        <f t="shared" si="6"/>
        <v>1665</v>
      </c>
      <c r="S19" s="19">
        <f t="shared" si="12"/>
        <v>45</v>
      </c>
      <c r="T19" s="19">
        <f t="shared" si="7"/>
        <v>0</v>
      </c>
      <c r="U19" s="19">
        <f t="shared" si="8"/>
        <v>0</v>
      </c>
      <c r="V19" s="19">
        <f t="shared" si="9"/>
        <v>135</v>
      </c>
      <c r="W19" s="19">
        <f t="shared" si="10"/>
        <v>0</v>
      </c>
      <c r="X19" s="25">
        <f t="shared" si="13"/>
        <v>1935</v>
      </c>
      <c r="Y19" s="25">
        <f t="shared" si="11"/>
        <v>1305</v>
      </c>
      <c r="Z19" s="25">
        <f t="shared" si="11"/>
        <v>1800</v>
      </c>
      <c r="AA19" s="25">
        <f t="shared" si="11"/>
        <v>2205</v>
      </c>
      <c r="AB19" s="25">
        <f t="shared" si="11"/>
        <v>1665</v>
      </c>
      <c r="AC19" s="37">
        <f t="shared" si="14"/>
        <v>8910</v>
      </c>
    </row>
    <row r="20" spans="1:29" x14ac:dyDescent="0.3">
      <c r="A20" t="s">
        <v>38</v>
      </c>
      <c r="B20" t="s">
        <v>39</v>
      </c>
      <c r="C20" s="2">
        <v>13.72</v>
      </c>
      <c r="D20" s="13">
        <v>41</v>
      </c>
      <c r="E20" s="13">
        <v>37</v>
      </c>
      <c r="F20" s="13">
        <v>44</v>
      </c>
      <c r="G20" s="13">
        <v>42</v>
      </c>
      <c r="H20" s="13">
        <v>36</v>
      </c>
      <c r="I20" s="16">
        <f>IF(D20&gt;40, D20-40, 0)</f>
        <v>1</v>
      </c>
      <c r="J20" s="16">
        <f t="shared" ref="J20:M23" si="16">IF(E20&gt;40, E20-40, 0)</f>
        <v>0</v>
      </c>
      <c r="K20" s="16">
        <f t="shared" si="16"/>
        <v>4</v>
      </c>
      <c r="L20" s="16">
        <f t="shared" si="16"/>
        <v>2</v>
      </c>
      <c r="M20" s="16">
        <f t="shared" si="16"/>
        <v>0</v>
      </c>
      <c r="N20" s="22">
        <f t="shared" si="15"/>
        <v>562.52</v>
      </c>
      <c r="O20" s="22">
        <f t="shared" ref="O20:O23" si="17">$C20*E20</f>
        <v>507.64000000000004</v>
      </c>
      <c r="P20" s="22">
        <f t="shared" ref="P20:P23" si="18">$C20*F20</f>
        <v>603.68000000000006</v>
      </c>
      <c r="Q20" s="22">
        <f t="shared" ref="Q20:Q23" si="19">$C20*G20</f>
        <v>576.24</v>
      </c>
      <c r="R20" s="22">
        <f t="shared" ref="R20:R23" si="20">$C20*H20</f>
        <v>493.92</v>
      </c>
      <c r="S20" s="19">
        <f t="shared" si="12"/>
        <v>6.86</v>
      </c>
      <c r="T20" s="19">
        <f t="shared" si="7"/>
        <v>0</v>
      </c>
      <c r="U20" s="19">
        <f t="shared" si="8"/>
        <v>27.44</v>
      </c>
      <c r="V20" s="19">
        <f t="shared" si="9"/>
        <v>13.72</v>
      </c>
      <c r="W20" s="19">
        <f t="shared" si="10"/>
        <v>0</v>
      </c>
      <c r="X20" s="25">
        <f t="shared" si="13"/>
        <v>569.38</v>
      </c>
      <c r="Y20" s="25">
        <f t="shared" ref="Y20:Y23" si="21">O20+T20</f>
        <v>507.64000000000004</v>
      </c>
      <c r="Z20" s="25">
        <f t="shared" ref="Z20:Z23" si="22">P20+U20</f>
        <v>631.12000000000012</v>
      </c>
      <c r="AA20" s="25">
        <f t="shared" ref="AA20:AA23" si="23">Q20+V20</f>
        <v>589.96</v>
      </c>
      <c r="AB20" s="25">
        <f t="shared" ref="AB20:AB23" si="24">R20+W20</f>
        <v>493.92</v>
      </c>
      <c r="AC20" s="37">
        <f t="shared" si="14"/>
        <v>2792.0200000000004</v>
      </c>
    </row>
    <row r="21" spans="1:29" x14ac:dyDescent="0.3">
      <c r="A21" t="s">
        <v>40</v>
      </c>
      <c r="B21" t="s">
        <v>41</v>
      </c>
      <c r="C21" s="2">
        <v>14.8</v>
      </c>
      <c r="D21" s="13">
        <v>40</v>
      </c>
      <c r="E21" s="13">
        <v>45</v>
      </c>
      <c r="F21" s="13">
        <v>41</v>
      </c>
      <c r="G21" s="13">
        <v>41</v>
      </c>
      <c r="H21" s="13">
        <v>34</v>
      </c>
      <c r="I21" s="16">
        <f>IF(D21&gt;40, D21-40, 0)</f>
        <v>0</v>
      </c>
      <c r="J21" s="16">
        <f t="shared" si="16"/>
        <v>5</v>
      </c>
      <c r="K21" s="16">
        <f t="shared" si="16"/>
        <v>1</v>
      </c>
      <c r="L21" s="16">
        <f t="shared" si="16"/>
        <v>1</v>
      </c>
      <c r="M21" s="16">
        <f t="shared" si="16"/>
        <v>0</v>
      </c>
      <c r="N21" s="22">
        <f t="shared" si="15"/>
        <v>592</v>
      </c>
      <c r="O21" s="22">
        <f t="shared" si="17"/>
        <v>666</v>
      </c>
      <c r="P21" s="22">
        <f t="shared" si="18"/>
        <v>606.80000000000007</v>
      </c>
      <c r="Q21" s="22">
        <f t="shared" si="19"/>
        <v>606.80000000000007</v>
      </c>
      <c r="R21" s="22">
        <f t="shared" si="20"/>
        <v>503.20000000000005</v>
      </c>
      <c r="S21" s="19">
        <f t="shared" si="12"/>
        <v>0</v>
      </c>
      <c r="T21" s="19">
        <f t="shared" si="7"/>
        <v>37</v>
      </c>
      <c r="U21" s="19">
        <f t="shared" si="8"/>
        <v>7.4</v>
      </c>
      <c r="V21" s="19">
        <f t="shared" si="9"/>
        <v>7.4</v>
      </c>
      <c r="W21" s="19">
        <f t="shared" si="10"/>
        <v>0</v>
      </c>
      <c r="X21" s="25">
        <f t="shared" si="13"/>
        <v>592</v>
      </c>
      <c r="Y21" s="25">
        <f t="shared" si="21"/>
        <v>703</v>
      </c>
      <c r="Z21" s="25">
        <f t="shared" si="22"/>
        <v>614.20000000000005</v>
      </c>
      <c r="AA21" s="25">
        <f t="shared" si="23"/>
        <v>614.20000000000005</v>
      </c>
      <c r="AB21" s="25">
        <f t="shared" si="24"/>
        <v>503.20000000000005</v>
      </c>
      <c r="AC21" s="37">
        <f t="shared" si="14"/>
        <v>3026.6000000000004</v>
      </c>
    </row>
    <row r="22" spans="1:29" x14ac:dyDescent="0.3">
      <c r="A22" t="s">
        <v>42</v>
      </c>
      <c r="B22" t="s">
        <v>43</v>
      </c>
      <c r="C22" s="2">
        <v>13.65</v>
      </c>
      <c r="D22" s="13">
        <v>39</v>
      </c>
      <c r="E22" s="13">
        <v>44</v>
      </c>
      <c r="F22" s="13">
        <v>45</v>
      </c>
      <c r="G22" s="13">
        <v>45</v>
      </c>
      <c r="H22" s="13">
        <v>42</v>
      </c>
      <c r="I22" s="16">
        <f>IF(D22&gt;40, D22-40, 0)</f>
        <v>0</v>
      </c>
      <c r="J22" s="16">
        <f t="shared" si="16"/>
        <v>4</v>
      </c>
      <c r="K22" s="16">
        <f t="shared" si="16"/>
        <v>5</v>
      </c>
      <c r="L22" s="16">
        <f t="shared" si="16"/>
        <v>5</v>
      </c>
      <c r="M22" s="16">
        <f t="shared" si="16"/>
        <v>2</v>
      </c>
      <c r="N22" s="22">
        <f t="shared" si="15"/>
        <v>532.35</v>
      </c>
      <c r="O22" s="22">
        <f t="shared" si="17"/>
        <v>600.6</v>
      </c>
      <c r="P22" s="22">
        <f t="shared" si="18"/>
        <v>614.25</v>
      </c>
      <c r="Q22" s="22">
        <f t="shared" si="19"/>
        <v>614.25</v>
      </c>
      <c r="R22" s="22">
        <f t="shared" si="20"/>
        <v>573.30000000000007</v>
      </c>
      <c r="S22" s="19">
        <f t="shared" si="12"/>
        <v>0</v>
      </c>
      <c r="T22" s="19">
        <f t="shared" si="7"/>
        <v>27.3</v>
      </c>
      <c r="U22" s="19">
        <f t="shared" si="8"/>
        <v>34.125</v>
      </c>
      <c r="V22" s="19">
        <f t="shared" si="9"/>
        <v>34.125</v>
      </c>
      <c r="W22" s="19">
        <f t="shared" si="10"/>
        <v>13.65</v>
      </c>
      <c r="X22" s="25">
        <f t="shared" si="13"/>
        <v>532.35</v>
      </c>
      <c r="Y22" s="25">
        <f t="shared" si="21"/>
        <v>627.9</v>
      </c>
      <c r="Z22" s="25">
        <f t="shared" si="22"/>
        <v>648.375</v>
      </c>
      <c r="AA22" s="25">
        <f t="shared" si="23"/>
        <v>648.375</v>
      </c>
      <c r="AB22" s="25">
        <f t="shared" si="24"/>
        <v>586.95000000000005</v>
      </c>
      <c r="AC22" s="37">
        <f t="shared" si="14"/>
        <v>3043.95</v>
      </c>
    </row>
    <row r="23" spans="1:29" x14ac:dyDescent="0.3">
      <c r="A23" t="s">
        <v>44</v>
      </c>
      <c r="B23" t="s">
        <v>35</v>
      </c>
      <c r="C23" s="2">
        <v>30</v>
      </c>
      <c r="D23" s="13">
        <v>40</v>
      </c>
      <c r="E23" s="13">
        <v>31</v>
      </c>
      <c r="F23" s="13">
        <v>45</v>
      </c>
      <c r="G23" s="13">
        <v>47</v>
      </c>
      <c r="H23" s="13">
        <v>36</v>
      </c>
      <c r="I23" s="16">
        <f>IF(D23&gt;40, D23-40, 0)</f>
        <v>0</v>
      </c>
      <c r="J23" s="16">
        <f t="shared" si="16"/>
        <v>0</v>
      </c>
      <c r="K23" s="16">
        <f t="shared" si="16"/>
        <v>5</v>
      </c>
      <c r="L23" s="16">
        <f t="shared" si="16"/>
        <v>7</v>
      </c>
      <c r="M23" s="16">
        <f t="shared" si="16"/>
        <v>0</v>
      </c>
      <c r="N23" s="22">
        <f t="shared" si="15"/>
        <v>1200</v>
      </c>
      <c r="O23" s="22">
        <f t="shared" si="17"/>
        <v>930</v>
      </c>
      <c r="P23" s="22">
        <f t="shared" si="18"/>
        <v>1350</v>
      </c>
      <c r="Q23" s="22">
        <f t="shared" si="19"/>
        <v>1410</v>
      </c>
      <c r="R23" s="22">
        <f t="shared" si="20"/>
        <v>1080</v>
      </c>
      <c r="S23" s="19">
        <f t="shared" si="12"/>
        <v>0</v>
      </c>
      <c r="T23" s="19">
        <f t="shared" si="7"/>
        <v>0</v>
      </c>
      <c r="U23" s="19">
        <f t="shared" si="8"/>
        <v>75</v>
      </c>
      <c r="V23" s="19">
        <f t="shared" si="9"/>
        <v>105</v>
      </c>
      <c r="W23" s="19">
        <f t="shared" si="10"/>
        <v>0</v>
      </c>
      <c r="X23" s="25">
        <f t="shared" si="13"/>
        <v>1200</v>
      </c>
      <c r="Y23" s="25">
        <f t="shared" si="21"/>
        <v>930</v>
      </c>
      <c r="Z23" s="25">
        <f t="shared" si="22"/>
        <v>1425</v>
      </c>
      <c r="AA23" s="25">
        <f t="shared" si="23"/>
        <v>1515</v>
      </c>
      <c r="AB23" s="25">
        <f t="shared" si="24"/>
        <v>1080</v>
      </c>
      <c r="AC23" s="37">
        <f t="shared" si="14"/>
        <v>6150</v>
      </c>
    </row>
    <row r="24" spans="1:29" x14ac:dyDescent="0.3">
      <c r="AC24" s="5"/>
    </row>
    <row r="25" spans="1:29" x14ac:dyDescent="0.3">
      <c r="A25" t="s">
        <v>45</v>
      </c>
      <c r="C25" s="3">
        <f>MAX(C4:C23)</f>
        <v>45</v>
      </c>
      <c r="D25" s="27">
        <f>MAX(D4:D23)</f>
        <v>49</v>
      </c>
      <c r="E25" s="27">
        <f t="shared" ref="E25:M25" si="25">MAX(E4:E23)</f>
        <v>48</v>
      </c>
      <c r="F25" s="27">
        <f t="shared" si="25"/>
        <v>50</v>
      </c>
      <c r="G25" s="27">
        <f t="shared" si="25"/>
        <v>48</v>
      </c>
      <c r="H25" s="27">
        <f t="shared" si="25"/>
        <v>45</v>
      </c>
      <c r="I25" s="29">
        <f t="shared" si="25"/>
        <v>9</v>
      </c>
      <c r="J25" s="29">
        <f t="shared" si="25"/>
        <v>8</v>
      </c>
      <c r="K25" s="29">
        <f t="shared" si="25"/>
        <v>10</v>
      </c>
      <c r="L25" s="29">
        <f t="shared" si="25"/>
        <v>8</v>
      </c>
      <c r="M25" s="29">
        <f t="shared" si="25"/>
        <v>5</v>
      </c>
      <c r="N25" s="31">
        <f>MAX(N4:N23)</f>
        <v>1890</v>
      </c>
      <c r="O25" s="31">
        <f t="shared" ref="O25:AB25" si="26">MAX(O4:O23)</f>
        <v>1305</v>
      </c>
      <c r="P25" s="31">
        <f t="shared" si="26"/>
        <v>1800</v>
      </c>
      <c r="Q25" s="31">
        <f t="shared" si="26"/>
        <v>2070</v>
      </c>
      <c r="R25" s="31">
        <f t="shared" si="26"/>
        <v>1665</v>
      </c>
      <c r="S25" s="33">
        <f t="shared" si="26"/>
        <v>61.92</v>
      </c>
      <c r="T25" s="33">
        <f t="shared" si="26"/>
        <v>63.44</v>
      </c>
      <c r="U25" s="33">
        <f t="shared" si="26"/>
        <v>75</v>
      </c>
      <c r="V25" s="33">
        <f t="shared" si="26"/>
        <v>135</v>
      </c>
      <c r="W25" s="33">
        <f t="shared" si="26"/>
        <v>39.4</v>
      </c>
      <c r="X25" s="35">
        <f t="shared" si="26"/>
        <v>1935</v>
      </c>
      <c r="Y25" s="35">
        <f t="shared" si="26"/>
        <v>1305</v>
      </c>
      <c r="Z25" s="35">
        <f t="shared" si="26"/>
        <v>1800</v>
      </c>
      <c r="AA25" s="35">
        <f t="shared" si="26"/>
        <v>2205</v>
      </c>
      <c r="AB25" s="35">
        <f t="shared" si="26"/>
        <v>1665</v>
      </c>
      <c r="AC25" s="36">
        <f t="shared" ref="AC25" si="27">MAX(AC4:AC23)</f>
        <v>8910</v>
      </c>
    </row>
    <row r="26" spans="1:29" x14ac:dyDescent="0.3">
      <c r="A26" t="s">
        <v>46</v>
      </c>
      <c r="C26" s="3">
        <f>MIN(C4:C23)</f>
        <v>13</v>
      </c>
      <c r="D26" s="27">
        <f>MIN(D4:D23)</f>
        <v>29</v>
      </c>
      <c r="E26" s="27">
        <f t="shared" ref="E26:M26" si="28">MIN(E4:E23)</f>
        <v>29</v>
      </c>
      <c r="F26" s="27">
        <f t="shared" si="28"/>
        <v>36</v>
      </c>
      <c r="G26" s="27">
        <f t="shared" si="28"/>
        <v>26</v>
      </c>
      <c r="H26" s="27">
        <f t="shared" si="28"/>
        <v>32</v>
      </c>
      <c r="I26" s="29">
        <f t="shared" si="28"/>
        <v>0</v>
      </c>
      <c r="J26" s="29">
        <f t="shared" si="28"/>
        <v>0</v>
      </c>
      <c r="K26" s="29">
        <f t="shared" si="28"/>
        <v>0</v>
      </c>
      <c r="L26" s="29">
        <f t="shared" si="28"/>
        <v>0</v>
      </c>
      <c r="M26" s="29">
        <f t="shared" si="28"/>
        <v>0</v>
      </c>
      <c r="N26" s="31">
        <f>MIN(N4:N23)</f>
        <v>430.65</v>
      </c>
      <c r="O26" s="31">
        <f t="shared" ref="O26:AB26" si="29">MIN(O4:O23)</f>
        <v>455</v>
      </c>
      <c r="P26" s="31">
        <f t="shared" si="29"/>
        <v>508.01</v>
      </c>
      <c r="Q26" s="31">
        <f t="shared" si="29"/>
        <v>364</v>
      </c>
      <c r="R26" s="31">
        <f t="shared" si="29"/>
        <v>490.05</v>
      </c>
      <c r="S26" s="33">
        <f t="shared" si="29"/>
        <v>0</v>
      </c>
      <c r="T26" s="33">
        <f t="shared" si="29"/>
        <v>0</v>
      </c>
      <c r="U26" s="33">
        <f t="shared" si="29"/>
        <v>0</v>
      </c>
      <c r="V26" s="33">
        <f t="shared" si="29"/>
        <v>0</v>
      </c>
      <c r="W26" s="33">
        <f t="shared" si="29"/>
        <v>0</v>
      </c>
      <c r="X26" s="35">
        <f t="shared" si="29"/>
        <v>430.65</v>
      </c>
      <c r="Y26" s="35">
        <f t="shared" si="29"/>
        <v>455</v>
      </c>
      <c r="Z26" s="35">
        <f t="shared" si="29"/>
        <v>508.01</v>
      </c>
      <c r="AA26" s="35">
        <f t="shared" si="29"/>
        <v>364</v>
      </c>
      <c r="AB26" s="35">
        <f t="shared" si="29"/>
        <v>490.05</v>
      </c>
      <c r="AC26" s="36">
        <f t="shared" ref="AC26" si="30">MIN(AC4:AC23)</f>
        <v>2710.125</v>
      </c>
    </row>
    <row r="27" spans="1:29" x14ac:dyDescent="0.3">
      <c r="A27" t="s">
        <v>47</v>
      </c>
      <c r="C27" s="3">
        <f>AVERAGE(C4:C23)</f>
        <v>17.020000000000003</v>
      </c>
      <c r="D27" s="27">
        <f>AVERAGE(D4:D23)</f>
        <v>41.9</v>
      </c>
      <c r="E27" s="27">
        <f t="shared" ref="E27:M27" si="31">AVERAGE(E4:E23)</f>
        <v>38.299999999999997</v>
      </c>
      <c r="F27" s="27">
        <f t="shared" si="31"/>
        <v>43.65</v>
      </c>
      <c r="G27" s="27">
        <f t="shared" si="31"/>
        <v>40.35</v>
      </c>
      <c r="H27" s="27">
        <f t="shared" si="31"/>
        <v>40</v>
      </c>
      <c r="I27" s="29">
        <f t="shared" si="31"/>
        <v>2.6</v>
      </c>
      <c r="J27" s="29">
        <f t="shared" si="31"/>
        <v>2.2000000000000002</v>
      </c>
      <c r="K27" s="29">
        <f t="shared" si="31"/>
        <v>4</v>
      </c>
      <c r="L27" s="29">
        <f t="shared" si="31"/>
        <v>3.25</v>
      </c>
      <c r="M27" s="29">
        <f t="shared" si="31"/>
        <v>1.8</v>
      </c>
      <c r="N27" s="31">
        <f>AVERAGE(N4:N23)</f>
        <v>711.06799999999998</v>
      </c>
      <c r="O27" s="31">
        <f t="shared" ref="O27:AB27" si="32">AVERAGE(O4:O23)</f>
        <v>631.21600000000001</v>
      </c>
      <c r="P27" s="31">
        <f t="shared" si="32"/>
        <v>738.55599999999993</v>
      </c>
      <c r="Q27" s="31">
        <f t="shared" si="32"/>
        <v>701.35149999999999</v>
      </c>
      <c r="R27" s="31">
        <f t="shared" si="32"/>
        <v>673.56000000000006</v>
      </c>
      <c r="S27" s="33">
        <f t="shared" si="32"/>
        <v>20.351999999999997</v>
      </c>
      <c r="T27" s="33">
        <f t="shared" si="32"/>
        <v>16.045500000000001</v>
      </c>
      <c r="U27" s="33">
        <f t="shared" si="32"/>
        <v>31.437750000000001</v>
      </c>
      <c r="V27" s="33">
        <f t="shared" si="32"/>
        <v>31.340499999999999</v>
      </c>
      <c r="W27" s="33">
        <f t="shared" si="32"/>
        <v>13.577000000000002</v>
      </c>
      <c r="X27" s="35">
        <f t="shared" si="32"/>
        <v>731.42</v>
      </c>
      <c r="Y27" s="35">
        <f t="shared" si="32"/>
        <v>647.26149999999996</v>
      </c>
      <c r="Z27" s="35">
        <f t="shared" si="32"/>
        <v>769.99375000000009</v>
      </c>
      <c r="AA27" s="35">
        <f t="shared" si="32"/>
        <v>732.69200000000001</v>
      </c>
      <c r="AB27" s="35">
        <f t="shared" si="32"/>
        <v>687.13700000000017</v>
      </c>
      <c r="AC27" s="36">
        <f t="shared" ref="AC27" si="33">AVERAGE(AC4:AC23)</f>
        <v>3568.5042499999995</v>
      </c>
    </row>
    <row r="28" spans="1:29" x14ac:dyDescent="0.3">
      <c r="A28" t="s">
        <v>48</v>
      </c>
      <c r="C28" s="3"/>
      <c r="D28" s="28">
        <f>SUM(D4:D23)</f>
        <v>838</v>
      </c>
      <c r="E28" s="28">
        <f t="shared" ref="E28:M28" si="34">SUM(E4:E23)</f>
        <v>766</v>
      </c>
      <c r="F28" s="28">
        <f t="shared" si="34"/>
        <v>873</v>
      </c>
      <c r="G28" s="28">
        <f t="shared" si="34"/>
        <v>807</v>
      </c>
      <c r="H28" s="28">
        <f t="shared" si="34"/>
        <v>800</v>
      </c>
      <c r="I28" s="30">
        <f t="shared" si="34"/>
        <v>52</v>
      </c>
      <c r="J28" s="30">
        <f t="shared" si="34"/>
        <v>44</v>
      </c>
      <c r="K28" s="30">
        <f t="shared" si="34"/>
        <v>80</v>
      </c>
      <c r="L28" s="30">
        <f t="shared" si="34"/>
        <v>65</v>
      </c>
      <c r="M28" s="30">
        <f t="shared" si="34"/>
        <v>36</v>
      </c>
      <c r="N28" s="32">
        <f>SUM(N4:N23)</f>
        <v>14221.36</v>
      </c>
      <c r="O28" s="32">
        <f t="shared" ref="O28:AB28" si="35">SUM(O4:O23)</f>
        <v>12624.32</v>
      </c>
      <c r="P28" s="32">
        <f t="shared" si="35"/>
        <v>14771.119999999999</v>
      </c>
      <c r="Q28" s="32">
        <f t="shared" si="35"/>
        <v>14027.029999999999</v>
      </c>
      <c r="R28" s="32">
        <f t="shared" si="35"/>
        <v>13471.2</v>
      </c>
      <c r="S28" s="34">
        <f t="shared" si="35"/>
        <v>407.03999999999996</v>
      </c>
      <c r="T28" s="34">
        <f t="shared" si="35"/>
        <v>320.91000000000003</v>
      </c>
      <c r="U28" s="34">
        <f t="shared" si="35"/>
        <v>628.755</v>
      </c>
      <c r="V28" s="34">
        <f t="shared" si="35"/>
        <v>626.80999999999995</v>
      </c>
      <c r="W28" s="34">
        <f t="shared" si="35"/>
        <v>271.54000000000002</v>
      </c>
      <c r="X28" s="36">
        <f t="shared" si="35"/>
        <v>14628.4</v>
      </c>
      <c r="Y28" s="36">
        <f t="shared" si="35"/>
        <v>12945.23</v>
      </c>
      <c r="Z28" s="36">
        <f t="shared" si="35"/>
        <v>15399.875000000002</v>
      </c>
      <c r="AA28" s="36">
        <f t="shared" si="35"/>
        <v>14653.84</v>
      </c>
      <c r="AB28" s="36">
        <f t="shared" si="35"/>
        <v>13742.740000000003</v>
      </c>
      <c r="AC28" s="36">
        <f t="shared" ref="AC28" si="36">SUM(AC4:AC23)</f>
        <v>71370.084999999992</v>
      </c>
    </row>
  </sheetData>
  <mergeCells count="6">
    <mergeCell ref="D2:H2"/>
    <mergeCell ref="I2:M2"/>
    <mergeCell ref="N2:R2"/>
    <mergeCell ref="S2:W2"/>
    <mergeCell ref="X2:AB2"/>
    <mergeCell ref="A1:AB1"/>
  </mergeCells>
  <pageMargins left="0.25" right="0.25" top="0.75" bottom="0.75" header="0.3" footer="0.3"/>
  <pageSetup paperSize="9" scale="50" fitToHeight="0" orientation="landscape" r:id="rId1"/>
  <ignoredErrors>
    <ignoredError sqref="D25:D2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 1</vt:lpstr>
      <vt:lpstr>Assignment 2</vt:lpstr>
      <vt:lpstr>Assignment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Malvi Bid</dc:creator>
  <cp:lastModifiedBy>Malvi Bid</cp:lastModifiedBy>
  <cp:lastPrinted>2023-12-08T09:19:52Z</cp:lastPrinted>
  <dcterms:created xsi:type="dcterms:W3CDTF">2023-12-08T07:52:05Z</dcterms:created>
  <dcterms:modified xsi:type="dcterms:W3CDTF">2023-12-08T09:20:32Z</dcterms:modified>
</cp:coreProperties>
</file>