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620" windowHeight="8385"/>
  </bookViews>
  <sheets>
    <sheet name="NY" sheetId="1" r:id="rId1"/>
  </sheets>
  <definedNames>
    <definedName name="_xlnm._FilterDatabase" localSheetId="0" hidden="1">NY!$A$1:$X$43</definedName>
  </definedNames>
  <calcPr calcId="145621"/>
</workbook>
</file>

<file path=xl/calcChain.xml><?xml version="1.0" encoding="utf-8"?>
<calcChain xmlns="http://schemas.openxmlformats.org/spreadsheetml/2006/main">
  <c r="AL26" i="1" l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" i="1" l="1"/>
  <c r="U43" i="1"/>
  <c r="R43" i="1"/>
  <c r="S43" i="1" s="1"/>
  <c r="K43" i="1"/>
  <c r="E43" i="1"/>
  <c r="G43" i="1" s="1"/>
  <c r="H43" i="1" s="1"/>
  <c r="U42" i="1"/>
  <c r="S42" i="1"/>
  <c r="K42" i="1"/>
  <c r="E42" i="1"/>
  <c r="G42" i="1" s="1"/>
  <c r="H42" i="1" s="1"/>
  <c r="U41" i="1"/>
  <c r="R41" i="1"/>
  <c r="S41" i="1" s="1"/>
  <c r="K41" i="1"/>
  <c r="E41" i="1"/>
  <c r="G41" i="1" s="1"/>
  <c r="H41" i="1" s="1"/>
  <c r="U40" i="1"/>
  <c r="S40" i="1"/>
  <c r="K40" i="1"/>
  <c r="E40" i="1"/>
  <c r="G40" i="1" s="1"/>
  <c r="H40" i="1" s="1"/>
  <c r="U39" i="1"/>
  <c r="S39" i="1"/>
  <c r="K39" i="1"/>
  <c r="E39" i="1"/>
  <c r="G39" i="1" s="1"/>
  <c r="H39" i="1" s="1"/>
  <c r="U38" i="1"/>
  <c r="S38" i="1"/>
  <c r="K38" i="1"/>
  <c r="E38" i="1"/>
  <c r="G38" i="1" s="1"/>
  <c r="H38" i="1" s="1"/>
  <c r="R37" i="1"/>
  <c r="S37" i="1" s="1"/>
  <c r="K37" i="1"/>
  <c r="E37" i="1"/>
  <c r="G37" i="1" s="1"/>
  <c r="H37" i="1" s="1"/>
  <c r="S36" i="1"/>
  <c r="K36" i="1"/>
  <c r="E36" i="1"/>
  <c r="G36" i="1" s="1"/>
  <c r="H36" i="1" s="1"/>
  <c r="R35" i="1"/>
  <c r="S35" i="1" s="1"/>
  <c r="K35" i="1"/>
  <c r="E35" i="1"/>
  <c r="G35" i="1" s="1"/>
  <c r="H35" i="1" s="1"/>
  <c r="S34" i="1"/>
  <c r="K34" i="1"/>
  <c r="E34" i="1"/>
  <c r="G34" i="1" s="1"/>
  <c r="H34" i="1" s="1"/>
  <c r="S33" i="1"/>
  <c r="K33" i="1"/>
  <c r="E33" i="1"/>
  <c r="G33" i="1" s="1"/>
  <c r="H33" i="1" s="1"/>
  <c r="S32" i="1"/>
  <c r="K32" i="1"/>
  <c r="E32" i="1"/>
  <c r="G32" i="1" s="1"/>
  <c r="H32" i="1" s="1"/>
  <c r="U31" i="1"/>
  <c r="S31" i="1"/>
  <c r="K31" i="1"/>
  <c r="E31" i="1"/>
  <c r="G31" i="1" s="1"/>
  <c r="H31" i="1" s="1"/>
  <c r="U30" i="1"/>
  <c r="R30" i="1"/>
  <c r="S30" i="1" s="1"/>
  <c r="K30" i="1"/>
  <c r="E30" i="1"/>
  <c r="G30" i="1" s="1"/>
  <c r="H30" i="1" s="1"/>
  <c r="U29" i="1"/>
  <c r="S29" i="1"/>
  <c r="K29" i="1"/>
  <c r="E29" i="1"/>
  <c r="G29" i="1" s="1"/>
  <c r="H29" i="1" s="1"/>
  <c r="U28" i="1"/>
  <c r="S28" i="1"/>
  <c r="K28" i="1"/>
  <c r="E28" i="1"/>
  <c r="G28" i="1" s="1"/>
  <c r="H28" i="1" s="1"/>
  <c r="U27" i="1"/>
  <c r="S27" i="1"/>
  <c r="K27" i="1"/>
  <c r="E27" i="1"/>
  <c r="G27" i="1" s="1"/>
  <c r="H27" i="1" s="1"/>
  <c r="U26" i="1"/>
  <c r="S26" i="1"/>
  <c r="K26" i="1"/>
  <c r="E26" i="1"/>
  <c r="G26" i="1" s="1"/>
  <c r="H26" i="1" s="1"/>
  <c r="S25" i="1"/>
  <c r="K25" i="1"/>
  <c r="E25" i="1"/>
  <c r="G25" i="1" s="1"/>
  <c r="H25" i="1" s="1"/>
  <c r="S24" i="1"/>
  <c r="K24" i="1"/>
  <c r="E24" i="1"/>
  <c r="G24" i="1" s="1"/>
  <c r="H24" i="1" s="1"/>
  <c r="R23" i="1"/>
  <c r="S23" i="1" s="1"/>
  <c r="K23" i="1"/>
  <c r="E23" i="1"/>
  <c r="G23" i="1" s="1"/>
  <c r="H23" i="1" s="1"/>
  <c r="R22" i="1"/>
  <c r="S22" i="1" s="1"/>
  <c r="K22" i="1"/>
  <c r="E22" i="1"/>
  <c r="G22" i="1" s="1"/>
  <c r="H22" i="1" s="1"/>
  <c r="S21" i="1"/>
  <c r="K21" i="1"/>
  <c r="E21" i="1"/>
  <c r="G21" i="1" s="1"/>
  <c r="H21" i="1" s="1"/>
  <c r="S20" i="1"/>
  <c r="K20" i="1"/>
  <c r="E20" i="1"/>
  <c r="G20" i="1" s="1"/>
  <c r="H20" i="1" s="1"/>
  <c r="S19" i="1"/>
  <c r="K19" i="1"/>
  <c r="E19" i="1"/>
  <c r="G19" i="1" s="1"/>
  <c r="H19" i="1" s="1"/>
  <c r="S18" i="1"/>
  <c r="K18" i="1"/>
  <c r="E18" i="1"/>
  <c r="G18" i="1" s="1"/>
  <c r="H18" i="1" s="1"/>
  <c r="S17" i="1"/>
  <c r="K17" i="1"/>
  <c r="E17" i="1"/>
  <c r="G17" i="1" s="1"/>
  <c r="H17" i="1" s="1"/>
  <c r="S16" i="1"/>
  <c r="K16" i="1"/>
  <c r="E16" i="1"/>
  <c r="G16" i="1" s="1"/>
  <c r="H16" i="1" s="1"/>
  <c r="S15" i="1"/>
  <c r="K15" i="1"/>
  <c r="E15" i="1"/>
  <c r="G15" i="1" s="1"/>
  <c r="H15" i="1" s="1"/>
  <c r="S14" i="1"/>
  <c r="K14" i="1"/>
  <c r="E14" i="1"/>
  <c r="G14" i="1" s="1"/>
  <c r="H14" i="1" s="1"/>
  <c r="U13" i="1"/>
  <c r="R13" i="1"/>
  <c r="S13" i="1" s="1"/>
  <c r="K13" i="1"/>
  <c r="E13" i="1"/>
  <c r="G13" i="1" s="1"/>
  <c r="H13" i="1" s="1"/>
  <c r="U12" i="1"/>
  <c r="S12" i="1"/>
  <c r="K12" i="1"/>
  <c r="E12" i="1"/>
  <c r="G12" i="1" s="1"/>
  <c r="H12" i="1" s="1"/>
  <c r="U11" i="1"/>
  <c r="R11" i="1"/>
  <c r="S11" i="1" s="1"/>
  <c r="K11" i="1"/>
  <c r="E11" i="1"/>
  <c r="G11" i="1" s="1"/>
  <c r="H11" i="1" s="1"/>
  <c r="U10" i="1"/>
  <c r="S10" i="1"/>
  <c r="K10" i="1"/>
  <c r="E10" i="1"/>
  <c r="G10" i="1" s="1"/>
  <c r="H10" i="1" s="1"/>
  <c r="U9" i="1"/>
  <c r="S9" i="1"/>
  <c r="K9" i="1"/>
  <c r="E9" i="1"/>
  <c r="G9" i="1" s="1"/>
  <c r="H9" i="1" s="1"/>
  <c r="U8" i="1"/>
  <c r="S8" i="1"/>
  <c r="K8" i="1"/>
  <c r="E8" i="1"/>
  <c r="G8" i="1" s="1"/>
  <c r="H8" i="1" s="1"/>
  <c r="R7" i="1"/>
  <c r="S7" i="1" s="1"/>
  <c r="K7" i="1"/>
  <c r="E7" i="1"/>
  <c r="G7" i="1" s="1"/>
  <c r="H7" i="1" s="1"/>
  <c r="S6" i="1"/>
  <c r="K6" i="1"/>
  <c r="E6" i="1"/>
  <c r="G6" i="1" s="1"/>
  <c r="H6" i="1" s="1"/>
  <c r="R5" i="1"/>
  <c r="S5" i="1" s="1"/>
  <c r="K5" i="1"/>
  <c r="E5" i="1"/>
  <c r="G5" i="1" s="1"/>
  <c r="H5" i="1" s="1"/>
  <c r="S4" i="1"/>
  <c r="K4" i="1"/>
  <c r="E4" i="1"/>
  <c r="G4" i="1" s="1"/>
  <c r="H4" i="1" s="1"/>
  <c r="S3" i="1"/>
  <c r="K3" i="1"/>
  <c r="E3" i="1"/>
  <c r="G3" i="1" s="1"/>
  <c r="H3" i="1" s="1"/>
  <c r="S2" i="1"/>
  <c r="K2" i="1"/>
  <c r="E2" i="1"/>
  <c r="H2" i="1" s="1"/>
</calcChain>
</file>

<file path=xl/sharedStrings.xml><?xml version="1.0" encoding="utf-8"?>
<sst xmlns="http://schemas.openxmlformats.org/spreadsheetml/2006/main" count="974" uniqueCount="331">
  <si>
    <t>first_name</t>
  </si>
  <si>
    <t>last_name</t>
  </si>
  <si>
    <t>email_addr</t>
  </si>
  <si>
    <t>123 east</t>
  </si>
  <si>
    <t>124 east</t>
  </si>
  <si>
    <t>125 east</t>
  </si>
  <si>
    <t>126 east</t>
  </si>
  <si>
    <t>@aol.com</t>
  </si>
  <si>
    <t>confirm_email_addr</t>
  </si>
  <si>
    <t>Service_Address1</t>
  </si>
  <si>
    <t>accountNo</t>
  </si>
  <si>
    <t>Local_Utility</t>
  </si>
  <si>
    <t>Service_phone_number</t>
  </si>
  <si>
    <t>pfname</t>
  </si>
  <si>
    <t>plname</t>
  </si>
  <si>
    <t>mike</t>
  </si>
  <si>
    <t>peters</t>
  </si>
  <si>
    <t>127 east</t>
  </si>
  <si>
    <t>128 east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</si>
  <si>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</si>
  <si>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</si>
  <si>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</si>
  <si>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</si>
  <si>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</si>
  <si>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</si>
  <si>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ConEd</t>
  </si>
  <si>
    <t>CentHud</t>
  </si>
  <si>
    <t>NatGrid</t>
  </si>
  <si>
    <t>Orange</t>
  </si>
  <si>
    <t>RGE</t>
  </si>
  <si>
    <t>N0</t>
  </si>
  <si>
    <t>R0</t>
  </si>
  <si>
    <t>rateclassdet</t>
  </si>
  <si>
    <t>Electric SC1</t>
  </si>
  <si>
    <t>middle_initial</t>
  </si>
  <si>
    <t>r</t>
  </si>
  <si>
    <t>ConEd_gas</t>
  </si>
  <si>
    <t>NatGrid_gas</t>
  </si>
  <si>
    <t>NYSEG_gas</t>
  </si>
  <si>
    <t>Orange_gas</t>
  </si>
  <si>
    <t>324 east</t>
  </si>
  <si>
    <t>325 east</t>
  </si>
  <si>
    <t>326 east</t>
  </si>
  <si>
    <t>327 east</t>
  </si>
  <si>
    <t>328 east</t>
  </si>
  <si>
    <t>gastypesel</t>
  </si>
  <si>
    <t>Heating Only</t>
  </si>
  <si>
    <t>Both Cooking and Heating</t>
  </si>
  <si>
    <t>NatFuel_gas</t>
  </si>
  <si>
    <t>National Fuel Gas Company</t>
  </si>
  <si>
    <t>NatGridKey_gas</t>
  </si>
  <si>
    <t>National Grid (Keyspan NY)</t>
  </si>
  <si>
    <t>National Grid (Niagara Mohawk)</t>
  </si>
  <si>
    <t>SC1</t>
  </si>
  <si>
    <t>N02</t>
  </si>
  <si>
    <t>site_one</t>
  </si>
  <si>
    <t>elect_gas_radio</t>
  </si>
  <si>
    <t>account_type</t>
  </si>
  <si>
    <t>greenopt_check</t>
  </si>
  <si>
    <t>busnamedet</t>
  </si>
  <si>
    <t>chkGasNo</t>
  </si>
  <si>
    <t>chkElectricNo</t>
  </si>
  <si>
    <t>Residential</t>
  </si>
  <si>
    <t>b</t>
  </si>
  <si>
    <t>Business</t>
  </si>
  <si>
    <t>135 east</t>
  </si>
  <si>
    <t>136 east</t>
  </si>
  <si>
    <t>137 east</t>
  </si>
  <si>
    <t>138 east</t>
  </si>
  <si>
    <t>139 east</t>
  </si>
  <si>
    <t>140 east</t>
  </si>
  <si>
    <t>329 east</t>
  </si>
  <si>
    <t>330 east</t>
  </si>
  <si>
    <t>331 east</t>
  </si>
  <si>
    <t>332 east</t>
  </si>
  <si>
    <t>333 east</t>
  </si>
  <si>
    <t>334 east</t>
  </si>
  <si>
    <t>335 east</t>
  </si>
  <si>
    <t>352 east</t>
  </si>
  <si>
    <t>354 east</t>
  </si>
  <si>
    <t>356 east</t>
  </si>
  <si>
    <t>358 east</t>
  </si>
  <si>
    <t>360 east</t>
  </si>
  <si>
    <t>362 east</t>
  </si>
  <si>
    <t>CentHud_green</t>
  </si>
  <si>
    <t>ConEd_green</t>
  </si>
  <si>
    <t>NatGrid_green</t>
  </si>
  <si>
    <t>NYSEG_green</t>
  </si>
  <si>
    <t>Orange_green</t>
  </si>
  <si>
    <t>RGE_green</t>
  </si>
  <si>
    <t>1123 east</t>
  </si>
  <si>
    <t>1124 east</t>
  </si>
  <si>
    <t>1125 east</t>
  </si>
  <si>
    <t>1126 east</t>
  </si>
  <si>
    <t>1127 east</t>
  </si>
  <si>
    <t>1128 east</t>
  </si>
  <si>
    <t>1135 east</t>
  </si>
  <si>
    <t>1136 east</t>
  </si>
  <si>
    <t>1137 east</t>
  </si>
  <si>
    <t>1138 east</t>
  </si>
  <si>
    <t>1139 east</t>
  </si>
  <si>
    <t>1140 east</t>
  </si>
  <si>
    <t>no</t>
  </si>
  <si>
    <t>yes</t>
  </si>
  <si>
    <t>zip</t>
  </si>
  <si>
    <t>12414</t>
  </si>
  <si>
    <t>11101</t>
  </si>
  <si>
    <t>14075</t>
  </si>
  <si>
    <t>11370</t>
  </si>
  <si>
    <t>12180</t>
  </si>
  <si>
    <t>14420</t>
  </si>
  <si>
    <t>14830</t>
  </si>
  <si>
    <t>10990</t>
  </si>
  <si>
    <t>14606</t>
  </si>
  <si>
    <t>"</t>
  </si>
  <si>
    <t>",</t>
  </si>
  <si>
    <t>=</t>
  </si>
  <si>
    <t>CONCATENATE(</t>
  </si>
  <si>
    <t>C1</t>
  </si>
  <si>
    <t>,A1</t>
  </si>
  <si>
    <t>,D1</t>
  </si>
  <si>
    <t>)</t>
  </si>
  <si>
    <t>C2</t>
  </si>
  <si>
    <t>,A2</t>
  </si>
  <si>
    <t>,D2</t>
  </si>
  <si>
    <t>C3</t>
  </si>
  <si>
    <t>,A3</t>
  </si>
  <si>
    <t>,D3</t>
  </si>
  <si>
    <t>C4</t>
  </si>
  <si>
    <t>,A4</t>
  </si>
  <si>
    <t>,D4</t>
  </si>
  <si>
    <t>C5</t>
  </si>
  <si>
    <t>,A5</t>
  </si>
  <si>
    <t>,D5</t>
  </si>
  <si>
    <t>C6</t>
  </si>
  <si>
    <t>,A6</t>
  </si>
  <si>
    <t>,D6</t>
  </si>
  <si>
    <t>C7</t>
  </si>
  <si>
    <t>,A7</t>
  </si>
  <si>
    <t>,D7</t>
  </si>
  <si>
    <t>C8</t>
  </si>
  <si>
    <t>,A8</t>
  </si>
  <si>
    <t>,D8</t>
  </si>
  <si>
    <t>C9</t>
  </si>
  <si>
    <t>,A9</t>
  </si>
  <si>
    <t>,D9</t>
  </si>
  <si>
    <t>C10</t>
  </si>
  <si>
    <t>,A10</t>
  </si>
  <si>
    <t>,D10</t>
  </si>
  <si>
    <t>C11</t>
  </si>
  <si>
    <t>,A11</t>
  </si>
  <si>
    <t>,D11</t>
  </si>
  <si>
    <t>C12</t>
  </si>
  <si>
    <t>,A12</t>
  </si>
  <si>
    <t>,D12</t>
  </si>
  <si>
    <t>C13</t>
  </si>
  <si>
    <t>,A13</t>
  </si>
  <si>
    <t>,D13</t>
  </si>
  <si>
    <t>C14</t>
  </si>
  <si>
    <t>,A14</t>
  </si>
  <si>
    <t>,D14</t>
  </si>
  <si>
    <t>C15</t>
  </si>
  <si>
    <t>,A15</t>
  </si>
  <si>
    <t>,D15</t>
  </si>
  <si>
    <t>C16</t>
  </si>
  <si>
    <t>,A16</t>
  </si>
  <si>
    <t>,D16</t>
  </si>
  <si>
    <t>C17</t>
  </si>
  <si>
    <t>,A17</t>
  </si>
  <si>
    <t>,D17</t>
  </si>
  <si>
    <t>C18</t>
  </si>
  <si>
    <t>,A18</t>
  </si>
  <si>
    <t>,D18</t>
  </si>
  <si>
    <t>C19</t>
  </si>
  <si>
    <t>,A19</t>
  </si>
  <si>
    <t>,D19</t>
  </si>
  <si>
    <t>C20</t>
  </si>
  <si>
    <t>,A20</t>
  </si>
  <si>
    <t>,D20</t>
  </si>
  <si>
    <t>C21</t>
  </si>
  <si>
    <t>,A21</t>
  </si>
  <si>
    <t>,D21</t>
  </si>
  <si>
    <t>C22</t>
  </si>
  <si>
    <t>,A22</t>
  </si>
  <si>
    <t>,D22</t>
  </si>
  <si>
    <t>C23</t>
  </si>
  <si>
    <t>,A23</t>
  </si>
  <si>
    <t>,D23</t>
  </si>
  <si>
    <t>C24</t>
  </si>
  <si>
    <t>,A24</t>
  </si>
  <si>
    <t>,D24</t>
  </si>
  <si>
    <t>C27</t>
  </si>
  <si>
    <t>,A27</t>
  </si>
  <si>
    <t>,D27</t>
  </si>
  <si>
    <t>C28</t>
  </si>
  <si>
    <t>,A28</t>
  </si>
  <si>
    <t>,D28</t>
  </si>
  <si>
    <t>C29</t>
  </si>
  <si>
    <t>,A29</t>
  </si>
  <si>
    <t>,D29</t>
  </si>
  <si>
    <t>C30</t>
  </si>
  <si>
    <t>,A30</t>
  </si>
  <si>
    <t>,D30</t>
  </si>
  <si>
    <t>C31</t>
  </si>
  <si>
    <t>,A31</t>
  </si>
  <si>
    <t>,D31</t>
  </si>
  <si>
    <t>C32</t>
  </si>
  <si>
    <t>,A32</t>
  </si>
  <si>
    <t>,D32</t>
  </si>
  <si>
    <t>C34</t>
  </si>
  <si>
    <t>,A34</t>
  </si>
  <si>
    <t>,D34</t>
  </si>
  <si>
    <t>C35</t>
  </si>
  <si>
    <t>,A35</t>
  </si>
  <si>
    <t>,D35</t>
  </si>
  <si>
    <t>C36</t>
  </si>
  <si>
    <t>,A36</t>
  </si>
  <si>
    <t>,D36</t>
  </si>
  <si>
    <t>C37</t>
  </si>
  <si>
    <t>,A37</t>
  </si>
  <si>
    <t>,D37</t>
  </si>
  <si>
    <t>C38</t>
  </si>
  <si>
    <t>,A38</t>
  </si>
  <si>
    <t>,D38</t>
  </si>
  <si>
    <t>C39</t>
  </si>
  <si>
    <t>,A39</t>
  </si>
  <si>
    <t>,D39</t>
  </si>
  <si>
    <t>C40</t>
  </si>
  <si>
    <t>,A40</t>
  </si>
  <si>
    <t>,D40</t>
  </si>
  <si>
    <t>C41</t>
  </si>
  <si>
    <t>,A41</t>
  </si>
  <si>
    <t>,D41</t>
  </si>
  <si>
    <t>C42</t>
  </si>
  <si>
    <t>,A42</t>
  </si>
  <si>
    <t>,D42</t>
  </si>
  <si>
    <t>=CONCATENATE(C1,A1,D1)</t>
  </si>
  <si>
    <t>=CONCATENATE(C2,A2,D2)</t>
  </si>
  <si>
    <t>=CONCATENATE(C3,A3,D3)</t>
  </si>
  <si>
    <t>=CONCATENATE(C4,A4,D4)</t>
  </si>
  <si>
    <t>=CONCATENATE(C5,A5,D5)</t>
  </si>
  <si>
    <t>=CONCATENATE(C6,A6,D6)</t>
  </si>
  <si>
    <t>=CONCATENATE(C7,A7,D7)</t>
  </si>
  <si>
    <t>=CONCATENATE(C8,A8,D8)</t>
  </si>
  <si>
    <t>=CONCATENATE(C9,A9,D9)</t>
  </si>
  <si>
    <t>=CONCATENATE(C10,A10,D10)</t>
  </si>
  <si>
    <t>=CONCATENATE(C11,A11,D11)</t>
  </si>
  <si>
    <t>=CONCATENATE(C12,A12,D12)</t>
  </si>
  <si>
    <t>=CONCATENATE(C13,A13,D13)</t>
  </si>
  <si>
    <t>=CONCATENATE(C14,A14,D14)</t>
  </si>
  <si>
    <t>=CONCATENATE(C15,A15,D15)</t>
  </si>
  <si>
    <t>=CONCATENATE(C16,A16,D16)</t>
  </si>
  <si>
    <t>=CONCATENATE(C17,A17,D17)</t>
  </si>
  <si>
    <t>=CONCATENATE(C18,A18,D18)</t>
  </si>
  <si>
    <t>=CONCATENATE(C19,A19,D19)</t>
  </si>
  <si>
    <t>=CONCATENATE(C20,A20,D20)</t>
  </si>
  <si>
    <t>=CONCATENATE(C21,A21,D21)</t>
  </si>
  <si>
    <t>=CONCATENATE(C22,A22,D22)</t>
  </si>
  <si>
    <t>=CONCATENATE(C23,A23,D23)</t>
  </si>
  <si>
    <t>=CONCATENATE(C24,A24,D24)</t>
  </si>
  <si>
    <t>=CONCATENATE(C27,A27,D27)</t>
  </si>
  <si>
    <t>=CONCATENATE(C28,A28,D28)</t>
  </si>
  <si>
    <t>=CONCATENATE(C29,A29,D29)</t>
  </si>
  <si>
    <t>=CONCATENATE(C30,A30,D30)</t>
  </si>
  <si>
    <t>=CONCATENATE(C31,A31,D31)</t>
  </si>
  <si>
    <t>=CONCATENATE(C32,A32,D32)</t>
  </si>
  <si>
    <t>=CONCATENATE(C34,A34,D34)</t>
  </si>
  <si>
    <t>=CONCATENATE(C35,A35,D35)</t>
  </si>
  <si>
    <t>=CONCATENATE(C36,A36,D36)</t>
  </si>
  <si>
    <t>=CONCATENATE(C37,A37,D37)</t>
  </si>
  <si>
    <t>=CONCATENATE(C38,A38,D38)</t>
  </si>
  <si>
    <t>=CONCATENATE(C39,A39,D39)</t>
  </si>
  <si>
    <t>=CONCATENATE(C40,A40,D40)</t>
  </si>
  <si>
    <t>=CONCATENATE(C41,A41,D41)</t>
  </si>
  <si>
    <t>=CONCATENATE(C42,A42,D42)</t>
  </si>
  <si>
    <t>mpeters@energypluscompany.com</t>
  </si>
  <si>
    <t>C25</t>
  </si>
  <si>
    <t>C26</t>
  </si>
  <si>
    <t>C33</t>
  </si>
  <si>
    <t>,A25</t>
  </si>
  <si>
    <t>,A26</t>
  </si>
  <si>
    <t>,A33</t>
  </si>
  <si>
    <t>,D25</t>
  </si>
  <si>
    <t>,D26</t>
  </si>
  <si>
    <t>,D33</t>
  </si>
  <si>
    <t>=CONCATENATE(C25,A25,D25)</t>
  </si>
  <si>
    <t>=CONCATENATE(C26,A26,D26)</t>
  </si>
  <si>
    <t>=CONCATENATE(C33,A33,D33)</t>
  </si>
  <si>
    <t>web-ny-1</t>
  </si>
  <si>
    <t>web-ny-2</t>
  </si>
  <si>
    <t>web-ny-3</t>
  </si>
  <si>
    <t>web-ny-4</t>
  </si>
  <si>
    <t>web-ny-5</t>
  </si>
  <si>
    <t>web-ny-6</t>
  </si>
  <si>
    <t>web-ny-7</t>
  </si>
  <si>
    <t>web-ny-8</t>
  </si>
  <si>
    <t>web-ny-9</t>
  </si>
  <si>
    <t>web-ny-10</t>
  </si>
  <si>
    <t>web-ny-11</t>
  </si>
  <si>
    <t>web-ny-12</t>
  </si>
  <si>
    <t>web-ny-13</t>
  </si>
  <si>
    <t>web-ny-14</t>
  </si>
  <si>
    <t>web-ny-15</t>
  </si>
  <si>
    <t>web-ny-16</t>
  </si>
  <si>
    <t>web-ny-17</t>
  </si>
  <si>
    <t>web-ny-18</t>
  </si>
  <si>
    <t>web-ny-19</t>
  </si>
  <si>
    <t>web-ny-20</t>
  </si>
  <si>
    <t>web-ny-21</t>
  </si>
  <si>
    <t>web-ny-22</t>
  </si>
  <si>
    <t>web-ny-23</t>
  </si>
  <si>
    <t>web-ny-24</t>
  </si>
  <si>
    <t>web-ny-25</t>
  </si>
  <si>
    <t>web-ny-26</t>
  </si>
  <si>
    <t>web-ny-27</t>
  </si>
  <si>
    <t>web-ny-28</t>
  </si>
  <si>
    <t>web-ny-29</t>
  </si>
  <si>
    <t>web-ny-30</t>
  </si>
  <si>
    <t>web-ny-31</t>
  </si>
  <si>
    <t>web-ny-32</t>
  </si>
  <si>
    <t>web-ny-33</t>
  </si>
  <si>
    <t>web-ny-34</t>
  </si>
  <si>
    <t>web-ny-35</t>
  </si>
  <si>
    <t>web-ny-36</t>
  </si>
  <si>
    <t>web-ny-37</t>
  </si>
  <si>
    <t>web-ny-38</t>
  </si>
  <si>
    <t>web-ny-39</t>
  </si>
  <si>
    <t>web-ny-40</t>
  </si>
  <si>
    <t>web-ny-41</t>
  </si>
  <si>
    <t>web-ny-42</t>
  </si>
  <si>
    <t>http://www.pt.energypluscompany.com/combined/virginamerica/ny/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</si>
</sst>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Fill="1" applyBorder="1" applyAlignment="1">
      <alignment vertical="center" wrapText="1"/>
    </xf>
    <xf numFmtId="1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1" fontId="3" fillId="0" borderId="0" xfId="0" applyNumberFormat="1" applyFont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49" fontId="4" fillId="0" borderId="0" xfId="0" applyNumberFormat="1" applyFont="1"/>
    <xf numFmtId="1" fontId="4" fillId="0" borderId="0" xfId="0" applyNumberFormat="1" applyFont="1"/>
    <xf numFmtId="0" fontId="4" fillId="0" borderId="0" xfId="0" applyFont="1" applyFill="1" applyBorder="1"/>
    <xf numFmtId="1" fontId="1" fillId="0" borderId="0" xfId="0" applyNumberFormat="1" applyFont="1"/>
    <xf numFmtId="0" fontId="1" fillId="0" borderId="0" xfId="0" applyFont="1" applyFill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/>
    <xf numFmtId="49" fontId="1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0" fontId="1" fillId="0" borderId="0" xfId="0" applyNumberFormat="1" applyFont="1"/>
    <xf numFmtId="0" fontId="24" fillId="0" borderId="0" xfId="42" applyFont="1" applyAlignment="1" applyProtection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23.5703125" defaultRowHeight="11.25" x14ac:dyDescent="0.2"/>
  <cols>
    <col min="1" max="1" width="49.140625" style="16" bestFit="1" customWidth="1"/>
    <col min="2" max="2" width="8.28515625" style="16" bestFit="1" customWidth="1"/>
    <col min="3" max="3" width="10.42578125" style="16" bestFit="1" customWidth="1"/>
    <col min="4" max="4" width="11.7109375" style="16" bestFit="1" customWidth="1"/>
    <col min="5" max="5" width="17.5703125" style="16" bestFit="1" customWidth="1"/>
    <col min="6" max="6" width="7.85546875" style="18" bestFit="1" customWidth="1"/>
    <col min="7" max="8" width="25.5703125" style="16" bestFit="1" customWidth="1"/>
    <col min="9" max="9" width="12.85546875" style="16" bestFit="1" customWidth="1"/>
    <col min="10" max="10" width="5.28515625" style="18" bestFit="1" customWidth="1"/>
    <col min="11" max="11" width="17" style="16" bestFit="1" customWidth="1"/>
    <col min="12" max="12" width="11.7109375" style="16" bestFit="1" customWidth="1"/>
    <col min="13" max="13" width="22.85546875" style="16" bestFit="1" customWidth="1"/>
    <col min="14" max="14" width="10.140625" style="16" bestFit="1" customWidth="1"/>
    <col min="15" max="15" width="11.7109375" style="16" bestFit="1" customWidth="1"/>
    <col min="16" max="16" width="18.42578125" style="16" bestFit="1" customWidth="1"/>
    <col min="17" max="17" width="3.7109375" style="16" bestFit="1" customWidth="1"/>
    <col min="18" max="18" width="12.140625" style="16" bestFit="1" customWidth="1"/>
    <col min="19" max="19" width="14.140625" style="16" bestFit="1" customWidth="1"/>
    <col min="20" max="20" width="9.5703125" style="16" bestFit="1" customWidth="1"/>
    <col min="21" max="21" width="17.5703125" style="16" bestFit="1" customWidth="1"/>
    <col min="22" max="23" width="6.140625" style="16" bestFit="1" customWidth="1"/>
    <col min="24" max="24" width="8" style="18" bestFit="1" customWidth="1"/>
    <col min="25" max="26" width="1.5703125" style="16" bestFit="1" customWidth="1"/>
    <col min="27" max="27" width="2" style="17" bestFit="1" customWidth="1"/>
    <col min="28" max="28" width="20.85546875" style="16" bestFit="1" customWidth="1"/>
    <col min="29" max="29" width="1.7109375" style="18" bestFit="1" customWidth="1"/>
    <col min="30" max="30" width="10.7109375" style="18" bestFit="1" customWidth="1"/>
    <col min="31" max="31" width="3.5703125" style="18" bestFit="1" customWidth="1"/>
    <col min="32" max="32" width="4" style="18" bestFit="1" customWidth="1"/>
    <col min="33" max="33" width="4.140625" style="18" bestFit="1" customWidth="1"/>
    <col min="34" max="34" width="1.42578125" style="18" bestFit="1" customWidth="1"/>
    <col min="35" max="35" width="3.140625" style="18" customWidth="1"/>
    <col min="36" max="36" width="2.7109375" style="18" bestFit="1" customWidth="1"/>
    <col min="37" max="37" width="1.42578125" style="18" bestFit="1" customWidth="1"/>
    <col min="38" max="38" width="20.85546875" style="21" bestFit="1" customWidth="1"/>
    <col min="39" max="16384" width="23.5703125" style="16"/>
  </cols>
  <sheetData>
    <row r="1" spans="1:38" x14ac:dyDescent="0.2">
      <c r="A1" s="16" t="s">
        <v>55</v>
      </c>
      <c r="B1" s="16" t="s">
        <v>0</v>
      </c>
      <c r="C1" s="16" t="s">
        <v>34</v>
      </c>
      <c r="D1" s="16" t="s">
        <v>1</v>
      </c>
      <c r="G1" s="16" t="s">
        <v>2</v>
      </c>
      <c r="H1" s="16" t="s">
        <v>8</v>
      </c>
      <c r="I1" s="16" t="s">
        <v>9</v>
      </c>
      <c r="J1" s="18" t="s">
        <v>104</v>
      </c>
      <c r="K1" s="16" t="s">
        <v>12</v>
      </c>
      <c r="L1" s="16" t="s">
        <v>56</v>
      </c>
      <c r="M1" s="16" t="s">
        <v>11</v>
      </c>
      <c r="N1" s="16" t="s">
        <v>57</v>
      </c>
      <c r="O1" s="16" t="s">
        <v>58</v>
      </c>
      <c r="P1" s="16" t="s">
        <v>45</v>
      </c>
      <c r="S1" s="16" t="s">
        <v>10</v>
      </c>
      <c r="T1" s="16" t="s">
        <v>32</v>
      </c>
      <c r="U1" s="16" t="s">
        <v>59</v>
      </c>
      <c r="V1" s="16" t="s">
        <v>13</v>
      </c>
      <c r="W1" s="16" t="s">
        <v>14</v>
      </c>
    </row>
    <row r="2" spans="1:38" ht="15" x14ac:dyDescent="0.25">
      <c r="A2" s="16" t="s">
        <v>330</v>
      </c>
      <c r="B2" s="16" t="s">
        <v>288</v>
      </c>
      <c r="C2" s="16" t="s">
        <v>35</v>
      </c>
      <c r="D2" s="16" t="s">
        <v>26</v>
      </c>
      <c r="E2" s="16" t="str">
        <f>CONCATENATE(B2,D2)</f>
        <v>web-ny-1CentHud</v>
      </c>
      <c r="F2" s="18" t="s">
        <v>7</v>
      </c>
      <c r="G2" s="16" t="s">
        <v>275</v>
      </c>
      <c r="H2" s="16" t="str">
        <f>CONCATENATE(G2)</f>
        <v>mpeters@energypluscompany.com</v>
      </c>
      <c r="I2" s="16" t="s">
        <v>3</v>
      </c>
      <c r="J2" s="18" t="s">
        <v>105</v>
      </c>
      <c r="K2" s="11">
        <f ca="1">RANDBETWEEN(2121231234,2129999999)</f>
        <v>2127497013</v>
      </c>
      <c r="L2" s="11" t="s">
        <v>60</v>
      </c>
      <c r="M2" s="12" t="s">
        <v>19</v>
      </c>
      <c r="N2" s="12" t="s">
        <v>62</v>
      </c>
      <c r="O2" s="18" t="s">
        <v>102</v>
      </c>
      <c r="P2" s="18"/>
      <c r="S2" s="11">
        <f ca="1">RANDBETWEEN(10000000000,19999999999)</f>
        <v>17155851863</v>
      </c>
      <c r="T2" s="11"/>
      <c r="U2" s="11"/>
      <c r="V2" s="16" t="s">
        <v>15</v>
      </c>
      <c r="W2" s="16" t="s">
        <v>16</v>
      </c>
      <c r="X2" s="23">
        <v>6.8750000000000006E-2</v>
      </c>
      <c r="Z2" s="16" t="s">
        <v>114</v>
      </c>
      <c r="AA2" s="16" t="s">
        <v>115</v>
      </c>
      <c r="AB2" s="18" t="s">
        <v>236</v>
      </c>
      <c r="AC2" s="18" t="s">
        <v>116</v>
      </c>
      <c r="AD2" s="18" t="s">
        <v>117</v>
      </c>
      <c r="AE2" s="18" t="s">
        <v>118</v>
      </c>
      <c r="AF2" s="18" t="s">
        <v>119</v>
      </c>
      <c r="AG2" s="18" t="s">
        <v>120</v>
      </c>
      <c r="AH2" s="18" t="s">
        <v>121</v>
      </c>
      <c r="AL2" s="16" t="str">
        <f t="shared" ref="AL2:AL43" si="0">CONCATENATE(AC2,AD2,AE2,AF2,AG2,AH2)</f>
        <v>=CONCATENATE(C1,A1,D1)</v>
      </c>
    </row>
    <row r="3" spans="1:38" ht="15" x14ac:dyDescent="0.25">
      <c r="A3" s="16" t="s">
        <v>330</v>
      </c>
      <c r="B3" s="16" t="s">
        <v>289</v>
      </c>
      <c r="C3" s="16" t="s">
        <v>35</v>
      </c>
      <c r="D3" s="16" t="s">
        <v>25</v>
      </c>
      <c r="E3" s="16" t="str">
        <f t="shared" ref="E3:E7" si="1">CONCATENATE(B3,D3)</f>
        <v>web-ny-2ConEd</v>
      </c>
      <c r="F3" s="18" t="s">
        <v>7</v>
      </c>
      <c r="G3" s="16" t="str">
        <f t="shared" ref="G3:G7" si="2">CONCATENATE(E3,F3)</f>
        <v>web-ny-2ConEd@aol.com</v>
      </c>
      <c r="H3" s="16" t="str">
        <f t="shared" ref="H3:H7" si="3">CONCATENATE(G3)</f>
        <v>web-ny-2ConEd@aol.com</v>
      </c>
      <c r="I3" s="16" t="s">
        <v>4</v>
      </c>
      <c r="J3" s="18" t="s">
        <v>106</v>
      </c>
      <c r="K3" s="11">
        <f t="shared" ref="K3:K31" ca="1" si="4">RANDBETWEEN(2121231234,2129999999)</f>
        <v>2124808382</v>
      </c>
      <c r="L3" s="11" t="s">
        <v>60</v>
      </c>
      <c r="M3" s="12" t="s">
        <v>20</v>
      </c>
      <c r="N3" s="12" t="s">
        <v>62</v>
      </c>
      <c r="O3" s="18" t="s">
        <v>102</v>
      </c>
      <c r="P3" s="18"/>
      <c r="R3" s="11"/>
      <c r="S3" s="11">
        <f ca="1">RANDBETWEEN(100000000000000,199999999999999)</f>
        <v>171301109412891</v>
      </c>
      <c r="T3" s="11"/>
      <c r="U3" s="11"/>
      <c r="V3" s="16" t="s">
        <v>15</v>
      </c>
      <c r="W3" s="16" t="s">
        <v>16</v>
      </c>
      <c r="X3" s="23">
        <v>0.11874999999999999</v>
      </c>
      <c r="Z3" s="16" t="s">
        <v>114</v>
      </c>
      <c r="AA3" s="16" t="s">
        <v>115</v>
      </c>
      <c r="AB3" s="18" t="s">
        <v>237</v>
      </c>
      <c r="AC3" s="18" t="s">
        <v>116</v>
      </c>
      <c r="AD3" s="18" t="s">
        <v>117</v>
      </c>
      <c r="AE3" s="18" t="s">
        <v>122</v>
      </c>
      <c r="AF3" s="18" t="s">
        <v>123</v>
      </c>
      <c r="AG3" s="18" t="s">
        <v>124</v>
      </c>
      <c r="AH3" s="18" t="s">
        <v>121</v>
      </c>
      <c r="AL3" s="16" t="str">
        <f t="shared" si="0"/>
        <v>=CONCATENATE(C2,A2,D2)</v>
      </c>
    </row>
    <row r="4" spans="1:38" ht="15" x14ac:dyDescent="0.25">
      <c r="A4" s="16" t="s">
        <v>330</v>
      </c>
      <c r="B4" s="16" t="s">
        <v>290</v>
      </c>
      <c r="C4" s="16" t="s">
        <v>35</v>
      </c>
      <c r="D4" s="16" t="s">
        <v>27</v>
      </c>
      <c r="E4" s="16" t="str">
        <f t="shared" si="1"/>
        <v>web-ny-3NatGrid</v>
      </c>
      <c r="F4" s="18" t="s">
        <v>7</v>
      </c>
      <c r="G4" s="16" t="str">
        <f t="shared" si="2"/>
        <v>web-ny-3NatGrid@aol.com</v>
      </c>
      <c r="H4" s="16" t="str">
        <f t="shared" si="3"/>
        <v>web-ny-3NatGrid@aol.com</v>
      </c>
      <c r="I4" s="16" t="s">
        <v>5</v>
      </c>
      <c r="J4" s="18" t="s">
        <v>110</v>
      </c>
      <c r="K4" s="11">
        <f t="shared" ca="1" si="4"/>
        <v>2122422079</v>
      </c>
      <c r="L4" s="11" t="s">
        <v>60</v>
      </c>
      <c r="M4" s="1" t="s">
        <v>21</v>
      </c>
      <c r="N4" s="12" t="s">
        <v>62</v>
      </c>
      <c r="O4" s="18" t="s">
        <v>102</v>
      </c>
      <c r="P4" s="18"/>
      <c r="R4" s="11"/>
      <c r="S4" s="11">
        <f ca="1">RANDBETWEEN(7800000000,7899999999)</f>
        <v>7836481951</v>
      </c>
      <c r="T4" s="11" t="s">
        <v>33</v>
      </c>
      <c r="U4" s="11"/>
      <c r="V4" s="16" t="s">
        <v>15</v>
      </c>
      <c r="W4" s="16" t="s">
        <v>16</v>
      </c>
      <c r="X4" s="23">
        <v>8.8749999999999996E-2</v>
      </c>
      <c r="Z4" s="16" t="s">
        <v>114</v>
      </c>
      <c r="AA4" s="16" t="s">
        <v>115</v>
      </c>
      <c r="AB4" s="18" t="s">
        <v>238</v>
      </c>
      <c r="AC4" s="18" t="s">
        <v>116</v>
      </c>
      <c r="AD4" s="18" t="s">
        <v>117</v>
      </c>
      <c r="AE4" s="18" t="s">
        <v>125</v>
      </c>
      <c r="AF4" s="18" t="s">
        <v>126</v>
      </c>
      <c r="AG4" s="18" t="s">
        <v>127</v>
      </c>
      <c r="AH4" s="18" t="s">
        <v>121</v>
      </c>
      <c r="AL4" s="16" t="str">
        <f t="shared" si="0"/>
        <v>=CONCATENATE(C3,A3,D3)</v>
      </c>
    </row>
    <row r="5" spans="1:38" ht="15" x14ac:dyDescent="0.25">
      <c r="A5" s="16" t="s">
        <v>330</v>
      </c>
      <c r="B5" s="16" t="s">
        <v>291</v>
      </c>
      <c r="C5" s="16" t="s">
        <v>35</v>
      </c>
      <c r="D5" s="16" t="s">
        <v>22</v>
      </c>
      <c r="E5" s="16" t="str">
        <f t="shared" si="1"/>
        <v>web-ny-4NYSEG</v>
      </c>
      <c r="F5" s="18" t="s">
        <v>7</v>
      </c>
      <c r="G5" s="16" t="str">
        <f t="shared" si="2"/>
        <v>web-ny-4NYSEG@aol.com</v>
      </c>
      <c r="H5" s="16" t="str">
        <f t="shared" si="3"/>
        <v>web-ny-4NYSEG@aol.com</v>
      </c>
      <c r="I5" s="16" t="s">
        <v>6</v>
      </c>
      <c r="J5" s="18" t="s">
        <v>111</v>
      </c>
      <c r="K5" s="11">
        <f t="shared" ca="1" si="4"/>
        <v>2125284003</v>
      </c>
      <c r="L5" s="11" t="s">
        <v>60</v>
      </c>
      <c r="M5" s="12" t="s">
        <v>22</v>
      </c>
      <c r="N5" s="12" t="s">
        <v>62</v>
      </c>
      <c r="O5" s="18" t="s">
        <v>102</v>
      </c>
      <c r="P5" s="18"/>
      <c r="Q5" s="16" t="s">
        <v>30</v>
      </c>
      <c r="R5" s="11">
        <f ca="1">RANDBETWEEN(1000000000000,1999999999999)</f>
        <v>1634853447948</v>
      </c>
      <c r="S5" s="11" t="str">
        <f ca="1">CONCATENATE(Q5,R5)</f>
        <v>N01634853447948</v>
      </c>
      <c r="T5" s="11"/>
      <c r="U5" s="11"/>
      <c r="V5" s="16" t="s">
        <v>15</v>
      </c>
      <c r="W5" s="16" t="s">
        <v>16</v>
      </c>
      <c r="X5" s="23">
        <v>7.8750000000000001E-2</v>
      </c>
      <c r="Z5" s="16" t="s">
        <v>114</v>
      </c>
      <c r="AA5" s="16" t="s">
        <v>115</v>
      </c>
      <c r="AB5" s="18" t="s">
        <v>239</v>
      </c>
      <c r="AC5" s="18" t="s">
        <v>116</v>
      </c>
      <c r="AD5" s="18" t="s">
        <v>117</v>
      </c>
      <c r="AE5" s="18" t="s">
        <v>128</v>
      </c>
      <c r="AF5" s="18" t="s">
        <v>129</v>
      </c>
      <c r="AG5" s="18" t="s">
        <v>130</v>
      </c>
      <c r="AH5" s="18" t="s">
        <v>121</v>
      </c>
      <c r="AL5" s="16" t="str">
        <f t="shared" si="0"/>
        <v>=CONCATENATE(C4,A4,D4)</v>
      </c>
    </row>
    <row r="6" spans="1:38" ht="15" x14ac:dyDescent="0.25">
      <c r="A6" s="16" t="s">
        <v>330</v>
      </c>
      <c r="B6" s="16" t="s">
        <v>292</v>
      </c>
      <c r="C6" s="16" t="s">
        <v>35</v>
      </c>
      <c r="D6" s="16" t="s">
        <v>28</v>
      </c>
      <c r="E6" s="16" t="str">
        <f t="shared" si="1"/>
        <v>web-ny-5Orange</v>
      </c>
      <c r="F6" s="18" t="s">
        <v>7</v>
      </c>
      <c r="G6" s="16" t="str">
        <f t="shared" si="2"/>
        <v>web-ny-5Orange@aol.com</v>
      </c>
      <c r="H6" s="16" t="str">
        <f t="shared" si="3"/>
        <v>web-ny-5Orange@aol.com</v>
      </c>
      <c r="I6" s="16" t="s">
        <v>17</v>
      </c>
      <c r="J6" s="18" t="s">
        <v>112</v>
      </c>
      <c r="K6" s="11">
        <f t="shared" ca="1" si="4"/>
        <v>2124133483</v>
      </c>
      <c r="L6" s="11" t="s">
        <v>60</v>
      </c>
      <c r="M6" s="12" t="s">
        <v>23</v>
      </c>
      <c r="N6" s="12" t="s">
        <v>62</v>
      </c>
      <c r="O6" s="18" t="s">
        <v>102</v>
      </c>
      <c r="P6" s="18"/>
      <c r="R6" s="11"/>
      <c r="S6" s="11">
        <f ca="1">RANDBETWEEN(7800000000,7899999999)</f>
        <v>7822363076</v>
      </c>
      <c r="T6" s="11"/>
      <c r="U6" s="11"/>
      <c r="V6" s="16" t="s">
        <v>15</v>
      </c>
      <c r="W6" s="16" t="s">
        <v>16</v>
      </c>
      <c r="X6" s="23">
        <v>9.8750000000000004E-2</v>
      </c>
      <c r="Z6" s="16" t="s">
        <v>114</v>
      </c>
      <c r="AA6" s="16" t="s">
        <v>115</v>
      </c>
      <c r="AB6" s="18" t="s">
        <v>240</v>
      </c>
      <c r="AC6" s="18" t="s">
        <v>116</v>
      </c>
      <c r="AD6" s="18" t="s">
        <v>117</v>
      </c>
      <c r="AE6" s="18" t="s">
        <v>131</v>
      </c>
      <c r="AF6" s="18" t="s">
        <v>132</v>
      </c>
      <c r="AG6" s="18" t="s">
        <v>133</v>
      </c>
      <c r="AH6" s="18" t="s">
        <v>121</v>
      </c>
      <c r="AL6" s="16" t="str">
        <f t="shared" si="0"/>
        <v>=CONCATENATE(C5,A5,D5)</v>
      </c>
    </row>
    <row r="7" spans="1:38" ht="15" x14ac:dyDescent="0.25">
      <c r="A7" s="16" t="s">
        <v>330</v>
      </c>
      <c r="B7" s="16" t="s">
        <v>293</v>
      </c>
      <c r="C7" s="16" t="s">
        <v>35</v>
      </c>
      <c r="D7" s="16" t="s">
        <v>29</v>
      </c>
      <c r="E7" s="16" t="str">
        <f t="shared" si="1"/>
        <v>web-ny-6RGE</v>
      </c>
      <c r="F7" s="18" t="s">
        <v>7</v>
      </c>
      <c r="G7" s="16" t="str">
        <f t="shared" si="2"/>
        <v>web-ny-6RGE@aol.com</v>
      </c>
      <c r="H7" s="16" t="str">
        <f t="shared" si="3"/>
        <v>web-ny-6RGE@aol.com</v>
      </c>
      <c r="I7" s="16" t="s">
        <v>18</v>
      </c>
      <c r="J7" s="18" t="s">
        <v>113</v>
      </c>
      <c r="K7" s="11">
        <f t="shared" ca="1" si="4"/>
        <v>2122035335</v>
      </c>
      <c r="L7" s="11" t="s">
        <v>60</v>
      </c>
      <c r="M7" s="12" t="s">
        <v>24</v>
      </c>
      <c r="N7" s="12" t="s">
        <v>62</v>
      </c>
      <c r="O7" s="18" t="s">
        <v>102</v>
      </c>
      <c r="P7" s="18"/>
      <c r="Q7" s="16" t="s">
        <v>31</v>
      </c>
      <c r="R7" s="11">
        <f ca="1">RANDBETWEEN(1000000000000,1999999999999)</f>
        <v>1478990000981</v>
      </c>
      <c r="S7" s="11" t="str">
        <f ca="1">CONCATENATE(Q7,R7)</f>
        <v>R01478990000981</v>
      </c>
      <c r="T7" s="11"/>
      <c r="U7" s="11"/>
      <c r="V7" s="16" t="s">
        <v>15</v>
      </c>
      <c r="W7" s="16" t="s">
        <v>16</v>
      </c>
      <c r="X7" s="23">
        <v>6.8750000000000006E-2</v>
      </c>
      <c r="Z7" s="16" t="s">
        <v>114</v>
      </c>
      <c r="AA7" s="16" t="s">
        <v>115</v>
      </c>
      <c r="AB7" s="18" t="s">
        <v>241</v>
      </c>
      <c r="AC7" s="18" t="s">
        <v>116</v>
      </c>
      <c r="AD7" s="18" t="s">
        <v>117</v>
      </c>
      <c r="AE7" s="18" t="s">
        <v>134</v>
      </c>
      <c r="AF7" s="18" t="s">
        <v>135</v>
      </c>
      <c r="AG7" s="18" t="s">
        <v>136</v>
      </c>
      <c r="AH7" s="18" t="s">
        <v>121</v>
      </c>
      <c r="AL7" s="16" t="str">
        <f t="shared" si="0"/>
        <v>=CONCATENATE(C6,A6,D6)</v>
      </c>
    </row>
    <row r="8" spans="1:38" ht="15" x14ac:dyDescent="0.25">
      <c r="A8" s="16" t="s">
        <v>330</v>
      </c>
      <c r="B8" s="16" t="s">
        <v>294</v>
      </c>
      <c r="C8" s="16" t="s">
        <v>63</v>
      </c>
      <c r="D8" s="16" t="s">
        <v>26</v>
      </c>
      <c r="E8" s="16" t="str">
        <f>CONCATENATE(B8,D8)</f>
        <v>web-ny-7CentHud</v>
      </c>
      <c r="F8" s="18" t="s">
        <v>7</v>
      </c>
      <c r="G8" s="16" t="str">
        <f>CONCATENATE(E8,F8)</f>
        <v>web-ny-7CentHud@aol.com</v>
      </c>
      <c r="H8" s="16" t="str">
        <f>CONCATENATE(G8)</f>
        <v>web-ny-7CentHud@aol.com</v>
      </c>
      <c r="I8" s="16" t="s">
        <v>65</v>
      </c>
      <c r="J8" s="18" t="s">
        <v>105</v>
      </c>
      <c r="K8" s="11">
        <f ca="1">RANDBETWEEN(2121231234,2129999999)</f>
        <v>2124985730</v>
      </c>
      <c r="L8" s="11" t="s">
        <v>60</v>
      </c>
      <c r="M8" s="12" t="s">
        <v>19</v>
      </c>
      <c r="N8" s="12" t="s">
        <v>64</v>
      </c>
      <c r="O8" s="18" t="s">
        <v>102</v>
      </c>
      <c r="P8" s="18"/>
      <c r="S8" s="11">
        <f ca="1">RANDBETWEEN(10000000000,19999999999)</f>
        <v>14634700236</v>
      </c>
      <c r="T8" s="11"/>
      <c r="U8" s="11" t="str">
        <f>CONCATENATE(B8,D8)</f>
        <v>web-ny-7CentHud</v>
      </c>
      <c r="V8" s="16" t="s">
        <v>15</v>
      </c>
      <c r="W8" s="16" t="s">
        <v>16</v>
      </c>
      <c r="X8" s="23">
        <v>6.8750000000000006E-2</v>
      </c>
      <c r="Z8" s="16" t="s">
        <v>114</v>
      </c>
      <c r="AA8" s="16" t="s">
        <v>115</v>
      </c>
      <c r="AB8" s="20" t="s">
        <v>242</v>
      </c>
      <c r="AC8" s="18" t="s">
        <v>116</v>
      </c>
      <c r="AD8" s="18" t="s">
        <v>117</v>
      </c>
      <c r="AE8" s="18" t="s">
        <v>137</v>
      </c>
      <c r="AF8" s="18" t="s">
        <v>138</v>
      </c>
      <c r="AG8" s="18" t="s">
        <v>139</v>
      </c>
      <c r="AH8" s="18" t="s">
        <v>121</v>
      </c>
      <c r="AL8" s="16" t="str">
        <f t="shared" si="0"/>
        <v>=CONCATENATE(C7,A7,D7)</v>
      </c>
    </row>
    <row r="9" spans="1:38" ht="15" x14ac:dyDescent="0.25">
      <c r="A9" s="16" t="s">
        <v>330</v>
      </c>
      <c r="B9" s="16" t="s">
        <v>295</v>
      </c>
      <c r="C9" s="16" t="s">
        <v>63</v>
      </c>
      <c r="D9" s="16" t="s">
        <v>25</v>
      </c>
      <c r="E9" s="16" t="str">
        <f t="shared" ref="E9:E31" si="5">CONCATENATE(B9,D9)</f>
        <v>web-ny-8ConEd</v>
      </c>
      <c r="F9" s="18" t="s">
        <v>7</v>
      </c>
      <c r="G9" s="16" t="str">
        <f t="shared" ref="G9:G31" si="6">CONCATENATE(E9,F9)</f>
        <v>web-ny-8ConEd@aol.com</v>
      </c>
      <c r="H9" s="16" t="str">
        <f t="shared" ref="H9:H31" si="7">CONCATENATE(G9)</f>
        <v>web-ny-8ConEd@aol.com</v>
      </c>
      <c r="I9" s="16" t="s">
        <v>66</v>
      </c>
      <c r="J9" s="18" t="s">
        <v>106</v>
      </c>
      <c r="K9" s="11">
        <f t="shared" ca="1" si="4"/>
        <v>2121987833</v>
      </c>
      <c r="L9" s="11" t="s">
        <v>60</v>
      </c>
      <c r="M9" s="12" t="s">
        <v>20</v>
      </c>
      <c r="N9" s="12" t="s">
        <v>64</v>
      </c>
      <c r="O9" s="18" t="s">
        <v>102</v>
      </c>
      <c r="P9" s="18"/>
      <c r="R9" s="11"/>
      <c r="S9" s="11">
        <f ca="1">RANDBETWEEN(100000000000000,199999999999999)</f>
        <v>102106201177064</v>
      </c>
      <c r="T9" s="11"/>
      <c r="U9" s="11" t="str">
        <f t="shared" ref="U9:U13" si="8">CONCATENATE(B9,D9)</f>
        <v>web-ny-8ConEd</v>
      </c>
      <c r="V9" s="16" t="s">
        <v>15</v>
      </c>
      <c r="W9" s="16" t="s">
        <v>16</v>
      </c>
      <c r="X9" s="23">
        <v>0.11874999999999999</v>
      </c>
      <c r="Z9" s="16" t="s">
        <v>114</v>
      </c>
      <c r="AA9" s="16" t="s">
        <v>115</v>
      </c>
      <c r="AB9" s="20" t="s">
        <v>243</v>
      </c>
      <c r="AC9" s="18" t="s">
        <v>116</v>
      </c>
      <c r="AD9" s="18" t="s">
        <v>117</v>
      </c>
      <c r="AE9" s="18" t="s">
        <v>140</v>
      </c>
      <c r="AF9" s="18" t="s">
        <v>141</v>
      </c>
      <c r="AG9" s="18" t="s">
        <v>142</v>
      </c>
      <c r="AH9" s="18" t="s">
        <v>121</v>
      </c>
      <c r="AL9" s="16" t="str">
        <f t="shared" si="0"/>
        <v>=CONCATENATE(C8,A8,D8)</v>
      </c>
    </row>
    <row r="10" spans="1:38" ht="15" x14ac:dyDescent="0.25">
      <c r="A10" s="16" t="s">
        <v>330</v>
      </c>
      <c r="B10" s="16" t="s">
        <v>296</v>
      </c>
      <c r="C10" s="16" t="s">
        <v>63</v>
      </c>
      <c r="D10" s="16" t="s">
        <v>27</v>
      </c>
      <c r="E10" s="16" t="str">
        <f t="shared" si="5"/>
        <v>web-ny-9NatGrid</v>
      </c>
      <c r="F10" s="18" t="s">
        <v>7</v>
      </c>
      <c r="G10" s="16" t="str">
        <f t="shared" si="6"/>
        <v>web-ny-9NatGrid@aol.com</v>
      </c>
      <c r="H10" s="16" t="str">
        <f t="shared" si="7"/>
        <v>web-ny-9NatGrid@aol.com</v>
      </c>
      <c r="I10" s="16" t="s">
        <v>67</v>
      </c>
      <c r="J10" s="18" t="s">
        <v>110</v>
      </c>
      <c r="K10" s="11">
        <f t="shared" ca="1" si="4"/>
        <v>2128499566</v>
      </c>
      <c r="L10" s="11" t="s">
        <v>60</v>
      </c>
      <c r="M10" s="1" t="s">
        <v>21</v>
      </c>
      <c r="N10" s="12" t="s">
        <v>64</v>
      </c>
      <c r="O10" s="18" t="s">
        <v>102</v>
      </c>
      <c r="P10" s="18"/>
      <c r="R10" s="11"/>
      <c r="S10" s="11">
        <f ca="1">RANDBETWEEN(7800000000,7899999999)</f>
        <v>7851142760</v>
      </c>
      <c r="T10" s="11" t="s">
        <v>33</v>
      </c>
      <c r="U10" s="11" t="str">
        <f t="shared" si="8"/>
        <v>web-ny-9NatGrid</v>
      </c>
      <c r="V10" s="16" t="s">
        <v>15</v>
      </c>
      <c r="W10" s="16" t="s">
        <v>16</v>
      </c>
      <c r="X10" s="23">
        <v>8.8749999999999996E-2</v>
      </c>
      <c r="Z10" s="16" t="s">
        <v>114</v>
      </c>
      <c r="AA10" s="16" t="s">
        <v>115</v>
      </c>
      <c r="AB10" s="20" t="s">
        <v>244</v>
      </c>
      <c r="AC10" s="18" t="s">
        <v>116</v>
      </c>
      <c r="AD10" s="18" t="s">
        <v>117</v>
      </c>
      <c r="AE10" s="18" t="s">
        <v>143</v>
      </c>
      <c r="AF10" s="18" t="s">
        <v>144</v>
      </c>
      <c r="AG10" s="18" t="s">
        <v>145</v>
      </c>
      <c r="AH10" s="18" t="s">
        <v>121</v>
      </c>
      <c r="AL10" s="16" t="str">
        <f t="shared" si="0"/>
        <v>=CONCATENATE(C9,A9,D9)</v>
      </c>
    </row>
    <row r="11" spans="1:38" ht="15" x14ac:dyDescent="0.25">
      <c r="A11" s="16" t="s">
        <v>330</v>
      </c>
      <c r="B11" s="16" t="s">
        <v>297</v>
      </c>
      <c r="C11" s="16" t="s">
        <v>63</v>
      </c>
      <c r="D11" s="16" t="s">
        <v>22</v>
      </c>
      <c r="E11" s="16" t="str">
        <f t="shared" si="5"/>
        <v>web-ny-10NYSEG</v>
      </c>
      <c r="F11" s="18" t="s">
        <v>7</v>
      </c>
      <c r="G11" s="16" t="str">
        <f t="shared" si="6"/>
        <v>web-ny-10NYSEG@aol.com</v>
      </c>
      <c r="H11" s="16" t="str">
        <f t="shared" si="7"/>
        <v>web-ny-10NYSEG@aol.com</v>
      </c>
      <c r="I11" s="16" t="s">
        <v>68</v>
      </c>
      <c r="J11" s="18" t="s">
        <v>111</v>
      </c>
      <c r="K11" s="11">
        <f t="shared" ca="1" si="4"/>
        <v>2124697155</v>
      </c>
      <c r="L11" s="11" t="s">
        <v>60</v>
      </c>
      <c r="M11" s="12" t="s">
        <v>22</v>
      </c>
      <c r="N11" s="12" t="s">
        <v>64</v>
      </c>
      <c r="O11" s="18" t="s">
        <v>102</v>
      </c>
      <c r="P11" s="18"/>
      <c r="Q11" s="16" t="s">
        <v>30</v>
      </c>
      <c r="R11" s="11">
        <f ca="1">RANDBETWEEN(1000000000000,1999999999999)</f>
        <v>1985246282393</v>
      </c>
      <c r="S11" s="11" t="str">
        <f ca="1">CONCATENATE(Q11,R11)</f>
        <v>N01985246282393</v>
      </c>
      <c r="T11" s="11"/>
      <c r="U11" s="11" t="str">
        <f t="shared" si="8"/>
        <v>web-ny-10NYSEG</v>
      </c>
      <c r="V11" s="16" t="s">
        <v>15</v>
      </c>
      <c r="W11" s="16" t="s">
        <v>16</v>
      </c>
      <c r="X11" s="23">
        <v>7.8750000000000001E-2</v>
      </c>
      <c r="Z11" s="16" t="s">
        <v>114</v>
      </c>
      <c r="AA11" s="16" t="s">
        <v>115</v>
      </c>
      <c r="AB11" s="20" t="s">
        <v>245</v>
      </c>
      <c r="AC11" s="18" t="s">
        <v>116</v>
      </c>
      <c r="AD11" s="18" t="s">
        <v>117</v>
      </c>
      <c r="AE11" s="18" t="s">
        <v>146</v>
      </c>
      <c r="AF11" s="18" t="s">
        <v>147</v>
      </c>
      <c r="AG11" s="18" t="s">
        <v>148</v>
      </c>
      <c r="AH11" s="18" t="s">
        <v>121</v>
      </c>
      <c r="AL11" s="16" t="str">
        <f t="shared" si="0"/>
        <v>=CONCATENATE(C10,A10,D10)</v>
      </c>
    </row>
    <row r="12" spans="1:38" ht="15" x14ac:dyDescent="0.25">
      <c r="A12" s="16" t="s">
        <v>330</v>
      </c>
      <c r="B12" s="16" t="s">
        <v>298</v>
      </c>
      <c r="C12" s="16" t="s">
        <v>63</v>
      </c>
      <c r="D12" s="16" t="s">
        <v>28</v>
      </c>
      <c r="E12" s="16" t="str">
        <f t="shared" si="5"/>
        <v>web-ny-11Orange</v>
      </c>
      <c r="F12" s="18" t="s">
        <v>7</v>
      </c>
      <c r="G12" s="16" t="str">
        <f t="shared" si="6"/>
        <v>web-ny-11Orange@aol.com</v>
      </c>
      <c r="H12" s="16" t="str">
        <f t="shared" si="7"/>
        <v>web-ny-11Orange@aol.com</v>
      </c>
      <c r="I12" s="16" t="s">
        <v>69</v>
      </c>
      <c r="J12" s="18" t="s">
        <v>112</v>
      </c>
      <c r="K12" s="11">
        <f t="shared" ca="1" si="4"/>
        <v>2121375823</v>
      </c>
      <c r="L12" s="11" t="s">
        <v>60</v>
      </c>
      <c r="M12" s="12" t="s">
        <v>23</v>
      </c>
      <c r="N12" s="12" t="s">
        <v>64</v>
      </c>
      <c r="O12" s="18" t="s">
        <v>102</v>
      </c>
      <c r="P12" s="18"/>
      <c r="R12" s="11"/>
      <c r="S12" s="11">
        <f ca="1">RANDBETWEEN(7800000000,7899999999)</f>
        <v>7813427537</v>
      </c>
      <c r="T12" s="11"/>
      <c r="U12" s="11" t="str">
        <f t="shared" si="8"/>
        <v>web-ny-11Orange</v>
      </c>
      <c r="V12" s="16" t="s">
        <v>15</v>
      </c>
      <c r="W12" s="16" t="s">
        <v>16</v>
      </c>
      <c r="X12" s="23">
        <v>9.8750000000000004E-2</v>
      </c>
      <c r="Z12" s="16" t="s">
        <v>114</v>
      </c>
      <c r="AA12" s="16" t="s">
        <v>115</v>
      </c>
      <c r="AB12" s="20" t="s">
        <v>246</v>
      </c>
      <c r="AC12" s="18" t="s">
        <v>116</v>
      </c>
      <c r="AD12" s="18" t="s">
        <v>117</v>
      </c>
      <c r="AE12" s="18" t="s">
        <v>149</v>
      </c>
      <c r="AF12" s="18" t="s">
        <v>150</v>
      </c>
      <c r="AG12" s="18" t="s">
        <v>151</v>
      </c>
      <c r="AH12" s="18" t="s">
        <v>121</v>
      </c>
      <c r="AL12" s="16" t="str">
        <f t="shared" si="0"/>
        <v>=CONCATENATE(C11,A11,D11)</v>
      </c>
    </row>
    <row r="13" spans="1:38" ht="15" x14ac:dyDescent="0.25">
      <c r="A13" s="16" t="s">
        <v>330</v>
      </c>
      <c r="B13" s="16" t="s">
        <v>299</v>
      </c>
      <c r="C13" s="16" t="s">
        <v>63</v>
      </c>
      <c r="D13" s="16" t="s">
        <v>29</v>
      </c>
      <c r="E13" s="16" t="str">
        <f t="shared" si="5"/>
        <v>web-ny-12RGE</v>
      </c>
      <c r="F13" s="18" t="s">
        <v>7</v>
      </c>
      <c r="G13" s="16" t="str">
        <f t="shared" si="6"/>
        <v>web-ny-12RGE@aol.com</v>
      </c>
      <c r="H13" s="16" t="str">
        <f t="shared" si="7"/>
        <v>web-ny-12RGE@aol.com</v>
      </c>
      <c r="I13" s="16" t="s">
        <v>70</v>
      </c>
      <c r="J13" s="18" t="s">
        <v>113</v>
      </c>
      <c r="K13" s="11">
        <f t="shared" ca="1" si="4"/>
        <v>2124165221</v>
      </c>
      <c r="L13" s="11" t="s">
        <v>60</v>
      </c>
      <c r="M13" s="12" t="s">
        <v>24</v>
      </c>
      <c r="N13" s="12" t="s">
        <v>64</v>
      </c>
      <c r="O13" s="18" t="s">
        <v>102</v>
      </c>
      <c r="P13" s="18"/>
      <c r="Q13" s="16" t="s">
        <v>31</v>
      </c>
      <c r="R13" s="11">
        <f ca="1">RANDBETWEEN(1000000000000,1999999999999)</f>
        <v>1779046507253</v>
      </c>
      <c r="S13" s="11" t="str">
        <f ca="1">CONCATENATE(Q13,R13)</f>
        <v>R01779046507253</v>
      </c>
      <c r="T13" s="11"/>
      <c r="U13" s="11" t="str">
        <f t="shared" si="8"/>
        <v>web-ny-12RGE</v>
      </c>
      <c r="V13" s="16" t="s">
        <v>15</v>
      </c>
      <c r="W13" s="16" t="s">
        <v>16</v>
      </c>
      <c r="X13" s="23">
        <v>6.8750000000000006E-2</v>
      </c>
      <c r="Z13" s="16" t="s">
        <v>114</v>
      </c>
      <c r="AA13" s="16" t="s">
        <v>115</v>
      </c>
      <c r="AB13" s="20" t="s">
        <v>247</v>
      </c>
      <c r="AC13" s="18" t="s">
        <v>116</v>
      </c>
      <c r="AD13" s="18" t="s">
        <v>117</v>
      </c>
      <c r="AE13" s="18" t="s">
        <v>152</v>
      </c>
      <c r="AF13" s="18" t="s">
        <v>153</v>
      </c>
      <c r="AG13" s="18" t="s">
        <v>154</v>
      </c>
      <c r="AH13" s="18" t="s">
        <v>121</v>
      </c>
      <c r="AL13" s="16" t="str">
        <f t="shared" si="0"/>
        <v>=CONCATENATE(C12,A12,D12)</v>
      </c>
    </row>
    <row r="14" spans="1:38" s="15" customFormat="1" ht="15" x14ac:dyDescent="0.25">
      <c r="A14" s="16" t="s">
        <v>330</v>
      </c>
      <c r="B14" s="16" t="s">
        <v>300</v>
      </c>
      <c r="C14" s="15" t="s">
        <v>35</v>
      </c>
      <c r="D14" s="15" t="s">
        <v>36</v>
      </c>
      <c r="E14" s="15" t="str">
        <f t="shared" si="5"/>
        <v>web-ny-13ConEd_gas</v>
      </c>
      <c r="F14" s="20" t="s">
        <v>7</v>
      </c>
      <c r="G14" s="15" t="str">
        <f t="shared" si="6"/>
        <v>web-ny-13ConEd_gas@aol.com</v>
      </c>
      <c r="H14" s="15" t="str">
        <f t="shared" si="7"/>
        <v>web-ny-13ConEd_gas@aol.com</v>
      </c>
      <c r="I14" s="15" t="s">
        <v>40</v>
      </c>
      <c r="J14" s="18" t="s">
        <v>106</v>
      </c>
      <c r="K14" s="2">
        <f t="shared" ca="1" si="4"/>
        <v>2124855533</v>
      </c>
      <c r="L14" s="2" t="s">
        <v>61</v>
      </c>
      <c r="M14" s="3" t="s">
        <v>20</v>
      </c>
      <c r="N14" s="3" t="s">
        <v>62</v>
      </c>
      <c r="O14" s="20" t="s">
        <v>102</v>
      </c>
      <c r="P14" s="15" t="s">
        <v>46</v>
      </c>
      <c r="R14" s="2"/>
      <c r="S14" s="2">
        <f ca="1">RANDBETWEEN(100000000000000,199999999999999)</f>
        <v>183827205681196</v>
      </c>
      <c r="T14" s="2"/>
      <c r="U14" s="2"/>
      <c r="V14" s="15" t="s">
        <v>15</v>
      </c>
      <c r="W14" s="15" t="s">
        <v>16</v>
      </c>
      <c r="X14" s="23"/>
      <c r="Z14" s="16" t="s">
        <v>114</v>
      </c>
      <c r="AA14" s="16" t="s">
        <v>115</v>
      </c>
      <c r="AB14" s="19" t="s">
        <v>248</v>
      </c>
      <c r="AC14" s="18" t="s">
        <v>116</v>
      </c>
      <c r="AD14" s="18" t="s">
        <v>117</v>
      </c>
      <c r="AE14" s="18" t="s">
        <v>155</v>
      </c>
      <c r="AF14" s="18" t="s">
        <v>156</v>
      </c>
      <c r="AG14" s="18" t="s">
        <v>157</v>
      </c>
      <c r="AH14" s="18" t="s">
        <v>121</v>
      </c>
      <c r="AI14" s="18"/>
      <c r="AJ14" s="18"/>
      <c r="AK14" s="18"/>
      <c r="AL14" s="16" t="str">
        <f t="shared" si="0"/>
        <v>=CONCATENATE(C13,A13,D13)</v>
      </c>
    </row>
    <row r="15" spans="1:38" s="15" customFormat="1" ht="15" x14ac:dyDescent="0.25">
      <c r="A15" s="16" t="s">
        <v>330</v>
      </c>
      <c r="B15" s="16" t="s">
        <v>301</v>
      </c>
      <c r="C15" s="15" t="s">
        <v>35</v>
      </c>
      <c r="D15" s="15" t="s">
        <v>36</v>
      </c>
      <c r="E15" s="15" t="str">
        <f t="shared" si="5"/>
        <v>web-ny-14ConEd_gas</v>
      </c>
      <c r="F15" s="20" t="s">
        <v>7</v>
      </c>
      <c r="G15" s="15" t="str">
        <f t="shared" si="6"/>
        <v>web-ny-14ConEd_gas@aol.com</v>
      </c>
      <c r="H15" s="15" t="str">
        <f t="shared" si="7"/>
        <v>web-ny-14ConEd_gas@aol.com</v>
      </c>
      <c r="I15" s="15" t="s">
        <v>41</v>
      </c>
      <c r="J15" s="18" t="s">
        <v>106</v>
      </c>
      <c r="K15" s="2">
        <f t="shared" ca="1" si="4"/>
        <v>2122640890</v>
      </c>
      <c r="L15" s="2" t="s">
        <v>61</v>
      </c>
      <c r="M15" s="3" t="s">
        <v>20</v>
      </c>
      <c r="N15" s="3" t="s">
        <v>62</v>
      </c>
      <c r="O15" s="20" t="s">
        <v>102</v>
      </c>
      <c r="P15" s="15" t="s">
        <v>47</v>
      </c>
      <c r="R15" s="2"/>
      <c r="S15" s="2">
        <f ca="1">RANDBETWEEN(100000000000000,199999999999999)</f>
        <v>189176096704749</v>
      </c>
      <c r="T15" s="2"/>
      <c r="U15" s="2"/>
      <c r="V15" s="15" t="s">
        <v>15</v>
      </c>
      <c r="W15" s="15" t="s">
        <v>16</v>
      </c>
      <c r="X15" s="23"/>
      <c r="Z15" s="16" t="s">
        <v>114</v>
      </c>
      <c r="AA15" s="16" t="s">
        <v>115</v>
      </c>
      <c r="AB15" s="19" t="s">
        <v>249</v>
      </c>
      <c r="AC15" s="18" t="s">
        <v>116</v>
      </c>
      <c r="AD15" s="18" t="s">
        <v>117</v>
      </c>
      <c r="AE15" s="18" t="s">
        <v>158</v>
      </c>
      <c r="AF15" s="18" t="s">
        <v>159</v>
      </c>
      <c r="AG15" s="18" t="s">
        <v>160</v>
      </c>
      <c r="AH15" s="18" t="s">
        <v>121</v>
      </c>
      <c r="AI15" s="18"/>
      <c r="AJ15" s="18"/>
      <c r="AK15" s="18"/>
      <c r="AL15" s="16" t="str">
        <f t="shared" si="0"/>
        <v>=CONCATENATE(C14,A14,D14)</v>
      </c>
    </row>
    <row r="16" spans="1:38" s="15" customFormat="1" ht="15" x14ac:dyDescent="0.25">
      <c r="A16" s="16" t="s">
        <v>330</v>
      </c>
      <c r="B16" s="16" t="s">
        <v>302</v>
      </c>
      <c r="C16" s="15" t="s">
        <v>35</v>
      </c>
      <c r="D16" s="15" t="s">
        <v>48</v>
      </c>
      <c r="E16" s="15" t="str">
        <f t="shared" si="5"/>
        <v>web-ny-15NatFuel_gas</v>
      </c>
      <c r="F16" s="20" t="s">
        <v>7</v>
      </c>
      <c r="G16" s="15" t="str">
        <f t="shared" si="6"/>
        <v>web-ny-15NatFuel_gas@aol.com</v>
      </c>
      <c r="H16" s="15" t="str">
        <f t="shared" si="7"/>
        <v>web-ny-15NatFuel_gas@aol.com</v>
      </c>
      <c r="I16" s="15" t="s">
        <v>42</v>
      </c>
      <c r="J16" s="20" t="s">
        <v>107</v>
      </c>
      <c r="K16" s="2">
        <f t="shared" ca="1" si="4"/>
        <v>2125451973</v>
      </c>
      <c r="L16" s="2" t="s">
        <v>61</v>
      </c>
      <c r="M16" s="3" t="s">
        <v>49</v>
      </c>
      <c r="N16" s="3" t="s">
        <v>62</v>
      </c>
      <c r="O16" s="20" t="s">
        <v>102</v>
      </c>
      <c r="P16" s="15" t="s">
        <v>46</v>
      </c>
      <c r="R16" s="2"/>
      <c r="S16" s="2">
        <f ca="1">RANDBETWEEN(100000000,999999999)</f>
        <v>602927319</v>
      </c>
      <c r="T16" s="2"/>
      <c r="U16" s="2"/>
      <c r="V16" s="15" t="s">
        <v>15</v>
      </c>
      <c r="W16" s="15" t="s">
        <v>16</v>
      </c>
      <c r="X16" s="23"/>
      <c r="Z16" s="16" t="s">
        <v>114</v>
      </c>
      <c r="AA16" s="16" t="s">
        <v>115</v>
      </c>
      <c r="AB16" s="19" t="s">
        <v>250</v>
      </c>
      <c r="AC16" s="18" t="s">
        <v>116</v>
      </c>
      <c r="AD16" s="18" t="s">
        <v>117</v>
      </c>
      <c r="AE16" s="18" t="s">
        <v>161</v>
      </c>
      <c r="AF16" s="18" t="s">
        <v>162</v>
      </c>
      <c r="AG16" s="18" t="s">
        <v>163</v>
      </c>
      <c r="AH16" s="18" t="s">
        <v>121</v>
      </c>
      <c r="AI16" s="18"/>
      <c r="AJ16" s="18"/>
      <c r="AK16" s="18"/>
      <c r="AL16" s="16" t="str">
        <f t="shared" si="0"/>
        <v>=CONCATENATE(C15,A15,D15)</v>
      </c>
    </row>
    <row r="17" spans="1:38" s="15" customFormat="1" ht="15" x14ac:dyDescent="0.25">
      <c r="A17" s="16" t="s">
        <v>330</v>
      </c>
      <c r="B17" s="16" t="s">
        <v>303</v>
      </c>
      <c r="C17" s="15" t="s">
        <v>35</v>
      </c>
      <c r="D17" s="15" t="s">
        <v>48</v>
      </c>
      <c r="E17" s="15" t="str">
        <f t="shared" si="5"/>
        <v>web-ny-16NatFuel_gas</v>
      </c>
      <c r="F17" s="20" t="s">
        <v>7</v>
      </c>
      <c r="G17" s="15" t="str">
        <f t="shared" si="6"/>
        <v>web-ny-16NatFuel_gas@aol.com</v>
      </c>
      <c r="H17" s="15" t="str">
        <f t="shared" si="7"/>
        <v>web-ny-16NatFuel_gas@aol.com</v>
      </c>
      <c r="I17" s="15" t="s">
        <v>43</v>
      </c>
      <c r="J17" s="20" t="s">
        <v>107</v>
      </c>
      <c r="K17" s="2">
        <f t="shared" ca="1" si="4"/>
        <v>2127319419</v>
      </c>
      <c r="L17" s="2" t="s">
        <v>61</v>
      </c>
      <c r="M17" s="3" t="s">
        <v>49</v>
      </c>
      <c r="N17" s="3" t="s">
        <v>62</v>
      </c>
      <c r="O17" s="20" t="s">
        <v>102</v>
      </c>
      <c r="P17" s="15" t="s">
        <v>47</v>
      </c>
      <c r="R17" s="2"/>
      <c r="S17" s="2">
        <f ca="1">RANDBETWEEN(100000000,999999999)</f>
        <v>151648622</v>
      </c>
      <c r="T17" s="2"/>
      <c r="U17" s="2"/>
      <c r="V17" s="15" t="s">
        <v>15</v>
      </c>
      <c r="W17" s="15" t="s">
        <v>16</v>
      </c>
      <c r="X17" s="23"/>
      <c r="Z17" s="16" t="s">
        <v>114</v>
      </c>
      <c r="AA17" s="16" t="s">
        <v>115</v>
      </c>
      <c r="AB17" s="19" t="s">
        <v>251</v>
      </c>
      <c r="AC17" s="18" t="s">
        <v>116</v>
      </c>
      <c r="AD17" s="18" t="s">
        <v>117</v>
      </c>
      <c r="AE17" s="18" t="s">
        <v>164</v>
      </c>
      <c r="AF17" s="18" t="s">
        <v>165</v>
      </c>
      <c r="AG17" s="18" t="s">
        <v>166</v>
      </c>
      <c r="AH17" s="18" t="s">
        <v>121</v>
      </c>
      <c r="AI17" s="18"/>
      <c r="AJ17" s="18"/>
      <c r="AK17" s="18"/>
      <c r="AL17" s="16" t="str">
        <f t="shared" si="0"/>
        <v>=CONCATENATE(C16,A16,D16)</v>
      </c>
    </row>
    <row r="18" spans="1:38" s="15" customFormat="1" ht="15" x14ac:dyDescent="0.25">
      <c r="A18" s="16" t="s">
        <v>330</v>
      </c>
      <c r="B18" s="16" t="s">
        <v>304</v>
      </c>
      <c r="C18" s="15" t="s">
        <v>35</v>
      </c>
      <c r="D18" s="15" t="s">
        <v>50</v>
      </c>
      <c r="E18" s="15" t="str">
        <f t="shared" si="5"/>
        <v>web-ny-17NatGridKey_gas</v>
      </c>
      <c r="F18" s="20" t="s">
        <v>7</v>
      </c>
      <c r="G18" s="15" t="str">
        <f t="shared" si="6"/>
        <v>web-ny-17NatGridKey_gas@aol.com</v>
      </c>
      <c r="H18" s="15" t="str">
        <f t="shared" si="7"/>
        <v>web-ny-17NatGridKey_gas@aol.com</v>
      </c>
      <c r="I18" s="15" t="s">
        <v>44</v>
      </c>
      <c r="J18" s="20" t="s">
        <v>108</v>
      </c>
      <c r="K18" s="2">
        <f t="shared" ca="1" si="4"/>
        <v>2129842840</v>
      </c>
      <c r="L18" s="2" t="s">
        <v>61</v>
      </c>
      <c r="M18" s="4" t="s">
        <v>51</v>
      </c>
      <c r="N18" s="3" t="s">
        <v>62</v>
      </c>
      <c r="O18" s="20" t="s">
        <v>102</v>
      </c>
      <c r="P18" s="15" t="s">
        <v>46</v>
      </c>
      <c r="R18" s="2"/>
      <c r="S18" s="2">
        <f ca="1">RANDBETWEEN(1000000000,9999999999)</f>
        <v>7744342919</v>
      </c>
      <c r="T18" s="2"/>
      <c r="U18" s="2"/>
      <c r="V18" s="15" t="s">
        <v>15</v>
      </c>
      <c r="W18" s="15" t="s">
        <v>16</v>
      </c>
      <c r="X18" s="23"/>
      <c r="Z18" s="16" t="s">
        <v>114</v>
      </c>
      <c r="AA18" s="16" t="s">
        <v>115</v>
      </c>
      <c r="AB18" s="19" t="s">
        <v>252</v>
      </c>
      <c r="AC18" s="18" t="s">
        <v>116</v>
      </c>
      <c r="AD18" s="18" t="s">
        <v>117</v>
      </c>
      <c r="AE18" s="18" t="s">
        <v>167</v>
      </c>
      <c r="AF18" s="18" t="s">
        <v>168</v>
      </c>
      <c r="AG18" s="18" t="s">
        <v>169</v>
      </c>
      <c r="AH18" s="18" t="s">
        <v>121</v>
      </c>
      <c r="AI18" s="18"/>
      <c r="AJ18" s="18"/>
      <c r="AK18" s="18"/>
      <c r="AL18" s="16" t="str">
        <f t="shared" si="0"/>
        <v>=CONCATENATE(C17,A17,D17)</v>
      </c>
    </row>
    <row r="19" spans="1:38" s="15" customFormat="1" ht="15" x14ac:dyDescent="0.25">
      <c r="A19" s="16" t="s">
        <v>330</v>
      </c>
      <c r="B19" s="16" t="s">
        <v>305</v>
      </c>
      <c r="C19" s="15" t="s">
        <v>35</v>
      </c>
      <c r="D19" s="15" t="s">
        <v>50</v>
      </c>
      <c r="E19" s="15" t="str">
        <f t="shared" si="5"/>
        <v>web-ny-18NatGridKey_gas</v>
      </c>
      <c r="F19" s="20" t="s">
        <v>7</v>
      </c>
      <c r="G19" s="15" t="str">
        <f t="shared" si="6"/>
        <v>web-ny-18NatGridKey_gas@aol.com</v>
      </c>
      <c r="H19" s="15" t="str">
        <f t="shared" si="7"/>
        <v>web-ny-18NatGridKey_gas@aol.com</v>
      </c>
      <c r="I19" s="15" t="s">
        <v>71</v>
      </c>
      <c r="J19" s="20" t="s">
        <v>108</v>
      </c>
      <c r="K19" s="2">
        <f t="shared" ca="1" si="4"/>
        <v>2122044759</v>
      </c>
      <c r="L19" s="2" t="s">
        <v>61</v>
      </c>
      <c r="M19" s="4" t="s">
        <v>51</v>
      </c>
      <c r="N19" s="3" t="s">
        <v>62</v>
      </c>
      <c r="O19" s="20" t="s">
        <v>102</v>
      </c>
      <c r="P19" s="15" t="s">
        <v>47</v>
      </c>
      <c r="R19" s="2"/>
      <c r="S19" s="2">
        <f ca="1">RANDBETWEEN(1000000000,9999999999)</f>
        <v>2851497992</v>
      </c>
      <c r="T19" s="2"/>
      <c r="U19" s="2"/>
      <c r="V19" s="15" t="s">
        <v>15</v>
      </c>
      <c r="W19" s="15" t="s">
        <v>16</v>
      </c>
      <c r="X19" s="23"/>
      <c r="Z19" s="16" t="s">
        <v>114</v>
      </c>
      <c r="AA19" s="16" t="s">
        <v>115</v>
      </c>
      <c r="AB19" s="19" t="s">
        <v>253</v>
      </c>
      <c r="AC19" s="18" t="s">
        <v>116</v>
      </c>
      <c r="AD19" s="18" t="s">
        <v>117</v>
      </c>
      <c r="AE19" s="18" t="s">
        <v>170</v>
      </c>
      <c r="AF19" s="18" t="s">
        <v>171</v>
      </c>
      <c r="AG19" s="18" t="s">
        <v>172</v>
      </c>
      <c r="AH19" s="18" t="s">
        <v>121</v>
      </c>
      <c r="AI19" s="18"/>
      <c r="AJ19" s="18"/>
      <c r="AK19" s="18"/>
      <c r="AL19" s="16" t="str">
        <f t="shared" si="0"/>
        <v>=CONCATENATE(C18,A18,D18)</v>
      </c>
    </row>
    <row r="20" spans="1:38" s="15" customFormat="1" ht="15" x14ac:dyDescent="0.25">
      <c r="A20" s="16" t="s">
        <v>330</v>
      </c>
      <c r="B20" s="16" t="s">
        <v>306</v>
      </c>
      <c r="C20" s="15" t="s">
        <v>35</v>
      </c>
      <c r="D20" s="15" t="s">
        <v>37</v>
      </c>
      <c r="E20" s="15" t="str">
        <f t="shared" si="5"/>
        <v>web-ny-19NatGrid_gas</v>
      </c>
      <c r="F20" s="20" t="s">
        <v>7</v>
      </c>
      <c r="G20" s="15" t="str">
        <f t="shared" si="6"/>
        <v>web-ny-19NatGrid_gas@aol.com</v>
      </c>
      <c r="H20" s="15" t="str">
        <f t="shared" si="7"/>
        <v>web-ny-19NatGrid_gas@aol.com</v>
      </c>
      <c r="I20" s="15" t="s">
        <v>72</v>
      </c>
      <c r="J20" s="20" t="s">
        <v>109</v>
      </c>
      <c r="K20" s="2">
        <f t="shared" ca="1" si="4"/>
        <v>2126572893</v>
      </c>
      <c r="L20" s="2" t="s">
        <v>61</v>
      </c>
      <c r="M20" s="4" t="s">
        <v>52</v>
      </c>
      <c r="N20" s="3" t="s">
        <v>62</v>
      </c>
      <c r="O20" s="20" t="s">
        <v>102</v>
      </c>
      <c r="P20" s="15" t="s">
        <v>46</v>
      </c>
      <c r="R20" s="2"/>
      <c r="S20" s="2">
        <f ca="1">RANDBETWEEN(7800000000,7899999999)</f>
        <v>7868458418</v>
      </c>
      <c r="T20" s="2" t="s">
        <v>53</v>
      </c>
      <c r="U20" s="2"/>
      <c r="V20" s="15" t="s">
        <v>15</v>
      </c>
      <c r="W20" s="15" t="s">
        <v>16</v>
      </c>
      <c r="X20" s="23"/>
      <c r="Z20" s="16" t="s">
        <v>114</v>
      </c>
      <c r="AA20" s="16" t="s">
        <v>115</v>
      </c>
      <c r="AB20" s="19" t="s">
        <v>254</v>
      </c>
      <c r="AC20" s="18" t="s">
        <v>116</v>
      </c>
      <c r="AD20" s="18" t="s">
        <v>117</v>
      </c>
      <c r="AE20" s="18" t="s">
        <v>173</v>
      </c>
      <c r="AF20" s="18" t="s">
        <v>174</v>
      </c>
      <c r="AG20" s="18" t="s">
        <v>175</v>
      </c>
      <c r="AH20" s="18" t="s">
        <v>121</v>
      </c>
      <c r="AI20" s="18"/>
      <c r="AJ20" s="18"/>
      <c r="AK20" s="18"/>
      <c r="AL20" s="16" t="str">
        <f t="shared" si="0"/>
        <v>=CONCATENATE(C19,A19,D19)</v>
      </c>
    </row>
    <row r="21" spans="1:38" s="15" customFormat="1" ht="15" x14ac:dyDescent="0.25">
      <c r="A21" s="16" t="s">
        <v>330</v>
      </c>
      <c r="B21" s="16" t="s">
        <v>307</v>
      </c>
      <c r="C21" s="15" t="s">
        <v>35</v>
      </c>
      <c r="D21" s="15" t="s">
        <v>37</v>
      </c>
      <c r="E21" s="15" t="str">
        <f t="shared" si="5"/>
        <v>web-ny-20NatGrid_gas</v>
      </c>
      <c r="F21" s="20" t="s">
        <v>7</v>
      </c>
      <c r="G21" s="15" t="str">
        <f t="shared" si="6"/>
        <v>web-ny-20NatGrid_gas@aol.com</v>
      </c>
      <c r="H21" s="15" t="str">
        <f t="shared" si="7"/>
        <v>web-ny-20NatGrid_gas@aol.com</v>
      </c>
      <c r="I21" s="15" t="s">
        <v>73</v>
      </c>
      <c r="J21" s="20" t="s">
        <v>109</v>
      </c>
      <c r="K21" s="2">
        <f t="shared" ca="1" si="4"/>
        <v>2122375515</v>
      </c>
      <c r="L21" s="2" t="s">
        <v>61</v>
      </c>
      <c r="M21" s="4" t="s">
        <v>52</v>
      </c>
      <c r="N21" s="3" t="s">
        <v>62</v>
      </c>
      <c r="O21" s="20" t="s">
        <v>102</v>
      </c>
      <c r="P21" s="15" t="s">
        <v>47</v>
      </c>
      <c r="R21" s="2"/>
      <c r="S21" s="2">
        <f ca="1">RANDBETWEEN(7800000000,7899999999)</f>
        <v>7896675171</v>
      </c>
      <c r="T21" s="2" t="s">
        <v>53</v>
      </c>
      <c r="U21" s="2"/>
      <c r="V21" s="15" t="s">
        <v>15</v>
      </c>
      <c r="W21" s="15" t="s">
        <v>16</v>
      </c>
      <c r="X21" s="23"/>
      <c r="Z21" s="16" t="s">
        <v>114</v>
      </c>
      <c r="AA21" s="16" t="s">
        <v>115</v>
      </c>
      <c r="AB21" s="19" t="s">
        <v>255</v>
      </c>
      <c r="AC21" s="18" t="s">
        <v>116</v>
      </c>
      <c r="AD21" s="18" t="s">
        <v>117</v>
      </c>
      <c r="AE21" s="18" t="s">
        <v>176</v>
      </c>
      <c r="AF21" s="18" t="s">
        <v>177</v>
      </c>
      <c r="AG21" s="18" t="s">
        <v>178</v>
      </c>
      <c r="AH21" s="18" t="s">
        <v>121</v>
      </c>
      <c r="AI21" s="18"/>
      <c r="AJ21" s="18"/>
      <c r="AK21" s="18"/>
      <c r="AL21" s="16" t="str">
        <f t="shared" si="0"/>
        <v>=CONCATENATE(C20,A20,D20)</v>
      </c>
    </row>
    <row r="22" spans="1:38" s="15" customFormat="1" ht="15" x14ac:dyDescent="0.25">
      <c r="A22" s="16" t="s">
        <v>330</v>
      </c>
      <c r="B22" s="16" t="s">
        <v>308</v>
      </c>
      <c r="C22" s="15" t="s">
        <v>35</v>
      </c>
      <c r="D22" s="15" t="s">
        <v>38</v>
      </c>
      <c r="E22" s="15" t="str">
        <f t="shared" si="5"/>
        <v>web-ny-21NYSEG_gas</v>
      </c>
      <c r="F22" s="20" t="s">
        <v>7</v>
      </c>
      <c r="G22" s="15" t="str">
        <f t="shared" si="6"/>
        <v>web-ny-21NYSEG_gas@aol.com</v>
      </c>
      <c r="H22" s="15" t="str">
        <f t="shared" si="7"/>
        <v>web-ny-21NYSEG_gas@aol.com</v>
      </c>
      <c r="I22" s="15" t="s">
        <v>74</v>
      </c>
      <c r="J22" s="18" t="s">
        <v>111</v>
      </c>
      <c r="K22" s="2">
        <f t="shared" ca="1" si="4"/>
        <v>2129239971</v>
      </c>
      <c r="L22" s="2" t="s">
        <v>61</v>
      </c>
      <c r="M22" s="3" t="s">
        <v>22</v>
      </c>
      <c r="N22" s="3" t="s">
        <v>62</v>
      </c>
      <c r="O22" s="20" t="s">
        <v>102</v>
      </c>
      <c r="P22" s="15" t="s">
        <v>46</v>
      </c>
      <c r="Q22" s="15" t="s">
        <v>54</v>
      </c>
      <c r="R22" s="2">
        <f ca="1">RANDBETWEEN(100000000000,199999999999)</f>
        <v>148309203715</v>
      </c>
      <c r="S22" s="2" t="str">
        <f ca="1">CONCATENATE(Q22,R22)</f>
        <v>N02148309203715</v>
      </c>
      <c r="T22" s="2"/>
      <c r="U22" s="2"/>
      <c r="V22" s="15" t="s">
        <v>15</v>
      </c>
      <c r="W22" s="15" t="s">
        <v>16</v>
      </c>
      <c r="X22" s="23"/>
      <c r="Z22" s="16" t="s">
        <v>114</v>
      </c>
      <c r="AA22" s="16" t="s">
        <v>115</v>
      </c>
      <c r="AB22" s="19" t="s">
        <v>256</v>
      </c>
      <c r="AC22" s="18" t="s">
        <v>116</v>
      </c>
      <c r="AD22" s="18" t="s">
        <v>117</v>
      </c>
      <c r="AE22" s="18" t="s">
        <v>179</v>
      </c>
      <c r="AF22" s="18" t="s">
        <v>180</v>
      </c>
      <c r="AG22" s="18" t="s">
        <v>181</v>
      </c>
      <c r="AH22" s="18" t="s">
        <v>121</v>
      </c>
      <c r="AI22" s="18"/>
      <c r="AJ22" s="18"/>
      <c r="AK22" s="18"/>
      <c r="AL22" s="16" t="str">
        <f t="shared" si="0"/>
        <v>=CONCATENATE(C21,A21,D21)</v>
      </c>
    </row>
    <row r="23" spans="1:38" s="15" customFormat="1" ht="15" x14ac:dyDescent="0.25">
      <c r="A23" s="16" t="s">
        <v>330</v>
      </c>
      <c r="B23" s="16" t="s">
        <v>309</v>
      </c>
      <c r="C23" s="15" t="s">
        <v>35</v>
      </c>
      <c r="D23" s="15" t="s">
        <v>38</v>
      </c>
      <c r="E23" s="15" t="str">
        <f t="shared" si="5"/>
        <v>web-ny-22NYSEG_gas</v>
      </c>
      <c r="F23" s="20" t="s">
        <v>7</v>
      </c>
      <c r="G23" s="15" t="str">
        <f t="shared" si="6"/>
        <v>web-ny-22NYSEG_gas@aol.com</v>
      </c>
      <c r="H23" s="15" t="str">
        <f t="shared" si="7"/>
        <v>web-ny-22NYSEG_gas@aol.com</v>
      </c>
      <c r="I23" s="15" t="s">
        <v>75</v>
      </c>
      <c r="J23" s="18" t="s">
        <v>111</v>
      </c>
      <c r="K23" s="2">
        <f t="shared" ca="1" si="4"/>
        <v>2129748648</v>
      </c>
      <c r="L23" s="2" t="s">
        <v>61</v>
      </c>
      <c r="M23" s="3" t="s">
        <v>22</v>
      </c>
      <c r="N23" s="3" t="s">
        <v>62</v>
      </c>
      <c r="O23" s="20" t="s">
        <v>102</v>
      </c>
      <c r="P23" s="15" t="s">
        <v>47</v>
      </c>
      <c r="Q23" s="15" t="s">
        <v>54</v>
      </c>
      <c r="R23" s="2">
        <f ca="1">RANDBETWEEN(100000000000,199999999999)</f>
        <v>137258218071</v>
      </c>
      <c r="S23" s="2" t="str">
        <f ca="1">CONCATENATE(Q23,R23)</f>
        <v>N02137258218071</v>
      </c>
      <c r="T23" s="2"/>
      <c r="U23" s="2"/>
      <c r="V23" s="15" t="s">
        <v>15</v>
      </c>
      <c r="W23" s="15" t="s">
        <v>16</v>
      </c>
      <c r="X23" s="23"/>
      <c r="Z23" s="16" t="s">
        <v>114</v>
      </c>
      <c r="AA23" s="16" t="s">
        <v>115</v>
      </c>
      <c r="AB23" s="19" t="s">
        <v>257</v>
      </c>
      <c r="AC23" s="18" t="s">
        <v>116</v>
      </c>
      <c r="AD23" s="18" t="s">
        <v>117</v>
      </c>
      <c r="AE23" s="18" t="s">
        <v>182</v>
      </c>
      <c r="AF23" s="18" t="s">
        <v>183</v>
      </c>
      <c r="AG23" s="18" t="s">
        <v>184</v>
      </c>
      <c r="AH23" s="18" t="s">
        <v>121</v>
      </c>
      <c r="AI23" s="18"/>
      <c r="AJ23" s="18"/>
      <c r="AK23" s="18"/>
      <c r="AL23" s="16" t="str">
        <f t="shared" si="0"/>
        <v>=CONCATENATE(C22,A22,D22)</v>
      </c>
    </row>
    <row r="24" spans="1:38" s="15" customFormat="1" ht="15" x14ac:dyDescent="0.25">
      <c r="A24" s="16" t="s">
        <v>330</v>
      </c>
      <c r="B24" s="16" t="s">
        <v>310</v>
      </c>
      <c r="C24" s="15" t="s">
        <v>35</v>
      </c>
      <c r="D24" s="15" t="s">
        <v>39</v>
      </c>
      <c r="E24" s="15" t="str">
        <f t="shared" si="5"/>
        <v>web-ny-23Orange_gas</v>
      </c>
      <c r="F24" s="20" t="s">
        <v>7</v>
      </c>
      <c r="G24" s="15" t="str">
        <f t="shared" si="6"/>
        <v>web-ny-23Orange_gas@aol.com</v>
      </c>
      <c r="H24" s="15" t="str">
        <f t="shared" si="7"/>
        <v>web-ny-23Orange_gas@aol.com</v>
      </c>
      <c r="I24" s="15" t="s">
        <v>76</v>
      </c>
      <c r="J24" s="18" t="s">
        <v>112</v>
      </c>
      <c r="K24" s="2">
        <f t="shared" ca="1" si="4"/>
        <v>2129990784</v>
      </c>
      <c r="L24" s="2" t="s">
        <v>61</v>
      </c>
      <c r="M24" s="3" t="s">
        <v>23</v>
      </c>
      <c r="N24" s="3" t="s">
        <v>62</v>
      </c>
      <c r="O24" s="20" t="s">
        <v>102</v>
      </c>
      <c r="P24" s="15" t="s">
        <v>46</v>
      </c>
      <c r="R24" s="2"/>
      <c r="S24" s="2">
        <f ca="1">RANDBETWEEN(7800000000,7899999999)</f>
        <v>7861705488</v>
      </c>
      <c r="T24" s="2"/>
      <c r="U24" s="2"/>
      <c r="V24" s="15" t="s">
        <v>15</v>
      </c>
      <c r="W24" s="15" t="s">
        <v>16</v>
      </c>
      <c r="X24" s="23"/>
      <c r="Z24" s="16" t="s">
        <v>114</v>
      </c>
      <c r="AA24" s="16" t="s">
        <v>115</v>
      </c>
      <c r="AB24" s="19" t="s">
        <v>258</v>
      </c>
      <c r="AC24" s="18" t="s">
        <v>116</v>
      </c>
      <c r="AD24" s="18" t="s">
        <v>117</v>
      </c>
      <c r="AE24" s="18" t="s">
        <v>185</v>
      </c>
      <c r="AF24" s="18" t="s">
        <v>186</v>
      </c>
      <c r="AG24" s="18" t="s">
        <v>187</v>
      </c>
      <c r="AH24" s="18" t="s">
        <v>121</v>
      </c>
      <c r="AI24" s="18"/>
      <c r="AJ24" s="18"/>
      <c r="AK24" s="18"/>
      <c r="AL24" s="16" t="str">
        <f t="shared" si="0"/>
        <v>=CONCATENATE(C23,A23,D23)</v>
      </c>
    </row>
    <row r="25" spans="1:38" s="15" customFormat="1" ht="15" x14ac:dyDescent="0.25">
      <c r="A25" s="16" t="s">
        <v>330</v>
      </c>
      <c r="B25" s="16" t="s">
        <v>311</v>
      </c>
      <c r="C25" s="15" t="s">
        <v>35</v>
      </c>
      <c r="D25" s="15" t="s">
        <v>39</v>
      </c>
      <c r="E25" s="15" t="str">
        <f t="shared" si="5"/>
        <v>web-ny-24Orange_gas</v>
      </c>
      <c r="F25" s="20" t="s">
        <v>7</v>
      </c>
      <c r="G25" s="15" t="str">
        <f t="shared" si="6"/>
        <v>web-ny-24Orange_gas@aol.com</v>
      </c>
      <c r="H25" s="15" t="str">
        <f t="shared" si="7"/>
        <v>web-ny-24Orange_gas@aol.com</v>
      </c>
      <c r="I25" s="15" t="s">
        <v>77</v>
      </c>
      <c r="J25" s="18" t="s">
        <v>112</v>
      </c>
      <c r="K25" s="2">
        <f t="shared" ca="1" si="4"/>
        <v>2126961489</v>
      </c>
      <c r="L25" s="2" t="s">
        <v>61</v>
      </c>
      <c r="M25" s="3" t="s">
        <v>23</v>
      </c>
      <c r="N25" s="3" t="s">
        <v>62</v>
      </c>
      <c r="O25" s="20" t="s">
        <v>102</v>
      </c>
      <c r="P25" s="15" t="s">
        <v>47</v>
      </c>
      <c r="R25" s="2"/>
      <c r="S25" s="2">
        <f ca="1">RANDBETWEEN(7800000000,7899999999)</f>
        <v>7817466875</v>
      </c>
      <c r="T25" s="2"/>
      <c r="U25" s="2"/>
      <c r="V25" s="15" t="s">
        <v>15</v>
      </c>
      <c r="W25" s="15" t="s">
        <v>16</v>
      </c>
      <c r="X25" s="23"/>
      <c r="Z25" s="16" t="s">
        <v>114</v>
      </c>
      <c r="AA25" s="16" t="s">
        <v>115</v>
      </c>
      <c r="AB25" s="19" t="s">
        <v>259</v>
      </c>
      <c r="AC25" s="18" t="s">
        <v>116</v>
      </c>
      <c r="AD25" s="18" t="s">
        <v>117</v>
      </c>
      <c r="AE25" s="18" t="s">
        <v>188</v>
      </c>
      <c r="AF25" s="18" t="s">
        <v>189</v>
      </c>
      <c r="AG25" s="18" t="s">
        <v>190</v>
      </c>
      <c r="AH25" s="18" t="s">
        <v>121</v>
      </c>
      <c r="AI25" s="18"/>
      <c r="AJ25" s="18"/>
      <c r="AK25" s="18"/>
      <c r="AL25" s="16" t="str">
        <f t="shared" si="0"/>
        <v>=CONCATENATE(C24,A24,D24)</v>
      </c>
    </row>
    <row r="26" spans="1:38" ht="15" x14ac:dyDescent="0.25">
      <c r="A26" s="16" t="s">
        <v>330</v>
      </c>
      <c r="B26" s="16" t="s">
        <v>312</v>
      </c>
      <c r="C26" s="15" t="s">
        <v>63</v>
      </c>
      <c r="D26" s="15" t="s">
        <v>36</v>
      </c>
      <c r="E26" s="15" t="str">
        <f t="shared" si="5"/>
        <v>web-ny-25ConEd_gas</v>
      </c>
      <c r="F26" s="20" t="s">
        <v>7</v>
      </c>
      <c r="G26" s="15" t="str">
        <f t="shared" si="6"/>
        <v>web-ny-25ConEd_gas@aol.com</v>
      </c>
      <c r="H26" s="15" t="str">
        <f t="shared" si="7"/>
        <v>web-ny-25ConEd_gas@aol.com</v>
      </c>
      <c r="I26" s="15" t="s">
        <v>78</v>
      </c>
      <c r="J26" s="18" t="s">
        <v>106</v>
      </c>
      <c r="K26" s="2">
        <f t="shared" ca="1" si="4"/>
        <v>2124177580</v>
      </c>
      <c r="L26" s="2" t="s">
        <v>61</v>
      </c>
      <c r="M26" s="3" t="s">
        <v>20</v>
      </c>
      <c r="N26" s="3" t="s">
        <v>64</v>
      </c>
      <c r="O26" s="20" t="s">
        <v>102</v>
      </c>
      <c r="P26" s="15"/>
      <c r="Q26" s="15"/>
      <c r="R26" s="2"/>
      <c r="S26" s="2">
        <f ca="1">RANDBETWEEN(100000000000000,199999999999999)</f>
        <v>180711659585493</v>
      </c>
      <c r="T26" s="2"/>
      <c r="U26" s="2" t="str">
        <f>CONCATENATE(B26,D26)</f>
        <v>web-ny-25ConEd_gas</v>
      </c>
      <c r="V26" s="15" t="s">
        <v>15</v>
      </c>
      <c r="W26" s="15" t="s">
        <v>16</v>
      </c>
      <c r="X26" s="23"/>
      <c r="Z26" s="16" t="s">
        <v>114</v>
      </c>
      <c r="AA26" s="16" t="s">
        <v>115</v>
      </c>
      <c r="AB26" s="18" t="s">
        <v>285</v>
      </c>
      <c r="AC26" s="18" t="s">
        <v>116</v>
      </c>
      <c r="AD26" s="18" t="s">
        <v>117</v>
      </c>
      <c r="AE26" s="18" t="s">
        <v>276</v>
      </c>
      <c r="AF26" s="18" t="s">
        <v>279</v>
      </c>
      <c r="AG26" s="18" t="s">
        <v>282</v>
      </c>
      <c r="AH26" s="18" t="s">
        <v>121</v>
      </c>
      <c r="AL26" s="16" t="str">
        <f t="shared" si="0"/>
        <v>=CONCATENATE(C25,A25,D25)</v>
      </c>
    </row>
    <row r="27" spans="1:38" ht="15" x14ac:dyDescent="0.25">
      <c r="A27" s="16" t="s">
        <v>330</v>
      </c>
      <c r="B27" s="16" t="s">
        <v>313</v>
      </c>
      <c r="C27" s="15" t="s">
        <v>63</v>
      </c>
      <c r="D27" s="15" t="s">
        <v>48</v>
      </c>
      <c r="E27" s="15" t="str">
        <f t="shared" si="5"/>
        <v>web-ny-26NatFuel_gas</v>
      </c>
      <c r="F27" s="20" t="s">
        <v>7</v>
      </c>
      <c r="G27" s="15" t="str">
        <f t="shared" si="6"/>
        <v>web-ny-26NatFuel_gas@aol.com</v>
      </c>
      <c r="H27" s="15" t="str">
        <f t="shared" si="7"/>
        <v>web-ny-26NatFuel_gas@aol.com</v>
      </c>
      <c r="I27" s="15" t="s">
        <v>79</v>
      </c>
      <c r="J27" s="20" t="s">
        <v>107</v>
      </c>
      <c r="K27" s="2">
        <f t="shared" ca="1" si="4"/>
        <v>2122953719</v>
      </c>
      <c r="L27" s="2" t="s">
        <v>61</v>
      </c>
      <c r="M27" s="3" t="s">
        <v>49</v>
      </c>
      <c r="N27" s="3" t="s">
        <v>64</v>
      </c>
      <c r="O27" s="20" t="s">
        <v>102</v>
      </c>
      <c r="P27" s="15"/>
      <c r="Q27" s="15"/>
      <c r="R27" s="2"/>
      <c r="S27" s="2">
        <f ca="1">RANDBETWEEN(100000000,999999999)</f>
        <v>630315574</v>
      </c>
      <c r="T27" s="2"/>
      <c r="U27" s="2" t="str">
        <f t="shared" ref="U27:U31" si="9">CONCATENATE(B27,D27)</f>
        <v>web-ny-26NatFuel_gas</v>
      </c>
      <c r="V27" s="15" t="s">
        <v>15</v>
      </c>
      <c r="W27" s="15" t="s">
        <v>16</v>
      </c>
      <c r="X27" s="23"/>
      <c r="Z27" s="16" t="s">
        <v>114</v>
      </c>
      <c r="AA27" s="16" t="s">
        <v>115</v>
      </c>
      <c r="AB27" s="18" t="s">
        <v>286</v>
      </c>
      <c r="AC27" s="18" t="s">
        <v>116</v>
      </c>
      <c r="AD27" s="18" t="s">
        <v>117</v>
      </c>
      <c r="AE27" s="18" t="s">
        <v>277</v>
      </c>
      <c r="AF27" s="18" t="s">
        <v>280</v>
      </c>
      <c r="AG27" s="18" t="s">
        <v>283</v>
      </c>
      <c r="AH27" s="18" t="s">
        <v>121</v>
      </c>
      <c r="AL27" s="16" t="str">
        <f t="shared" si="0"/>
        <v>=CONCATENATE(C26,A26,D26)</v>
      </c>
    </row>
    <row r="28" spans="1:38" ht="15" x14ac:dyDescent="0.25">
      <c r="A28" s="16" t="s">
        <v>330</v>
      </c>
      <c r="B28" s="16" t="s">
        <v>314</v>
      </c>
      <c r="C28" s="15" t="s">
        <v>63</v>
      </c>
      <c r="D28" s="15" t="s">
        <v>50</v>
      </c>
      <c r="E28" s="15" t="str">
        <f t="shared" si="5"/>
        <v>web-ny-27NatGridKey_gas</v>
      </c>
      <c r="F28" s="20" t="s">
        <v>7</v>
      </c>
      <c r="G28" s="15" t="str">
        <f t="shared" si="6"/>
        <v>web-ny-27NatGridKey_gas@aol.com</v>
      </c>
      <c r="H28" s="15" t="str">
        <f t="shared" si="7"/>
        <v>web-ny-27NatGridKey_gas@aol.com</v>
      </c>
      <c r="I28" s="15" t="s">
        <v>80</v>
      </c>
      <c r="J28" s="20" t="s">
        <v>108</v>
      </c>
      <c r="K28" s="2">
        <f t="shared" ca="1" si="4"/>
        <v>2124124148</v>
      </c>
      <c r="L28" s="2" t="s">
        <v>61</v>
      </c>
      <c r="M28" s="4" t="s">
        <v>51</v>
      </c>
      <c r="N28" s="3" t="s">
        <v>64</v>
      </c>
      <c r="O28" s="20" t="s">
        <v>102</v>
      </c>
      <c r="P28" s="15"/>
      <c r="Q28" s="15"/>
      <c r="R28" s="2"/>
      <c r="S28" s="2">
        <f ca="1">RANDBETWEEN(1000000000,9999999999)</f>
        <v>3383635108</v>
      </c>
      <c r="T28" s="2"/>
      <c r="U28" s="2" t="str">
        <f t="shared" si="9"/>
        <v>web-ny-27NatGridKey_gas</v>
      </c>
      <c r="V28" s="15" t="s">
        <v>15</v>
      </c>
      <c r="W28" s="15" t="s">
        <v>16</v>
      </c>
      <c r="X28" s="23"/>
      <c r="Z28" s="16" t="s">
        <v>114</v>
      </c>
      <c r="AA28" s="16" t="s">
        <v>115</v>
      </c>
      <c r="AB28" s="18" t="s">
        <v>260</v>
      </c>
      <c r="AC28" s="18" t="s">
        <v>116</v>
      </c>
      <c r="AD28" s="18" t="s">
        <v>117</v>
      </c>
      <c r="AE28" s="18" t="s">
        <v>191</v>
      </c>
      <c r="AF28" s="18" t="s">
        <v>192</v>
      </c>
      <c r="AG28" s="18" t="s">
        <v>193</v>
      </c>
      <c r="AH28" s="18" t="s">
        <v>121</v>
      </c>
      <c r="AL28" s="16" t="str">
        <f t="shared" si="0"/>
        <v>=CONCATENATE(C27,A27,D27)</v>
      </c>
    </row>
    <row r="29" spans="1:38" ht="15" x14ac:dyDescent="0.25">
      <c r="A29" s="16" t="s">
        <v>330</v>
      </c>
      <c r="B29" s="16" t="s">
        <v>315</v>
      </c>
      <c r="C29" s="15" t="s">
        <v>63</v>
      </c>
      <c r="D29" s="15" t="s">
        <v>37</v>
      </c>
      <c r="E29" s="15" t="str">
        <f t="shared" si="5"/>
        <v>web-ny-28NatGrid_gas</v>
      </c>
      <c r="F29" s="20" t="s">
        <v>7</v>
      </c>
      <c r="G29" s="15" t="str">
        <f t="shared" si="6"/>
        <v>web-ny-28NatGrid_gas@aol.com</v>
      </c>
      <c r="H29" s="15" t="str">
        <f t="shared" si="7"/>
        <v>web-ny-28NatGrid_gas@aol.com</v>
      </c>
      <c r="I29" s="15" t="s">
        <v>81</v>
      </c>
      <c r="J29" s="20" t="s">
        <v>109</v>
      </c>
      <c r="K29" s="2">
        <f t="shared" ca="1" si="4"/>
        <v>2124976265</v>
      </c>
      <c r="L29" s="2" t="s">
        <v>61</v>
      </c>
      <c r="M29" s="4" t="s">
        <v>52</v>
      </c>
      <c r="N29" s="3" t="s">
        <v>64</v>
      </c>
      <c r="O29" s="20" t="s">
        <v>102</v>
      </c>
      <c r="P29" s="15"/>
      <c r="Q29" s="15"/>
      <c r="R29" s="2"/>
      <c r="S29" s="2">
        <f ca="1">RANDBETWEEN(7800000000,7899999999)</f>
        <v>7865134431</v>
      </c>
      <c r="T29" s="2" t="s">
        <v>53</v>
      </c>
      <c r="U29" s="2" t="str">
        <f t="shared" si="9"/>
        <v>web-ny-28NatGrid_gas</v>
      </c>
      <c r="V29" s="15" t="s">
        <v>15</v>
      </c>
      <c r="W29" s="15" t="s">
        <v>16</v>
      </c>
      <c r="X29" s="23"/>
      <c r="Z29" s="16" t="s">
        <v>114</v>
      </c>
      <c r="AA29" s="16" t="s">
        <v>115</v>
      </c>
      <c r="AB29" s="18" t="s">
        <v>261</v>
      </c>
      <c r="AC29" s="18" t="s">
        <v>116</v>
      </c>
      <c r="AD29" s="18" t="s">
        <v>117</v>
      </c>
      <c r="AE29" s="18" t="s">
        <v>194</v>
      </c>
      <c r="AF29" s="18" t="s">
        <v>195</v>
      </c>
      <c r="AG29" s="18" t="s">
        <v>196</v>
      </c>
      <c r="AH29" s="18" t="s">
        <v>121</v>
      </c>
      <c r="AL29" s="16" t="str">
        <f t="shared" si="0"/>
        <v>=CONCATENATE(C28,A28,D28)</v>
      </c>
    </row>
    <row r="30" spans="1:38" ht="15" x14ac:dyDescent="0.25">
      <c r="A30" s="16" t="s">
        <v>330</v>
      </c>
      <c r="B30" s="16" t="s">
        <v>316</v>
      </c>
      <c r="C30" s="15" t="s">
        <v>63</v>
      </c>
      <c r="D30" s="15" t="s">
        <v>38</v>
      </c>
      <c r="E30" s="15" t="str">
        <f t="shared" si="5"/>
        <v>web-ny-29NYSEG_gas</v>
      </c>
      <c r="F30" s="20" t="s">
        <v>7</v>
      </c>
      <c r="G30" s="15" t="str">
        <f t="shared" si="6"/>
        <v>web-ny-29NYSEG_gas@aol.com</v>
      </c>
      <c r="H30" s="15" t="str">
        <f t="shared" si="7"/>
        <v>web-ny-29NYSEG_gas@aol.com</v>
      </c>
      <c r="I30" s="15" t="s">
        <v>82</v>
      </c>
      <c r="J30" s="18" t="s">
        <v>111</v>
      </c>
      <c r="K30" s="2">
        <f t="shared" ca="1" si="4"/>
        <v>2126154572</v>
      </c>
      <c r="L30" s="2" t="s">
        <v>61</v>
      </c>
      <c r="M30" s="3" t="s">
        <v>22</v>
      </c>
      <c r="N30" s="3" t="s">
        <v>64</v>
      </c>
      <c r="O30" s="20" t="s">
        <v>102</v>
      </c>
      <c r="P30" s="15"/>
      <c r="Q30" s="15" t="s">
        <v>54</v>
      </c>
      <c r="R30" s="2">
        <f ca="1">RANDBETWEEN(100000000000,199999999999)</f>
        <v>166968234265</v>
      </c>
      <c r="S30" s="2" t="str">
        <f ca="1">CONCATENATE(Q30,R30)</f>
        <v>N02166968234265</v>
      </c>
      <c r="T30" s="2"/>
      <c r="U30" s="2" t="str">
        <f t="shared" si="9"/>
        <v>web-ny-29NYSEG_gas</v>
      </c>
      <c r="V30" s="15" t="s">
        <v>15</v>
      </c>
      <c r="W30" s="15" t="s">
        <v>16</v>
      </c>
      <c r="X30" s="23"/>
      <c r="Z30" s="16" t="s">
        <v>114</v>
      </c>
      <c r="AA30" s="16" t="s">
        <v>115</v>
      </c>
      <c r="AB30" s="18" t="s">
        <v>262</v>
      </c>
      <c r="AC30" s="18" t="s">
        <v>116</v>
      </c>
      <c r="AD30" s="18" t="s">
        <v>117</v>
      </c>
      <c r="AE30" s="18" t="s">
        <v>197</v>
      </c>
      <c r="AF30" s="18" t="s">
        <v>198</v>
      </c>
      <c r="AG30" s="18" t="s">
        <v>199</v>
      </c>
      <c r="AH30" s="18" t="s">
        <v>121</v>
      </c>
      <c r="AL30" s="16" t="str">
        <f t="shared" si="0"/>
        <v>=CONCATENATE(C29,A29,D29)</v>
      </c>
    </row>
    <row r="31" spans="1:38" ht="15" x14ac:dyDescent="0.25">
      <c r="A31" s="16" t="s">
        <v>330</v>
      </c>
      <c r="B31" s="16" t="s">
        <v>317</v>
      </c>
      <c r="C31" s="15" t="s">
        <v>63</v>
      </c>
      <c r="D31" s="15" t="s">
        <v>39</v>
      </c>
      <c r="E31" s="15" t="str">
        <f t="shared" si="5"/>
        <v>web-ny-30Orange_gas</v>
      </c>
      <c r="F31" s="20" t="s">
        <v>7</v>
      </c>
      <c r="G31" s="15" t="str">
        <f t="shared" si="6"/>
        <v>web-ny-30Orange_gas@aol.com</v>
      </c>
      <c r="H31" s="15" t="str">
        <f t="shared" si="7"/>
        <v>web-ny-30Orange_gas@aol.com</v>
      </c>
      <c r="I31" s="15" t="s">
        <v>83</v>
      </c>
      <c r="J31" s="18" t="s">
        <v>112</v>
      </c>
      <c r="K31" s="2">
        <f t="shared" ca="1" si="4"/>
        <v>2129303586</v>
      </c>
      <c r="L31" s="2" t="s">
        <v>61</v>
      </c>
      <c r="M31" s="3" t="s">
        <v>23</v>
      </c>
      <c r="N31" s="3" t="s">
        <v>64</v>
      </c>
      <c r="O31" s="20" t="s">
        <v>102</v>
      </c>
      <c r="P31" s="15"/>
      <c r="Q31" s="15"/>
      <c r="R31" s="2"/>
      <c r="S31" s="2">
        <f ca="1">RANDBETWEEN(7800000000,7899999999)</f>
        <v>7860455103</v>
      </c>
      <c r="T31" s="2"/>
      <c r="U31" s="2" t="str">
        <f t="shared" si="9"/>
        <v>web-ny-30Orange_gas</v>
      </c>
      <c r="V31" s="15" t="s">
        <v>15</v>
      </c>
      <c r="W31" s="15" t="s">
        <v>16</v>
      </c>
      <c r="X31" s="23"/>
      <c r="Z31" s="16" t="s">
        <v>114</v>
      </c>
      <c r="AA31" s="16" t="s">
        <v>115</v>
      </c>
      <c r="AB31" s="18" t="s">
        <v>263</v>
      </c>
      <c r="AC31" s="18" t="s">
        <v>116</v>
      </c>
      <c r="AD31" s="18" t="s">
        <v>117</v>
      </c>
      <c r="AE31" s="18" t="s">
        <v>200</v>
      </c>
      <c r="AF31" s="18" t="s">
        <v>201</v>
      </c>
      <c r="AG31" s="18" t="s">
        <v>202</v>
      </c>
      <c r="AH31" s="18" t="s">
        <v>121</v>
      </c>
      <c r="AL31" s="16" t="str">
        <f t="shared" si="0"/>
        <v>=CONCATENATE(C30,A30,D30)</v>
      </c>
    </row>
    <row r="32" spans="1:38" s="14" customFormat="1" ht="15" x14ac:dyDescent="0.25">
      <c r="A32" s="16" t="s">
        <v>330</v>
      </c>
      <c r="B32" s="16" t="s">
        <v>318</v>
      </c>
      <c r="C32" s="14" t="s">
        <v>35</v>
      </c>
      <c r="D32" s="14" t="s">
        <v>84</v>
      </c>
      <c r="E32" s="14" t="str">
        <f>CONCATENATE(B32,D32)</f>
        <v>web-ny-31CentHud_green</v>
      </c>
      <c r="F32" s="19" t="s">
        <v>7</v>
      </c>
      <c r="G32" s="14" t="str">
        <f>CONCATENATE(E32,F32)</f>
        <v>web-ny-31CentHud_green@aol.com</v>
      </c>
      <c r="H32" s="14" t="str">
        <f>CONCATENATE(G32)</f>
        <v>web-ny-31CentHud_green@aol.com</v>
      </c>
      <c r="I32" s="14" t="s">
        <v>90</v>
      </c>
      <c r="J32" s="18" t="s">
        <v>105</v>
      </c>
      <c r="K32" s="5">
        <f ca="1">RANDBETWEEN(2121231234,2129999999)</f>
        <v>2125648985</v>
      </c>
      <c r="L32" s="5" t="s">
        <v>60</v>
      </c>
      <c r="M32" s="6" t="s">
        <v>19</v>
      </c>
      <c r="N32" s="6" t="s">
        <v>62</v>
      </c>
      <c r="O32" s="19" t="s">
        <v>103</v>
      </c>
      <c r="P32" s="19"/>
      <c r="S32" s="5">
        <f ca="1">RANDBETWEEN(10000000000,19999999999)</f>
        <v>12118949232</v>
      </c>
      <c r="T32" s="5"/>
      <c r="U32" s="5"/>
      <c r="V32" s="14" t="s">
        <v>15</v>
      </c>
      <c r="W32" s="14" t="s">
        <v>16</v>
      </c>
      <c r="X32" s="23">
        <v>7.8750000000000001E-2</v>
      </c>
      <c r="Z32" s="16" t="s">
        <v>114</v>
      </c>
      <c r="AA32" s="16" t="s">
        <v>115</v>
      </c>
      <c r="AB32" s="18" t="s">
        <v>264</v>
      </c>
      <c r="AC32" s="18" t="s">
        <v>116</v>
      </c>
      <c r="AD32" s="18" t="s">
        <v>117</v>
      </c>
      <c r="AE32" s="18" t="s">
        <v>203</v>
      </c>
      <c r="AF32" s="18" t="s">
        <v>204</v>
      </c>
      <c r="AG32" s="18" t="s">
        <v>205</v>
      </c>
      <c r="AH32" s="18" t="s">
        <v>121</v>
      </c>
      <c r="AI32" s="18"/>
      <c r="AJ32" s="18"/>
      <c r="AK32" s="18"/>
      <c r="AL32" s="16" t="str">
        <f t="shared" si="0"/>
        <v>=CONCATENATE(C31,A31,D31)</v>
      </c>
    </row>
    <row r="33" spans="1:38" s="14" customFormat="1" ht="15" x14ac:dyDescent="0.25">
      <c r="A33" s="16" t="s">
        <v>330</v>
      </c>
      <c r="B33" s="16" t="s">
        <v>319</v>
      </c>
      <c r="C33" s="14" t="s">
        <v>35</v>
      </c>
      <c r="D33" s="14" t="s">
        <v>85</v>
      </c>
      <c r="E33" s="14" t="str">
        <f t="shared" ref="E33:E37" si="10">CONCATENATE(B33,D33)</f>
        <v>web-ny-32ConEd_green</v>
      </c>
      <c r="F33" s="19" t="s">
        <v>7</v>
      </c>
      <c r="G33" s="14" t="str">
        <f t="shared" ref="G33:G37" si="11">CONCATENATE(E33,F33)</f>
        <v>web-ny-32ConEd_green@aol.com</v>
      </c>
      <c r="H33" s="14" t="str">
        <f t="shared" ref="H33:H37" si="12">CONCATENATE(G33)</f>
        <v>web-ny-32ConEd_green@aol.com</v>
      </c>
      <c r="I33" s="14" t="s">
        <v>91</v>
      </c>
      <c r="J33" s="18" t="s">
        <v>106</v>
      </c>
      <c r="K33" s="5">
        <f t="shared" ref="K33:K43" ca="1" si="13">RANDBETWEEN(2121231234,2129999999)</f>
        <v>2123294754</v>
      </c>
      <c r="L33" s="5" t="s">
        <v>60</v>
      </c>
      <c r="M33" s="6" t="s">
        <v>20</v>
      </c>
      <c r="N33" s="6" t="s">
        <v>62</v>
      </c>
      <c r="O33" s="19" t="s">
        <v>103</v>
      </c>
      <c r="P33" s="19"/>
      <c r="R33" s="5"/>
      <c r="S33" s="5">
        <f ca="1">RANDBETWEEN(100000000000000,199999999999999)</f>
        <v>114465359716261</v>
      </c>
      <c r="T33" s="5"/>
      <c r="U33" s="5"/>
      <c r="V33" s="14" t="s">
        <v>15</v>
      </c>
      <c r="W33" s="14" t="s">
        <v>16</v>
      </c>
      <c r="X33" s="23">
        <v>0.12875</v>
      </c>
      <c r="Z33" s="16" t="s">
        <v>114</v>
      </c>
      <c r="AA33" s="16" t="s">
        <v>115</v>
      </c>
      <c r="AB33" s="18" t="s">
        <v>265</v>
      </c>
      <c r="AC33" s="18" t="s">
        <v>116</v>
      </c>
      <c r="AD33" s="18" t="s">
        <v>117</v>
      </c>
      <c r="AE33" s="18" t="s">
        <v>206</v>
      </c>
      <c r="AF33" s="18" t="s">
        <v>207</v>
      </c>
      <c r="AG33" s="18" t="s">
        <v>208</v>
      </c>
      <c r="AH33" s="18" t="s">
        <v>121</v>
      </c>
      <c r="AI33" s="18"/>
      <c r="AJ33" s="18"/>
      <c r="AK33" s="18"/>
      <c r="AL33" s="16" t="str">
        <f t="shared" si="0"/>
        <v>=CONCATENATE(C32,A32,D32)</v>
      </c>
    </row>
    <row r="34" spans="1:38" s="14" customFormat="1" ht="15" x14ac:dyDescent="0.25">
      <c r="A34" s="16" t="s">
        <v>330</v>
      </c>
      <c r="B34" s="16" t="s">
        <v>320</v>
      </c>
      <c r="C34" s="14" t="s">
        <v>35</v>
      </c>
      <c r="D34" s="14" t="s">
        <v>86</v>
      </c>
      <c r="E34" s="14" t="str">
        <f t="shared" si="10"/>
        <v>web-ny-33NatGrid_green</v>
      </c>
      <c r="F34" s="19" t="s">
        <v>7</v>
      </c>
      <c r="G34" s="14" t="str">
        <f t="shared" si="11"/>
        <v>web-ny-33NatGrid_green@aol.com</v>
      </c>
      <c r="H34" s="14" t="str">
        <f t="shared" si="12"/>
        <v>web-ny-33NatGrid_green@aol.com</v>
      </c>
      <c r="I34" s="14" t="s">
        <v>92</v>
      </c>
      <c r="J34" s="18" t="s">
        <v>110</v>
      </c>
      <c r="K34" s="5">
        <f t="shared" ca="1" si="13"/>
        <v>2127593989</v>
      </c>
      <c r="L34" s="5" t="s">
        <v>60</v>
      </c>
      <c r="M34" s="7" t="s">
        <v>21</v>
      </c>
      <c r="N34" s="6" t="s">
        <v>62</v>
      </c>
      <c r="O34" s="19" t="s">
        <v>103</v>
      </c>
      <c r="P34" s="19"/>
      <c r="R34" s="5"/>
      <c r="S34" s="5">
        <f ca="1">RANDBETWEEN(7800000000,7899999999)</f>
        <v>7824148999</v>
      </c>
      <c r="T34" s="5" t="s">
        <v>33</v>
      </c>
      <c r="U34" s="5"/>
      <c r="V34" s="14" t="s">
        <v>15</v>
      </c>
      <c r="W34" s="14" t="s">
        <v>16</v>
      </c>
      <c r="X34" s="23">
        <v>9.8750000000000004E-2</v>
      </c>
      <c r="Z34" s="16" t="s">
        <v>114</v>
      </c>
      <c r="AA34" s="16" t="s">
        <v>115</v>
      </c>
      <c r="AB34" s="18" t="s">
        <v>287</v>
      </c>
      <c r="AC34" s="18" t="s">
        <v>116</v>
      </c>
      <c r="AD34" s="18" t="s">
        <v>117</v>
      </c>
      <c r="AE34" s="18" t="s">
        <v>278</v>
      </c>
      <c r="AF34" s="18" t="s">
        <v>281</v>
      </c>
      <c r="AG34" s="18" t="s">
        <v>284</v>
      </c>
      <c r="AH34" s="18" t="s">
        <v>121</v>
      </c>
      <c r="AI34" s="18"/>
      <c r="AJ34" s="18"/>
      <c r="AK34" s="18"/>
      <c r="AL34" s="16" t="str">
        <f t="shared" si="0"/>
        <v>=CONCATENATE(C33,A33,D33)</v>
      </c>
    </row>
    <row r="35" spans="1:38" s="13" customFormat="1" ht="15" x14ac:dyDescent="0.25">
      <c r="A35" s="16" t="s">
        <v>330</v>
      </c>
      <c r="B35" s="16" t="s">
        <v>321</v>
      </c>
      <c r="C35" s="13" t="s">
        <v>35</v>
      </c>
      <c r="D35" s="13" t="s">
        <v>87</v>
      </c>
      <c r="E35" s="13" t="str">
        <f t="shared" si="10"/>
        <v>web-ny-34NYSEG_green</v>
      </c>
      <c r="F35" s="8" t="s">
        <v>7</v>
      </c>
      <c r="G35" s="13" t="str">
        <f t="shared" si="11"/>
        <v>web-ny-34NYSEG_green@aol.com</v>
      </c>
      <c r="H35" s="13" t="str">
        <f t="shared" si="12"/>
        <v>web-ny-34NYSEG_green@aol.com</v>
      </c>
      <c r="I35" s="13" t="s">
        <v>93</v>
      </c>
      <c r="J35" s="18" t="s">
        <v>111</v>
      </c>
      <c r="K35" s="9">
        <f t="shared" ca="1" si="13"/>
        <v>2129248458</v>
      </c>
      <c r="L35" s="9" t="s">
        <v>60</v>
      </c>
      <c r="M35" s="10" t="s">
        <v>22</v>
      </c>
      <c r="N35" s="10" t="s">
        <v>62</v>
      </c>
      <c r="O35" s="8" t="s">
        <v>103</v>
      </c>
      <c r="P35" s="8"/>
      <c r="Q35" s="13" t="s">
        <v>30</v>
      </c>
      <c r="R35" s="9">
        <f ca="1">RANDBETWEEN(1000000000000,1999999999999)</f>
        <v>1671536349498</v>
      </c>
      <c r="S35" s="9" t="str">
        <f ca="1">CONCATENATE(Q35,R35)</f>
        <v>N01671536349498</v>
      </c>
      <c r="T35" s="9"/>
      <c r="U35" s="9"/>
      <c r="V35" s="13" t="s">
        <v>15</v>
      </c>
      <c r="W35" s="13" t="s">
        <v>16</v>
      </c>
      <c r="X35" s="23">
        <v>8.8749999999999996E-2</v>
      </c>
      <c r="Z35" s="16" t="s">
        <v>114</v>
      </c>
      <c r="AA35" s="16" t="s">
        <v>115</v>
      </c>
      <c r="AB35" s="20" t="s">
        <v>266</v>
      </c>
      <c r="AC35" s="18" t="s">
        <v>116</v>
      </c>
      <c r="AD35" s="18" t="s">
        <v>117</v>
      </c>
      <c r="AE35" s="18" t="s">
        <v>209</v>
      </c>
      <c r="AF35" s="18" t="s">
        <v>210</v>
      </c>
      <c r="AG35" s="18" t="s">
        <v>211</v>
      </c>
      <c r="AH35" s="18" t="s">
        <v>121</v>
      </c>
      <c r="AI35" s="18"/>
      <c r="AJ35" s="18"/>
      <c r="AK35" s="18"/>
      <c r="AL35" s="16" t="str">
        <f t="shared" si="0"/>
        <v>=CONCATENATE(C34,A34,D34)</v>
      </c>
    </row>
    <row r="36" spans="1:38" s="13" customFormat="1" ht="15" x14ac:dyDescent="0.25">
      <c r="A36" s="16" t="s">
        <v>330</v>
      </c>
      <c r="B36" s="16" t="s">
        <v>322</v>
      </c>
      <c r="C36" s="13" t="s">
        <v>35</v>
      </c>
      <c r="D36" s="13" t="s">
        <v>88</v>
      </c>
      <c r="E36" s="13" t="str">
        <f t="shared" si="10"/>
        <v>web-ny-35Orange_green</v>
      </c>
      <c r="F36" s="8" t="s">
        <v>7</v>
      </c>
      <c r="G36" s="13" t="str">
        <f t="shared" si="11"/>
        <v>web-ny-35Orange_green@aol.com</v>
      </c>
      <c r="H36" s="13" t="str">
        <f t="shared" si="12"/>
        <v>web-ny-35Orange_green@aol.com</v>
      </c>
      <c r="I36" s="13" t="s">
        <v>94</v>
      </c>
      <c r="J36" s="18" t="s">
        <v>112</v>
      </c>
      <c r="K36" s="9">
        <f t="shared" ca="1" si="13"/>
        <v>2122007294</v>
      </c>
      <c r="L36" s="9" t="s">
        <v>60</v>
      </c>
      <c r="M36" s="10" t="s">
        <v>23</v>
      </c>
      <c r="N36" s="10" t="s">
        <v>62</v>
      </c>
      <c r="O36" s="8" t="s">
        <v>103</v>
      </c>
      <c r="P36" s="8"/>
      <c r="R36" s="9"/>
      <c r="S36" s="9">
        <f ca="1">RANDBETWEEN(7800000000,7899999999)</f>
        <v>7861742620</v>
      </c>
      <c r="T36" s="9"/>
      <c r="U36" s="9"/>
      <c r="V36" s="13" t="s">
        <v>15</v>
      </c>
      <c r="W36" s="13" t="s">
        <v>16</v>
      </c>
      <c r="X36" s="23">
        <v>0.10875</v>
      </c>
      <c r="Z36" s="16" t="s">
        <v>114</v>
      </c>
      <c r="AA36" s="16" t="s">
        <v>115</v>
      </c>
      <c r="AB36" s="18" t="s">
        <v>267</v>
      </c>
      <c r="AC36" s="18" t="s">
        <v>116</v>
      </c>
      <c r="AD36" s="18" t="s">
        <v>117</v>
      </c>
      <c r="AE36" s="18" t="s">
        <v>212</v>
      </c>
      <c r="AF36" s="18" t="s">
        <v>213</v>
      </c>
      <c r="AG36" s="18" t="s">
        <v>214</v>
      </c>
      <c r="AH36" s="18" t="s">
        <v>121</v>
      </c>
      <c r="AI36" s="18"/>
      <c r="AJ36" s="18"/>
      <c r="AK36" s="18"/>
      <c r="AL36" s="16" t="str">
        <f t="shared" si="0"/>
        <v>=CONCATENATE(C35,A35,D35)</v>
      </c>
    </row>
    <row r="37" spans="1:38" s="13" customFormat="1" ht="15" x14ac:dyDescent="0.25">
      <c r="A37" s="16" t="s">
        <v>330</v>
      </c>
      <c r="B37" s="16" t="s">
        <v>323</v>
      </c>
      <c r="C37" s="13" t="s">
        <v>35</v>
      </c>
      <c r="D37" s="13" t="s">
        <v>89</v>
      </c>
      <c r="E37" s="13" t="str">
        <f t="shared" si="10"/>
        <v>web-ny-36RGE_green</v>
      </c>
      <c r="F37" s="8" t="s">
        <v>7</v>
      </c>
      <c r="G37" s="13" t="str">
        <f t="shared" si="11"/>
        <v>web-ny-36RGE_green@aol.com</v>
      </c>
      <c r="H37" s="13" t="str">
        <f t="shared" si="12"/>
        <v>web-ny-36RGE_green@aol.com</v>
      </c>
      <c r="I37" s="13" t="s">
        <v>95</v>
      </c>
      <c r="J37" s="18" t="s">
        <v>113</v>
      </c>
      <c r="K37" s="9">
        <f t="shared" ca="1" si="13"/>
        <v>2125927705</v>
      </c>
      <c r="L37" s="9" t="s">
        <v>60</v>
      </c>
      <c r="M37" s="10" t="s">
        <v>24</v>
      </c>
      <c r="N37" s="10" t="s">
        <v>62</v>
      </c>
      <c r="O37" s="8" t="s">
        <v>103</v>
      </c>
      <c r="P37" s="8"/>
      <c r="Q37" s="13" t="s">
        <v>31</v>
      </c>
      <c r="R37" s="9">
        <f ca="1">RANDBETWEEN(1000000000000,1999999999999)</f>
        <v>1343080578835</v>
      </c>
      <c r="S37" s="9" t="str">
        <f ca="1">CONCATENATE(Q37,R37)</f>
        <v>R01343080578835</v>
      </c>
      <c r="T37" s="9"/>
      <c r="U37" s="9"/>
      <c r="V37" s="13" t="s">
        <v>15</v>
      </c>
      <c r="W37" s="13" t="s">
        <v>16</v>
      </c>
      <c r="X37" s="23">
        <v>7.8750000000000001E-2</v>
      </c>
      <c r="Z37" s="16" t="s">
        <v>114</v>
      </c>
      <c r="AA37" s="16" t="s">
        <v>115</v>
      </c>
      <c r="AB37" s="18" t="s">
        <v>268</v>
      </c>
      <c r="AC37" s="18" t="s">
        <v>116</v>
      </c>
      <c r="AD37" s="18" t="s">
        <v>117</v>
      </c>
      <c r="AE37" s="18" t="s">
        <v>215</v>
      </c>
      <c r="AF37" s="18" t="s">
        <v>216</v>
      </c>
      <c r="AG37" s="18" t="s">
        <v>217</v>
      </c>
      <c r="AH37" s="18" t="s">
        <v>121</v>
      </c>
      <c r="AI37" s="18"/>
      <c r="AJ37" s="18"/>
      <c r="AK37" s="18"/>
      <c r="AL37" s="16" t="str">
        <f t="shared" si="0"/>
        <v>=CONCATENATE(C36,A36,D36)</v>
      </c>
    </row>
    <row r="38" spans="1:38" s="14" customFormat="1" ht="15" x14ac:dyDescent="0.25">
      <c r="A38" s="16" t="s">
        <v>330</v>
      </c>
      <c r="B38" s="16" t="s">
        <v>324</v>
      </c>
      <c r="C38" s="14" t="s">
        <v>63</v>
      </c>
      <c r="D38" s="14" t="s">
        <v>84</v>
      </c>
      <c r="E38" s="14" t="str">
        <f>CONCATENATE(B38,D38)</f>
        <v>web-ny-37CentHud_green</v>
      </c>
      <c r="F38" s="19" t="s">
        <v>7</v>
      </c>
      <c r="G38" s="14" t="str">
        <f>CONCATENATE(E38,F38)</f>
        <v>web-ny-37CentHud_green@aol.com</v>
      </c>
      <c r="H38" s="14" t="str">
        <f>CONCATENATE(G38)</f>
        <v>web-ny-37CentHud_green@aol.com</v>
      </c>
      <c r="I38" s="14" t="s">
        <v>96</v>
      </c>
      <c r="J38" s="18" t="s">
        <v>105</v>
      </c>
      <c r="K38" s="5">
        <f ca="1">RANDBETWEEN(2121231234,2129999999)</f>
        <v>2124741622</v>
      </c>
      <c r="L38" s="5" t="s">
        <v>60</v>
      </c>
      <c r="M38" s="6" t="s">
        <v>19</v>
      </c>
      <c r="N38" s="6" t="s">
        <v>64</v>
      </c>
      <c r="O38" s="19" t="s">
        <v>103</v>
      </c>
      <c r="P38" s="19"/>
      <c r="S38" s="5">
        <f ca="1">RANDBETWEEN(10000000000,19999999999)</f>
        <v>12713898086</v>
      </c>
      <c r="T38" s="5"/>
      <c r="U38" s="5" t="str">
        <f>CONCATENATE(B38,D38)</f>
        <v>web-ny-37CentHud_green</v>
      </c>
      <c r="V38" s="14" t="s">
        <v>15</v>
      </c>
      <c r="W38" s="14" t="s">
        <v>16</v>
      </c>
      <c r="X38" s="23">
        <v>7.8750000000000001E-2</v>
      </c>
      <c r="Z38" s="16" t="s">
        <v>114</v>
      </c>
      <c r="AA38" s="16" t="s">
        <v>115</v>
      </c>
      <c r="AB38" s="18" t="s">
        <v>269</v>
      </c>
      <c r="AC38" s="18" t="s">
        <v>116</v>
      </c>
      <c r="AD38" s="18" t="s">
        <v>117</v>
      </c>
      <c r="AE38" s="18" t="s">
        <v>218</v>
      </c>
      <c r="AF38" s="18" t="s">
        <v>219</v>
      </c>
      <c r="AG38" s="18" t="s">
        <v>220</v>
      </c>
      <c r="AH38" s="18" t="s">
        <v>121</v>
      </c>
      <c r="AI38" s="18"/>
      <c r="AJ38" s="18"/>
      <c r="AK38" s="18"/>
      <c r="AL38" s="16" t="str">
        <f t="shared" si="0"/>
        <v>=CONCATENATE(C37,A37,D37)</v>
      </c>
    </row>
    <row r="39" spans="1:38" s="14" customFormat="1" ht="15" x14ac:dyDescent="0.25">
      <c r="A39" s="16" t="s">
        <v>330</v>
      </c>
      <c r="B39" s="16" t="s">
        <v>325</v>
      </c>
      <c r="C39" s="14" t="s">
        <v>63</v>
      </c>
      <c r="D39" s="14" t="s">
        <v>85</v>
      </c>
      <c r="E39" s="14" t="str">
        <f t="shared" ref="E39:E43" si="14">CONCATENATE(B39,D39)</f>
        <v>web-ny-38ConEd_green</v>
      </c>
      <c r="F39" s="19" t="s">
        <v>7</v>
      </c>
      <c r="G39" s="14" t="str">
        <f t="shared" ref="G39:G43" si="15">CONCATENATE(E39,F39)</f>
        <v>web-ny-38ConEd_green@aol.com</v>
      </c>
      <c r="H39" s="14" t="str">
        <f t="shared" ref="H39:H43" si="16">CONCATENATE(G39)</f>
        <v>web-ny-38ConEd_green@aol.com</v>
      </c>
      <c r="I39" s="14" t="s">
        <v>97</v>
      </c>
      <c r="J39" s="18" t="s">
        <v>106</v>
      </c>
      <c r="K39" s="5">
        <f t="shared" ca="1" si="13"/>
        <v>2122970203</v>
      </c>
      <c r="L39" s="5" t="s">
        <v>60</v>
      </c>
      <c r="M39" s="6" t="s">
        <v>20</v>
      </c>
      <c r="N39" s="6" t="s">
        <v>64</v>
      </c>
      <c r="O39" s="19" t="s">
        <v>103</v>
      </c>
      <c r="P39" s="19"/>
      <c r="R39" s="5"/>
      <c r="S39" s="5">
        <f ca="1">RANDBETWEEN(100000000000000,199999999999999)</f>
        <v>169820348897486</v>
      </c>
      <c r="T39" s="5"/>
      <c r="U39" s="5" t="str">
        <f t="shared" ref="U39:U43" si="17">CONCATENATE(B39,D39)</f>
        <v>web-ny-38ConEd_green</v>
      </c>
      <c r="V39" s="14" t="s">
        <v>15</v>
      </c>
      <c r="W39" s="14" t="s">
        <v>16</v>
      </c>
      <c r="X39" s="23">
        <v>0.12875</v>
      </c>
      <c r="Z39" s="16" t="s">
        <v>114</v>
      </c>
      <c r="AA39" s="16" t="s">
        <v>115</v>
      </c>
      <c r="AB39" s="18" t="s">
        <v>270</v>
      </c>
      <c r="AC39" s="18" t="s">
        <v>116</v>
      </c>
      <c r="AD39" s="18" t="s">
        <v>117</v>
      </c>
      <c r="AE39" s="18" t="s">
        <v>221</v>
      </c>
      <c r="AF39" s="18" t="s">
        <v>222</v>
      </c>
      <c r="AG39" s="18" t="s">
        <v>223</v>
      </c>
      <c r="AH39" s="18" t="s">
        <v>121</v>
      </c>
      <c r="AI39" s="18"/>
      <c r="AJ39" s="18"/>
      <c r="AK39" s="18"/>
      <c r="AL39" s="16" t="str">
        <f t="shared" si="0"/>
        <v>=CONCATENATE(C38,A38,D38)</v>
      </c>
    </row>
    <row r="40" spans="1:38" s="14" customFormat="1" ht="15" x14ac:dyDescent="0.25">
      <c r="A40" s="16" t="s">
        <v>330</v>
      </c>
      <c r="B40" s="16" t="s">
        <v>326</v>
      </c>
      <c r="C40" s="14" t="s">
        <v>63</v>
      </c>
      <c r="D40" s="14" t="s">
        <v>86</v>
      </c>
      <c r="E40" s="14" t="str">
        <f t="shared" si="14"/>
        <v>web-ny-39NatGrid_green</v>
      </c>
      <c r="F40" s="19" t="s">
        <v>7</v>
      </c>
      <c r="G40" s="14" t="str">
        <f t="shared" si="15"/>
        <v>web-ny-39NatGrid_green@aol.com</v>
      </c>
      <c r="H40" s="14" t="str">
        <f t="shared" si="16"/>
        <v>web-ny-39NatGrid_green@aol.com</v>
      </c>
      <c r="I40" s="14" t="s">
        <v>98</v>
      </c>
      <c r="J40" s="18" t="s">
        <v>110</v>
      </c>
      <c r="K40" s="5">
        <f t="shared" ca="1" si="13"/>
        <v>2129719642</v>
      </c>
      <c r="L40" s="5" t="s">
        <v>60</v>
      </c>
      <c r="M40" s="7" t="s">
        <v>21</v>
      </c>
      <c r="N40" s="6" t="s">
        <v>64</v>
      </c>
      <c r="O40" s="19" t="s">
        <v>103</v>
      </c>
      <c r="P40" s="19"/>
      <c r="R40" s="5"/>
      <c r="S40" s="5">
        <f ca="1">RANDBETWEEN(7800000000,7899999999)</f>
        <v>7836582780</v>
      </c>
      <c r="T40" s="5" t="s">
        <v>33</v>
      </c>
      <c r="U40" s="5" t="str">
        <f t="shared" si="17"/>
        <v>web-ny-39NatGrid_green</v>
      </c>
      <c r="V40" s="14" t="s">
        <v>15</v>
      </c>
      <c r="W40" s="14" t="s">
        <v>16</v>
      </c>
      <c r="X40" s="23">
        <v>9.8750000000000004E-2</v>
      </c>
      <c r="Z40" s="16" t="s">
        <v>114</v>
      </c>
      <c r="AA40" s="16" t="s">
        <v>115</v>
      </c>
      <c r="AB40" s="18" t="s">
        <v>271</v>
      </c>
      <c r="AC40" s="18" t="s">
        <v>116</v>
      </c>
      <c r="AD40" s="18" t="s">
        <v>117</v>
      </c>
      <c r="AE40" s="18" t="s">
        <v>224</v>
      </c>
      <c r="AF40" s="18" t="s">
        <v>225</v>
      </c>
      <c r="AG40" s="18" t="s">
        <v>226</v>
      </c>
      <c r="AH40" s="18" t="s">
        <v>121</v>
      </c>
      <c r="AI40" s="18"/>
      <c r="AJ40" s="18"/>
      <c r="AK40" s="18"/>
      <c r="AL40" s="16" t="str">
        <f t="shared" si="0"/>
        <v>=CONCATENATE(C39,A39,D39)</v>
      </c>
    </row>
    <row r="41" spans="1:38" s="13" customFormat="1" ht="15" x14ac:dyDescent="0.25">
      <c r="A41" s="16" t="s">
        <v>330</v>
      </c>
      <c r="B41" s="16" t="s">
        <v>327</v>
      </c>
      <c r="C41" s="13" t="s">
        <v>63</v>
      </c>
      <c r="D41" s="13" t="s">
        <v>87</v>
      </c>
      <c r="E41" s="13" t="str">
        <f t="shared" si="14"/>
        <v>web-ny-40NYSEG_green</v>
      </c>
      <c r="F41" s="8" t="s">
        <v>7</v>
      </c>
      <c r="G41" s="13" t="str">
        <f t="shared" si="15"/>
        <v>web-ny-40NYSEG_green@aol.com</v>
      </c>
      <c r="H41" s="13" t="str">
        <f t="shared" si="16"/>
        <v>web-ny-40NYSEG_green@aol.com</v>
      </c>
      <c r="I41" s="13" t="s">
        <v>99</v>
      </c>
      <c r="J41" s="18" t="s">
        <v>111</v>
      </c>
      <c r="K41" s="9">
        <f t="shared" ca="1" si="13"/>
        <v>2128684214</v>
      </c>
      <c r="L41" s="9" t="s">
        <v>60</v>
      </c>
      <c r="M41" s="10" t="s">
        <v>22</v>
      </c>
      <c r="N41" s="10" t="s">
        <v>64</v>
      </c>
      <c r="O41" s="8" t="s">
        <v>103</v>
      </c>
      <c r="P41" s="8"/>
      <c r="Q41" s="13" t="s">
        <v>30</v>
      </c>
      <c r="R41" s="9">
        <f ca="1">RANDBETWEEN(1000000000000,1999999999999)</f>
        <v>1223741979155</v>
      </c>
      <c r="S41" s="9" t="str">
        <f ca="1">CONCATENATE(Q41,R41)</f>
        <v>N01223741979155</v>
      </c>
      <c r="T41" s="9"/>
      <c r="U41" s="9" t="str">
        <f t="shared" si="17"/>
        <v>web-ny-40NYSEG_green</v>
      </c>
      <c r="V41" s="13" t="s">
        <v>15</v>
      </c>
      <c r="W41" s="13" t="s">
        <v>16</v>
      </c>
      <c r="X41" s="23">
        <v>8.8749999999999996E-2</v>
      </c>
      <c r="Z41" s="16" t="s">
        <v>114</v>
      </c>
      <c r="AA41" s="16" t="s">
        <v>115</v>
      </c>
      <c r="AB41" s="18" t="s">
        <v>272</v>
      </c>
      <c r="AC41" s="18" t="s">
        <v>116</v>
      </c>
      <c r="AD41" s="18" t="s">
        <v>117</v>
      </c>
      <c r="AE41" s="18" t="s">
        <v>227</v>
      </c>
      <c r="AF41" s="18" t="s">
        <v>228</v>
      </c>
      <c r="AG41" s="18" t="s">
        <v>229</v>
      </c>
      <c r="AH41" s="18" t="s">
        <v>121</v>
      </c>
      <c r="AI41" s="18"/>
      <c r="AJ41" s="18"/>
      <c r="AK41" s="18"/>
      <c r="AL41" s="16" t="str">
        <f t="shared" si="0"/>
        <v>=CONCATENATE(C40,A40,D40)</v>
      </c>
    </row>
    <row r="42" spans="1:38" s="13" customFormat="1" ht="15" x14ac:dyDescent="0.25">
      <c r="A42" s="16" t="s">
        <v>330</v>
      </c>
      <c r="B42" s="16" t="s">
        <v>328</v>
      </c>
      <c r="C42" s="13" t="s">
        <v>63</v>
      </c>
      <c r="D42" s="13" t="s">
        <v>88</v>
      </c>
      <c r="E42" s="13" t="str">
        <f t="shared" si="14"/>
        <v>web-ny-41Orange_green</v>
      </c>
      <c r="F42" s="8" t="s">
        <v>7</v>
      </c>
      <c r="G42" s="13" t="str">
        <f t="shared" si="15"/>
        <v>web-ny-41Orange_green@aol.com</v>
      </c>
      <c r="H42" s="13" t="str">
        <f t="shared" si="16"/>
        <v>web-ny-41Orange_green@aol.com</v>
      </c>
      <c r="I42" s="13" t="s">
        <v>100</v>
      </c>
      <c r="J42" s="18" t="s">
        <v>112</v>
      </c>
      <c r="K42" s="9">
        <f t="shared" ca="1" si="13"/>
        <v>2129430202</v>
      </c>
      <c r="L42" s="9" t="s">
        <v>60</v>
      </c>
      <c r="M42" s="10" t="s">
        <v>23</v>
      </c>
      <c r="N42" s="10" t="s">
        <v>64</v>
      </c>
      <c r="O42" s="8" t="s">
        <v>103</v>
      </c>
      <c r="P42" s="8"/>
      <c r="R42" s="9"/>
      <c r="S42" s="9">
        <f ca="1">RANDBETWEEN(7800000000,7899999999)</f>
        <v>7809605641</v>
      </c>
      <c r="T42" s="9"/>
      <c r="U42" s="9" t="str">
        <f t="shared" si="17"/>
        <v>web-ny-41Orange_green</v>
      </c>
      <c r="V42" s="13" t="s">
        <v>15</v>
      </c>
      <c r="W42" s="13" t="s">
        <v>16</v>
      </c>
      <c r="X42" s="23">
        <v>0.10875</v>
      </c>
      <c r="Z42" s="16" t="s">
        <v>114</v>
      </c>
      <c r="AA42" s="16" t="s">
        <v>115</v>
      </c>
      <c r="AB42" s="20" t="s">
        <v>273</v>
      </c>
      <c r="AC42" s="18" t="s">
        <v>116</v>
      </c>
      <c r="AD42" s="18" t="s">
        <v>117</v>
      </c>
      <c r="AE42" s="18" t="s">
        <v>230</v>
      </c>
      <c r="AF42" s="18" t="s">
        <v>231</v>
      </c>
      <c r="AG42" s="18" t="s">
        <v>232</v>
      </c>
      <c r="AH42" s="18" t="s">
        <v>121</v>
      </c>
      <c r="AI42" s="18"/>
      <c r="AJ42" s="18"/>
      <c r="AK42" s="18"/>
      <c r="AL42" s="16" t="str">
        <f t="shared" si="0"/>
        <v>=CONCATENATE(C41,A41,D41)</v>
      </c>
    </row>
    <row r="43" spans="1:38" s="13" customFormat="1" ht="15" x14ac:dyDescent="0.25">
      <c r="A43" s="16" t="s">
        <v>330</v>
      </c>
      <c r="B43" s="16" t="s">
        <v>329</v>
      </c>
      <c r="C43" s="13" t="s">
        <v>63</v>
      </c>
      <c r="D43" s="13" t="s">
        <v>89</v>
      </c>
      <c r="E43" s="13" t="str">
        <f t="shared" si="14"/>
        <v>web-ny-42RGE_green</v>
      </c>
      <c r="F43" s="8" t="s">
        <v>7</v>
      </c>
      <c r="G43" s="13" t="str">
        <f t="shared" si="15"/>
        <v>web-ny-42RGE_green@aol.com</v>
      </c>
      <c r="H43" s="13" t="str">
        <f t="shared" si="16"/>
        <v>web-ny-42RGE_green@aol.com</v>
      </c>
      <c r="I43" s="13" t="s">
        <v>101</v>
      </c>
      <c r="J43" s="18" t="s">
        <v>113</v>
      </c>
      <c r="K43" s="9">
        <f t="shared" ca="1" si="13"/>
        <v>2125900157</v>
      </c>
      <c r="L43" s="9" t="s">
        <v>60</v>
      </c>
      <c r="M43" s="10" t="s">
        <v>24</v>
      </c>
      <c r="N43" s="10" t="s">
        <v>64</v>
      </c>
      <c r="O43" s="8" t="s">
        <v>103</v>
      </c>
      <c r="P43" s="8"/>
      <c r="Q43" s="13" t="s">
        <v>31</v>
      </c>
      <c r="R43" s="9">
        <f ca="1">RANDBETWEEN(1000000000000,1999999999999)</f>
        <v>1432027977853</v>
      </c>
      <c r="S43" s="9" t="str">
        <f ca="1">CONCATENATE(Q43,R43)</f>
        <v>R01432027977853</v>
      </c>
      <c r="T43" s="9"/>
      <c r="U43" s="9" t="str">
        <f t="shared" si="17"/>
        <v>web-ny-42RGE_green</v>
      </c>
      <c r="V43" s="13" t="s">
        <v>15</v>
      </c>
      <c r="W43" s="13" t="s">
        <v>16</v>
      </c>
      <c r="X43" s="23">
        <v>7.8750000000000001E-2</v>
      </c>
      <c r="Z43" s="16" t="s">
        <v>114</v>
      </c>
      <c r="AA43" s="16" t="s">
        <v>115</v>
      </c>
      <c r="AB43" s="20" t="s">
        <v>274</v>
      </c>
      <c r="AC43" s="18" t="s">
        <v>116</v>
      </c>
      <c r="AD43" s="18" t="s">
        <v>117</v>
      </c>
      <c r="AE43" s="18" t="s">
        <v>233</v>
      </c>
      <c r="AF43" s="18" t="s">
        <v>234</v>
      </c>
      <c r="AG43" s="18" t="s">
        <v>235</v>
      </c>
      <c r="AH43" s="18" t="s">
        <v>121</v>
      </c>
      <c r="AI43" s="18"/>
      <c r="AJ43" s="18"/>
      <c r="AK43" s="18"/>
      <c r="AL43" s="16" t="str">
        <f t="shared" si="0"/>
        <v>=CONCATENATE(C42,A42,D42)</v>
      </c>
    </row>
    <row r="55" spans="6:38" s="15" customFormat="1" x14ac:dyDescent="0.2">
      <c r="F55" s="20"/>
      <c r="J55" s="20"/>
      <c r="K55" s="2"/>
      <c r="L55" s="2"/>
      <c r="M55" s="3"/>
      <c r="N55" s="3"/>
      <c r="O55" s="20"/>
      <c r="R55" s="2"/>
      <c r="S55" s="2"/>
      <c r="T55" s="2"/>
      <c r="U55" s="2"/>
      <c r="X55" s="18"/>
      <c r="Y55" s="16"/>
      <c r="Z55" s="16"/>
      <c r="AA55" s="19"/>
      <c r="AC55" s="18"/>
      <c r="AD55" s="18"/>
      <c r="AE55" s="18"/>
      <c r="AF55" s="18"/>
      <c r="AG55" s="18"/>
      <c r="AH55" s="18"/>
      <c r="AI55" s="18"/>
      <c r="AJ55" s="18"/>
      <c r="AK55" s="18"/>
      <c r="AL55" s="16"/>
    </row>
    <row r="56" spans="6:38" s="15" customFormat="1" x14ac:dyDescent="0.2">
      <c r="F56" s="20"/>
      <c r="J56" s="20"/>
      <c r="K56" s="2"/>
      <c r="L56" s="2"/>
      <c r="M56" s="3"/>
      <c r="N56" s="3"/>
      <c r="O56" s="20"/>
      <c r="R56" s="2"/>
      <c r="S56" s="2"/>
      <c r="T56" s="2"/>
      <c r="U56" s="2"/>
      <c r="X56" s="18"/>
      <c r="Y56" s="16"/>
      <c r="Z56" s="16"/>
      <c r="AA56" s="19"/>
      <c r="AC56" s="18"/>
      <c r="AD56" s="18"/>
      <c r="AE56" s="18"/>
      <c r="AF56" s="18"/>
      <c r="AG56" s="18"/>
      <c r="AH56" s="18"/>
      <c r="AI56" s="18"/>
      <c r="AJ56" s="18"/>
      <c r="AK56" s="18"/>
      <c r="AL56" s="16"/>
    </row>
    <row r="57" spans="6:38" s="15" customFormat="1" x14ac:dyDescent="0.2">
      <c r="F57" s="20"/>
      <c r="J57" s="20"/>
      <c r="K57" s="2"/>
      <c r="L57" s="2"/>
      <c r="M57" s="4"/>
      <c r="N57" s="3"/>
      <c r="O57" s="20"/>
      <c r="R57" s="2"/>
      <c r="S57" s="2"/>
      <c r="T57" s="2"/>
      <c r="U57" s="2"/>
      <c r="X57" s="18"/>
      <c r="Y57" s="16"/>
      <c r="Z57" s="16"/>
      <c r="AA57" s="18"/>
      <c r="AC57" s="18"/>
      <c r="AD57" s="18"/>
      <c r="AE57" s="18"/>
      <c r="AF57" s="18"/>
      <c r="AG57" s="18"/>
      <c r="AH57" s="18"/>
      <c r="AI57" s="18"/>
      <c r="AJ57" s="18"/>
      <c r="AK57" s="18"/>
      <c r="AL57" s="16"/>
    </row>
    <row r="58" spans="6:38" s="15" customFormat="1" x14ac:dyDescent="0.2">
      <c r="F58" s="20"/>
      <c r="J58" s="20"/>
      <c r="K58" s="2"/>
      <c r="L58" s="2"/>
      <c r="M58" s="4"/>
      <c r="N58" s="3"/>
      <c r="O58" s="20"/>
      <c r="R58" s="2"/>
      <c r="S58" s="2"/>
      <c r="T58" s="2"/>
      <c r="X58" s="18"/>
      <c r="Y58" s="16"/>
      <c r="Z58" s="16"/>
      <c r="AA58" s="18"/>
      <c r="AC58" s="18"/>
      <c r="AD58" s="18"/>
      <c r="AE58" s="18"/>
      <c r="AF58" s="18"/>
      <c r="AG58" s="18"/>
      <c r="AH58" s="18"/>
      <c r="AI58" s="18"/>
      <c r="AJ58" s="18"/>
      <c r="AK58" s="18"/>
      <c r="AL58" s="16"/>
    </row>
    <row r="59" spans="6:38" s="15" customFormat="1" x14ac:dyDescent="0.2">
      <c r="F59" s="20"/>
      <c r="J59" s="20"/>
      <c r="K59" s="2"/>
      <c r="L59" s="2"/>
      <c r="M59" s="4"/>
      <c r="N59" s="3"/>
      <c r="O59" s="20"/>
      <c r="R59" s="2"/>
      <c r="S59" s="2"/>
      <c r="T59" s="2"/>
      <c r="U59" s="2"/>
      <c r="X59" s="18"/>
      <c r="Y59" s="16"/>
      <c r="Z59" s="16"/>
      <c r="AA59" s="18"/>
      <c r="AC59" s="18"/>
      <c r="AD59" s="18"/>
      <c r="AE59" s="18"/>
      <c r="AF59" s="18"/>
      <c r="AG59" s="18"/>
      <c r="AH59" s="18"/>
      <c r="AI59" s="18"/>
      <c r="AJ59" s="18"/>
      <c r="AK59" s="18"/>
      <c r="AL59" s="16"/>
    </row>
    <row r="60" spans="6:38" s="15" customFormat="1" x14ac:dyDescent="0.2">
      <c r="F60" s="20"/>
      <c r="J60" s="20"/>
      <c r="K60" s="2"/>
      <c r="L60" s="2"/>
      <c r="M60" s="4"/>
      <c r="N60" s="3"/>
      <c r="O60" s="20"/>
      <c r="R60" s="2"/>
      <c r="S60" s="2"/>
      <c r="T60" s="2"/>
      <c r="U60" s="2"/>
      <c r="X60" s="18"/>
      <c r="Y60" s="16"/>
      <c r="Z60" s="16"/>
      <c r="AA60" s="18"/>
      <c r="AC60" s="18"/>
      <c r="AD60" s="18"/>
      <c r="AE60" s="18"/>
      <c r="AF60" s="18"/>
      <c r="AG60" s="18"/>
      <c r="AH60" s="18"/>
      <c r="AI60" s="18"/>
      <c r="AJ60" s="18"/>
      <c r="AK60" s="18"/>
      <c r="AL60" s="16"/>
    </row>
    <row r="61" spans="6:38" s="15" customFormat="1" x14ac:dyDescent="0.2">
      <c r="F61" s="20"/>
      <c r="J61" s="18"/>
      <c r="K61" s="2"/>
      <c r="L61" s="2"/>
      <c r="M61" s="3"/>
      <c r="N61" s="3"/>
      <c r="O61" s="20"/>
      <c r="R61" s="2"/>
      <c r="S61" s="2"/>
      <c r="T61" s="2"/>
      <c r="U61" s="2"/>
      <c r="X61" s="18"/>
      <c r="Y61" s="16"/>
      <c r="Z61" s="16"/>
      <c r="AA61" s="18"/>
      <c r="AC61" s="18"/>
      <c r="AD61" s="18"/>
      <c r="AE61" s="18"/>
      <c r="AF61" s="18"/>
      <c r="AG61" s="18"/>
      <c r="AH61" s="18"/>
      <c r="AI61" s="18"/>
      <c r="AJ61" s="18"/>
      <c r="AK61" s="18"/>
      <c r="AL61" s="16"/>
    </row>
    <row r="62" spans="6:38" s="15" customFormat="1" x14ac:dyDescent="0.2">
      <c r="F62" s="20"/>
      <c r="J62" s="18"/>
      <c r="K62" s="2"/>
      <c r="L62" s="2"/>
      <c r="M62" s="3"/>
      <c r="N62" s="3"/>
      <c r="O62" s="20"/>
      <c r="R62" s="2"/>
      <c r="S62" s="2"/>
      <c r="T62" s="2"/>
      <c r="U62" s="2"/>
      <c r="X62" s="18"/>
      <c r="Y62" s="16"/>
      <c r="Z62" s="16"/>
      <c r="AA62" s="18"/>
      <c r="AC62" s="18"/>
      <c r="AD62" s="18"/>
      <c r="AE62" s="18"/>
      <c r="AF62" s="18"/>
      <c r="AG62" s="18"/>
      <c r="AH62" s="18"/>
      <c r="AI62" s="18"/>
      <c r="AJ62" s="18"/>
      <c r="AK62" s="18"/>
      <c r="AL62" s="16"/>
    </row>
    <row r="63" spans="6:38" s="15" customFormat="1" x14ac:dyDescent="0.2">
      <c r="F63" s="20"/>
      <c r="J63" s="18"/>
      <c r="K63" s="2"/>
      <c r="L63" s="2"/>
      <c r="M63" s="3"/>
      <c r="N63" s="3"/>
      <c r="O63" s="20"/>
      <c r="R63" s="2"/>
      <c r="S63" s="2"/>
      <c r="T63" s="2"/>
      <c r="U63" s="2"/>
      <c r="X63" s="18"/>
      <c r="Y63" s="16"/>
      <c r="Z63" s="16"/>
      <c r="AA63" s="18"/>
      <c r="AC63" s="18"/>
      <c r="AD63" s="18"/>
      <c r="AE63" s="18"/>
      <c r="AF63" s="18"/>
      <c r="AG63" s="18"/>
      <c r="AH63" s="18"/>
      <c r="AI63" s="18"/>
      <c r="AJ63" s="18"/>
      <c r="AK63" s="18"/>
      <c r="AL63" s="16"/>
    </row>
    <row r="64" spans="6:38" s="15" customFormat="1" x14ac:dyDescent="0.2">
      <c r="F64" s="20"/>
      <c r="J64" s="18"/>
      <c r="K64" s="2"/>
      <c r="L64" s="2"/>
      <c r="M64" s="3"/>
      <c r="N64" s="3"/>
      <c r="O64" s="20"/>
      <c r="R64" s="2"/>
      <c r="S64" s="2"/>
      <c r="T64" s="2"/>
      <c r="U64" s="2"/>
      <c r="X64" s="18"/>
      <c r="Y64" s="16"/>
      <c r="Z64" s="16"/>
      <c r="AA64" s="18"/>
      <c r="AC64" s="18"/>
      <c r="AD64" s="18"/>
      <c r="AE64" s="18"/>
      <c r="AF64" s="18"/>
      <c r="AG64" s="18"/>
      <c r="AH64" s="18"/>
      <c r="AI64" s="18"/>
      <c r="AJ64" s="18"/>
      <c r="AK64" s="18"/>
      <c r="AL64" s="16"/>
    </row>
    <row r="65" spans="1:38" s="15" customFormat="1" x14ac:dyDescent="0.2">
      <c r="F65" s="20"/>
      <c r="J65" s="18"/>
      <c r="K65" s="2"/>
      <c r="L65" s="2"/>
      <c r="M65" s="3"/>
      <c r="N65" s="3"/>
      <c r="O65" s="20"/>
      <c r="R65" s="2"/>
      <c r="S65" s="2"/>
      <c r="T65" s="2"/>
      <c r="U65" s="2"/>
      <c r="X65" s="18"/>
      <c r="Y65" s="16"/>
      <c r="Z65" s="16"/>
      <c r="AA65" s="18"/>
      <c r="AC65" s="18"/>
      <c r="AD65" s="18"/>
      <c r="AE65" s="18"/>
      <c r="AF65" s="18"/>
      <c r="AG65" s="18"/>
      <c r="AH65" s="18"/>
      <c r="AI65" s="18"/>
      <c r="AJ65" s="18"/>
      <c r="AK65" s="18"/>
      <c r="AL65" s="16"/>
    </row>
    <row r="66" spans="1:38" s="15" customFormat="1" x14ac:dyDescent="0.2">
      <c r="F66" s="20"/>
      <c r="J66" s="18"/>
      <c r="K66" s="2"/>
      <c r="L66" s="2"/>
      <c r="M66" s="3"/>
      <c r="N66" s="3"/>
      <c r="O66" s="20"/>
      <c r="R66" s="2"/>
      <c r="S66" s="2"/>
      <c r="T66" s="2"/>
      <c r="U66" s="2"/>
      <c r="X66" s="18"/>
      <c r="Y66" s="16"/>
      <c r="Z66" s="16"/>
      <c r="AA66" s="18"/>
      <c r="AC66" s="18"/>
      <c r="AD66" s="18"/>
      <c r="AE66" s="18"/>
      <c r="AF66" s="18"/>
      <c r="AG66" s="18"/>
      <c r="AH66" s="18"/>
      <c r="AI66" s="18"/>
      <c r="AJ66" s="18"/>
      <c r="AK66" s="18"/>
      <c r="AL66" s="16"/>
    </row>
    <row r="67" spans="1:38" x14ac:dyDescent="0.2">
      <c r="A67" s="15"/>
      <c r="B67" s="15"/>
      <c r="C67" s="15"/>
      <c r="D67" s="15"/>
      <c r="E67" s="15"/>
      <c r="F67" s="20"/>
      <c r="G67" s="15"/>
      <c r="H67" s="15"/>
      <c r="I67" s="15"/>
      <c r="K67" s="2"/>
      <c r="L67" s="2"/>
      <c r="M67" s="3"/>
      <c r="N67" s="3"/>
      <c r="O67" s="20"/>
      <c r="P67" s="15"/>
      <c r="Q67" s="15"/>
      <c r="R67" s="2"/>
      <c r="S67" s="2"/>
      <c r="T67" s="2"/>
      <c r="U67" s="2"/>
      <c r="V67" s="15"/>
      <c r="W67" s="15"/>
      <c r="AA67" s="18"/>
      <c r="AL67" s="16"/>
    </row>
    <row r="68" spans="1:38" x14ac:dyDescent="0.2">
      <c r="A68" s="15"/>
      <c r="B68" s="15"/>
      <c r="C68" s="15"/>
      <c r="D68" s="15"/>
      <c r="E68" s="15"/>
      <c r="F68" s="20"/>
      <c r="G68" s="15"/>
      <c r="H68" s="15"/>
      <c r="I68" s="15"/>
      <c r="J68" s="20"/>
      <c r="K68" s="2"/>
      <c r="L68" s="2"/>
      <c r="M68" s="3"/>
      <c r="N68" s="3"/>
      <c r="O68" s="20"/>
      <c r="P68" s="15"/>
      <c r="Q68" s="15"/>
      <c r="R68" s="2"/>
      <c r="S68" s="2"/>
      <c r="T68" s="2"/>
      <c r="U68" s="2"/>
      <c r="V68" s="15"/>
      <c r="W68" s="15"/>
      <c r="AA68" s="18"/>
      <c r="AL68" s="16"/>
    </row>
    <row r="69" spans="1:38" x14ac:dyDescent="0.2">
      <c r="A69" s="15"/>
      <c r="B69" s="15"/>
      <c r="C69" s="15"/>
      <c r="D69" s="15"/>
      <c r="E69" s="15"/>
      <c r="F69" s="20"/>
      <c r="G69" s="15"/>
      <c r="H69" s="15"/>
      <c r="I69" s="15"/>
      <c r="J69" s="20"/>
      <c r="K69" s="2"/>
      <c r="L69" s="2"/>
      <c r="M69" s="4"/>
      <c r="N69" s="3"/>
      <c r="O69" s="20"/>
      <c r="P69" s="15"/>
      <c r="Q69" s="15"/>
      <c r="R69" s="2"/>
      <c r="S69" s="2"/>
      <c r="T69" s="2"/>
      <c r="U69" s="2"/>
      <c r="V69" s="15"/>
      <c r="W69" s="15"/>
      <c r="AA69" s="18"/>
      <c r="AL69" s="16"/>
    </row>
    <row r="70" spans="1:38" x14ac:dyDescent="0.2">
      <c r="A70" s="15"/>
      <c r="B70" s="15"/>
      <c r="C70" s="15"/>
      <c r="D70" s="15"/>
      <c r="E70" s="15"/>
      <c r="F70" s="20"/>
      <c r="G70" s="15"/>
      <c r="H70" s="15"/>
      <c r="I70" s="15"/>
      <c r="J70" s="20"/>
      <c r="K70" s="2"/>
      <c r="L70" s="2"/>
      <c r="M70" s="4"/>
      <c r="N70" s="3"/>
      <c r="O70" s="20"/>
      <c r="P70" s="15"/>
      <c r="Q70" s="15"/>
      <c r="R70" s="2"/>
      <c r="S70" s="2"/>
      <c r="T70" s="2"/>
      <c r="U70" s="2"/>
      <c r="V70" s="15"/>
      <c r="W70" s="15"/>
      <c r="AA70" s="18"/>
      <c r="AL70" s="16"/>
    </row>
    <row r="71" spans="1:38" x14ac:dyDescent="0.2">
      <c r="A71" s="15"/>
      <c r="B71" s="15"/>
      <c r="C71" s="15"/>
      <c r="D71" s="15"/>
      <c r="E71" s="15"/>
      <c r="F71" s="20"/>
      <c r="G71" s="15"/>
      <c r="H71" s="15"/>
      <c r="I71" s="15"/>
      <c r="K71" s="2"/>
      <c r="L71" s="2"/>
      <c r="M71" s="3"/>
      <c r="N71" s="3"/>
      <c r="O71" s="20"/>
      <c r="P71" s="15"/>
      <c r="Q71" s="15"/>
      <c r="R71" s="2"/>
      <c r="S71" s="2"/>
      <c r="T71" s="2"/>
      <c r="U71" s="2"/>
      <c r="V71" s="15"/>
      <c r="W71" s="15"/>
      <c r="AA71" s="18"/>
      <c r="AL71" s="16"/>
    </row>
    <row r="72" spans="1:38" x14ac:dyDescent="0.2">
      <c r="A72" s="15"/>
      <c r="B72" s="15"/>
      <c r="C72" s="15"/>
      <c r="D72" s="15"/>
      <c r="E72" s="15"/>
      <c r="F72" s="20"/>
      <c r="G72" s="15"/>
      <c r="H72" s="15"/>
      <c r="I72" s="15"/>
      <c r="K72" s="2"/>
      <c r="L72" s="2"/>
      <c r="M72" s="3"/>
      <c r="N72" s="3"/>
      <c r="O72" s="20"/>
      <c r="P72" s="15"/>
      <c r="Q72" s="15"/>
      <c r="R72" s="2"/>
      <c r="S72" s="2"/>
      <c r="T72" s="2"/>
      <c r="U72" s="2"/>
      <c r="V72" s="15"/>
      <c r="W72" s="15"/>
      <c r="AA72" s="18"/>
      <c r="AL72" s="16"/>
    </row>
    <row r="73" spans="1:38" x14ac:dyDescent="0.2">
      <c r="A73" s="22"/>
      <c r="B73" s="15"/>
      <c r="C73" s="15"/>
      <c r="D73" s="15"/>
      <c r="E73" s="15"/>
      <c r="F73" s="20"/>
      <c r="G73" s="15"/>
      <c r="H73" s="15"/>
      <c r="I73" s="15"/>
      <c r="K73" s="2"/>
      <c r="L73" s="2"/>
      <c r="M73" s="3"/>
      <c r="N73" s="3"/>
      <c r="O73" s="20"/>
      <c r="P73" s="15"/>
      <c r="Q73" s="15"/>
      <c r="R73" s="2"/>
      <c r="S73" s="2"/>
      <c r="T73" s="2"/>
      <c r="U73" s="2"/>
      <c r="V73" s="15"/>
      <c r="W73" s="15"/>
      <c r="AA73" s="18"/>
      <c r="AL73" s="16"/>
    </row>
    <row r="74" spans="1:38" x14ac:dyDescent="0.2">
      <c r="A74" s="15"/>
      <c r="B74" s="15"/>
      <c r="C74" s="15"/>
      <c r="D74" s="15"/>
      <c r="E74" s="15"/>
      <c r="F74" s="20"/>
      <c r="G74" s="15"/>
      <c r="H74" s="15"/>
      <c r="I74" s="15"/>
      <c r="K74" s="2"/>
      <c r="L74" s="2"/>
      <c r="M74" s="3"/>
      <c r="N74" s="3"/>
      <c r="O74" s="20"/>
      <c r="P74" s="15"/>
      <c r="Q74" s="15"/>
      <c r="R74" s="2"/>
      <c r="S74" s="2"/>
      <c r="T74" s="2"/>
      <c r="U74" s="2"/>
      <c r="V74" s="15"/>
      <c r="W74" s="15"/>
      <c r="AA74" s="18"/>
      <c r="AL74" s="16"/>
    </row>
    <row r="75" spans="1:38" x14ac:dyDescent="0.2">
      <c r="A75" s="15"/>
      <c r="B75" s="15"/>
      <c r="C75" s="15"/>
      <c r="D75" s="15"/>
      <c r="E75" s="15"/>
      <c r="F75" s="20"/>
      <c r="G75" s="15"/>
      <c r="H75" s="15"/>
      <c r="I75" s="15"/>
      <c r="J75" s="20"/>
      <c r="K75" s="2"/>
      <c r="L75" s="2"/>
      <c r="M75" s="3"/>
      <c r="N75" s="3"/>
      <c r="O75" s="20"/>
      <c r="P75" s="15"/>
      <c r="Q75" s="15"/>
      <c r="R75" s="2"/>
      <c r="S75" s="2"/>
      <c r="T75" s="2"/>
      <c r="U75" s="2"/>
      <c r="V75" s="15"/>
      <c r="W75" s="15"/>
      <c r="AA75" s="18"/>
      <c r="AL75" s="16"/>
    </row>
    <row r="76" spans="1:38" x14ac:dyDescent="0.2">
      <c r="A76" s="15"/>
      <c r="B76" s="15"/>
      <c r="C76" s="15"/>
      <c r="D76" s="15"/>
      <c r="E76" s="15"/>
      <c r="F76" s="20"/>
      <c r="G76" s="15"/>
      <c r="H76" s="15"/>
      <c r="I76" s="15"/>
      <c r="J76" s="20"/>
      <c r="K76" s="2"/>
      <c r="L76" s="2"/>
      <c r="M76" s="4"/>
      <c r="N76" s="3"/>
      <c r="O76" s="20"/>
      <c r="P76" s="15"/>
      <c r="Q76" s="15"/>
      <c r="R76" s="2"/>
      <c r="S76" s="2"/>
      <c r="T76" s="2"/>
      <c r="U76" s="2"/>
      <c r="V76" s="15"/>
      <c r="W76" s="15"/>
      <c r="AA76" s="18"/>
      <c r="AL76" s="16"/>
    </row>
    <row r="77" spans="1:38" x14ac:dyDescent="0.2">
      <c r="A77" s="15"/>
      <c r="B77" s="15"/>
      <c r="C77" s="15"/>
      <c r="D77" s="15"/>
      <c r="E77" s="15"/>
      <c r="F77" s="20"/>
      <c r="G77" s="15"/>
      <c r="H77" s="15"/>
      <c r="I77" s="15"/>
      <c r="J77" s="20"/>
      <c r="K77" s="2"/>
      <c r="L77" s="2"/>
      <c r="M77" s="4"/>
      <c r="N77" s="3"/>
      <c r="O77" s="20"/>
      <c r="P77" s="15"/>
      <c r="Q77" s="15"/>
      <c r="R77" s="2"/>
      <c r="S77" s="2"/>
      <c r="T77" s="2"/>
      <c r="U77" s="2"/>
      <c r="V77" s="15"/>
      <c r="W77" s="15"/>
      <c r="AA77" s="18"/>
      <c r="AL77" s="16"/>
    </row>
    <row r="78" spans="1:38" x14ac:dyDescent="0.2">
      <c r="A78" s="15"/>
      <c r="B78" s="15"/>
      <c r="C78" s="15"/>
      <c r="D78" s="15"/>
      <c r="E78" s="15"/>
      <c r="F78" s="20"/>
      <c r="G78" s="15"/>
      <c r="H78" s="15"/>
      <c r="I78" s="15"/>
      <c r="K78" s="2"/>
      <c r="L78" s="2"/>
      <c r="M78" s="3"/>
      <c r="N78" s="3"/>
      <c r="O78" s="20"/>
      <c r="P78" s="15"/>
      <c r="Q78" s="15"/>
      <c r="R78" s="2"/>
      <c r="S78" s="2"/>
      <c r="T78" s="2"/>
      <c r="U78" s="2"/>
      <c r="V78" s="15"/>
      <c r="W78" s="15"/>
      <c r="AA78" s="18"/>
      <c r="AL78" s="16"/>
    </row>
    <row r="79" spans="1:38" x14ac:dyDescent="0.2">
      <c r="A79" s="15"/>
      <c r="B79" s="15"/>
      <c r="C79" s="15"/>
      <c r="D79" s="15"/>
      <c r="E79" s="15"/>
      <c r="F79" s="20"/>
      <c r="G79" s="15"/>
      <c r="H79" s="15"/>
      <c r="I79" s="15"/>
      <c r="K79" s="2"/>
      <c r="L79" s="2"/>
      <c r="M79" s="3"/>
      <c r="N79" s="3"/>
      <c r="O79" s="20"/>
      <c r="P79" s="15"/>
      <c r="Q79" s="15"/>
      <c r="R79" s="2"/>
      <c r="S79" s="2"/>
      <c r="T79" s="2"/>
      <c r="U79" s="2"/>
      <c r="V79" s="15"/>
      <c r="W79" s="15"/>
      <c r="AA79" s="18"/>
      <c r="AL79" s="16"/>
    </row>
    <row r="80" spans="1:38" x14ac:dyDescent="0.2">
      <c r="A80" s="15"/>
      <c r="B80" s="15"/>
      <c r="C80" s="15"/>
      <c r="D80" s="15"/>
      <c r="E80" s="15"/>
      <c r="F80" s="20"/>
      <c r="G80" s="15"/>
      <c r="H80" s="15"/>
      <c r="I80" s="15"/>
      <c r="K80" s="2"/>
      <c r="L80" s="2"/>
      <c r="M80" s="3"/>
      <c r="N80" s="3"/>
      <c r="O80" s="20"/>
      <c r="P80" s="15"/>
      <c r="Q80" s="15"/>
      <c r="R80" s="2"/>
      <c r="S80" s="2"/>
      <c r="T80" s="2"/>
      <c r="U80" s="2"/>
      <c r="V80" s="15"/>
      <c r="W80" s="15"/>
      <c r="AA80" s="18"/>
      <c r="AL8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2012-01-20T18:37:23Z</dcterms:created>
  <dcterms:modified xsi:type="dcterms:W3CDTF">2016-05-04T16:33:30Z</dcterms:modified>
</cp:coreProperties>
</file>