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15" windowWidth="13395" windowHeight="6930" activeTab="1"/>
  </bookViews>
  <sheets>
    <sheet name="EP" sheetId="1" r:id="rId1"/>
    <sheet name="EP GAS" sheetId="3" r:id="rId2"/>
    <sheet name="GM" sheetId="6" r:id="rId3"/>
    <sheet name="NRG" sheetId="7" r:id="rId4"/>
    <sheet name="NRG GAS" sheetId="8" r:id="rId5"/>
    <sheet name="Sheet1" sheetId="9" r:id="rId6"/>
  </sheets>
  <definedNames>
    <definedName name="_xlnm._FilterDatabase" localSheetId="0" hidden="1">EP!$C$1:$T$1</definedName>
    <definedName name="_xlnm._FilterDatabase" localSheetId="1" hidden="1">'EP GAS'!$B$1:$T$1</definedName>
    <definedName name="_xlnm._FilterDatabase" localSheetId="2" hidden="1">GM!$C$1:$U$1</definedName>
    <definedName name="_xlnm._FilterDatabase" localSheetId="3" hidden="1">NRG!$C$1:$X$1</definedName>
    <definedName name="_xlnm._FilterDatabase" localSheetId="4" hidden="1">'NRG GAS'!$B$1:$U$1</definedName>
  </definedNames>
  <calcPr calcId="145621"/>
</workbook>
</file>

<file path=xl/calcChain.xml><?xml version="1.0" encoding="utf-8"?>
<calcChain xmlns="http://schemas.openxmlformats.org/spreadsheetml/2006/main">
  <c r="O5" i="3" l="1"/>
  <c r="J5" i="3"/>
  <c r="I5" i="3"/>
  <c r="O4" i="3"/>
  <c r="J4" i="3"/>
  <c r="I4" i="3"/>
  <c r="O3" i="3"/>
  <c r="J3" i="3"/>
  <c r="I3" i="3"/>
  <c r="Q3" i="9"/>
  <c r="J3" i="9"/>
  <c r="I3" i="9"/>
  <c r="Q2" i="9"/>
  <c r="J2" i="9"/>
  <c r="I2" i="9"/>
  <c r="Q1" i="9"/>
  <c r="J1" i="9"/>
  <c r="I1" i="9"/>
  <c r="I2" i="3"/>
  <c r="J2" i="3"/>
  <c r="O2" i="3"/>
  <c r="Q2" i="6" l="1"/>
  <c r="P23" i="6"/>
  <c r="Q23" i="6" s="1"/>
  <c r="J23" i="6"/>
  <c r="I23" i="6"/>
  <c r="P22" i="6"/>
  <c r="Q22" i="6" s="1"/>
  <c r="J22" i="6"/>
  <c r="I22" i="6"/>
  <c r="Q21" i="6"/>
  <c r="J21" i="6"/>
  <c r="I21" i="6"/>
  <c r="P20" i="6"/>
  <c r="Q20" i="6" s="1"/>
  <c r="J20" i="6"/>
  <c r="I20" i="6"/>
  <c r="Q19" i="6"/>
  <c r="J19" i="6"/>
  <c r="I19" i="6"/>
  <c r="Q18" i="6"/>
  <c r="J18" i="6"/>
  <c r="I18" i="6"/>
  <c r="Q17" i="6"/>
  <c r="J17" i="6"/>
  <c r="I17" i="6"/>
  <c r="Q16" i="6"/>
  <c r="J16" i="6"/>
  <c r="I16" i="6"/>
  <c r="R15" i="6"/>
  <c r="Q15" i="6"/>
  <c r="P14" i="6"/>
  <c r="Q14" i="6" s="1"/>
  <c r="P13" i="6"/>
  <c r="Q13" i="6" s="1"/>
  <c r="Q12" i="6"/>
  <c r="J12" i="6"/>
  <c r="I12" i="6"/>
  <c r="Q11" i="6"/>
  <c r="Q10" i="6"/>
  <c r="P9" i="6"/>
  <c r="Q9" i="6" s="1"/>
  <c r="J9" i="6"/>
  <c r="I9" i="6"/>
  <c r="P8" i="6"/>
  <c r="Q8" i="6" s="1"/>
  <c r="J8" i="6"/>
  <c r="I8" i="6"/>
  <c r="P7" i="6"/>
  <c r="Q7" i="6" s="1"/>
  <c r="J7" i="6"/>
  <c r="I7" i="6"/>
  <c r="Q6" i="6"/>
  <c r="J6" i="6"/>
  <c r="I6" i="6"/>
  <c r="P5" i="6"/>
  <c r="Q5" i="6" s="1"/>
  <c r="J5" i="6"/>
  <c r="I5" i="6"/>
  <c r="Q4" i="6"/>
  <c r="J4" i="6"/>
  <c r="I4" i="6"/>
  <c r="Q3" i="6"/>
  <c r="J3" i="6"/>
  <c r="I3" i="6"/>
  <c r="J2" i="1" l="1"/>
  <c r="J2" i="6" l="1"/>
  <c r="O7" i="1" l="1"/>
  <c r="P7" i="1"/>
  <c r="O5" i="1"/>
  <c r="O19" i="1" l="1"/>
  <c r="O18" i="1"/>
  <c r="I16" i="1"/>
  <c r="J16" i="1"/>
  <c r="O16" i="1"/>
  <c r="I17" i="1"/>
  <c r="J17" i="1"/>
  <c r="O17" i="1"/>
  <c r="O15" i="1"/>
  <c r="O14" i="1"/>
  <c r="O13" i="1"/>
  <c r="J13" i="1"/>
  <c r="I13" i="1"/>
  <c r="O25" i="1"/>
  <c r="O24" i="1"/>
  <c r="O23" i="1"/>
  <c r="O22" i="1"/>
  <c r="J22" i="1"/>
  <c r="I22" i="1"/>
  <c r="J24" i="1"/>
  <c r="I24" i="1"/>
  <c r="O21" i="1"/>
  <c r="O20" i="1"/>
  <c r="J20" i="1"/>
  <c r="I20" i="1"/>
  <c r="O12" i="1"/>
  <c r="O11" i="1"/>
  <c r="O10" i="1"/>
  <c r="O9" i="1"/>
  <c r="J21" i="1"/>
  <c r="I21" i="1"/>
  <c r="J19" i="1"/>
  <c r="I19" i="1"/>
  <c r="J18" i="1"/>
  <c r="I18" i="1"/>
  <c r="J15" i="1"/>
  <c r="I15" i="1"/>
  <c r="J14" i="1"/>
  <c r="I14" i="1"/>
  <c r="J12" i="1"/>
  <c r="I12" i="1"/>
  <c r="J11" i="1"/>
  <c r="I11" i="1"/>
  <c r="J10" i="1"/>
  <c r="I10" i="1"/>
  <c r="J9" i="1"/>
  <c r="I9" i="1"/>
  <c r="J8" i="1"/>
  <c r="I8" i="1"/>
  <c r="O8" i="1"/>
  <c r="J7" i="1"/>
  <c r="I7" i="1"/>
  <c r="J5" i="1" l="1"/>
  <c r="I5" i="1"/>
  <c r="O4" i="1"/>
  <c r="O3" i="1"/>
  <c r="J3" i="1"/>
  <c r="I3" i="1"/>
  <c r="P3" i="8" l="1"/>
  <c r="P2" i="8" l="1"/>
  <c r="P4" i="8"/>
  <c r="P5" i="8"/>
  <c r="P6" i="8"/>
  <c r="J6" i="8" l="1"/>
  <c r="I6" i="8"/>
  <c r="J5" i="8"/>
  <c r="I5" i="8"/>
  <c r="J4" i="8"/>
  <c r="I4" i="8"/>
  <c r="J3" i="8"/>
  <c r="I3" i="8"/>
  <c r="J2" i="8"/>
  <c r="I2" i="8"/>
  <c r="S24" i="7"/>
  <c r="R23" i="7"/>
  <c r="S23" i="7" s="1"/>
  <c r="R22" i="7"/>
  <c r="S22" i="7" s="1"/>
  <c r="S21" i="7"/>
  <c r="S20" i="7"/>
  <c r="J20" i="7"/>
  <c r="I20" i="7"/>
  <c r="S19" i="7"/>
  <c r="J19" i="7"/>
  <c r="I19" i="7"/>
  <c r="R18" i="7"/>
  <c r="S18" i="7" s="1"/>
  <c r="J18" i="7"/>
  <c r="I18" i="7"/>
  <c r="R17" i="7"/>
  <c r="S17" i="7" s="1"/>
  <c r="J17" i="7"/>
  <c r="I17" i="7"/>
  <c r="R16" i="7"/>
  <c r="S16" i="7" s="1"/>
  <c r="J16" i="7"/>
  <c r="I16" i="7"/>
  <c r="S15" i="7"/>
  <c r="J15" i="7"/>
  <c r="I15" i="7"/>
  <c r="R14" i="7"/>
  <c r="S14" i="7" s="1"/>
  <c r="J14" i="7"/>
  <c r="I14" i="7"/>
  <c r="S13" i="7"/>
  <c r="J13" i="7"/>
  <c r="I13" i="7"/>
  <c r="S12" i="7"/>
  <c r="J12" i="7"/>
  <c r="I12" i="7"/>
  <c r="R11" i="7"/>
  <c r="S11" i="7" s="1"/>
  <c r="J11" i="7"/>
  <c r="I11" i="7"/>
  <c r="R10" i="7"/>
  <c r="S10" i="7" s="1"/>
  <c r="J10" i="7"/>
  <c r="I10" i="7"/>
  <c r="R9" i="7"/>
  <c r="S9" i="7" s="1"/>
  <c r="J9" i="7"/>
  <c r="I9" i="7"/>
  <c r="R8" i="7"/>
  <c r="S8" i="7" s="1"/>
  <c r="J8" i="7"/>
  <c r="I8" i="7"/>
  <c r="R7" i="7"/>
  <c r="S7" i="7" s="1"/>
  <c r="J7" i="7"/>
  <c r="I7" i="7"/>
  <c r="S6" i="7"/>
  <c r="J6" i="7"/>
  <c r="I6" i="7"/>
  <c r="S5" i="7"/>
  <c r="J5" i="7"/>
  <c r="I5" i="7"/>
  <c r="S4" i="7"/>
  <c r="J4" i="7"/>
  <c r="I4" i="7"/>
  <c r="S3" i="7"/>
  <c r="J3" i="7"/>
  <c r="I3" i="7"/>
  <c r="R2" i="7"/>
  <c r="S2" i="7" s="1"/>
  <c r="I2" i="6" l="1"/>
  <c r="O6" i="1" l="1"/>
  <c r="J6" i="1" l="1"/>
  <c r="J4" i="1" l="1"/>
  <c r="I4" i="1"/>
  <c r="O2" i="1"/>
  <c r="I2" i="1"/>
  <c r="I6" i="1"/>
</calcChain>
</file>

<file path=xl/sharedStrings.xml><?xml version="1.0" encoding="utf-8"?>
<sst xmlns="http://schemas.openxmlformats.org/spreadsheetml/2006/main" count="1330" uniqueCount="400">
  <si>
    <t>first_name</t>
  </si>
  <si>
    <t>last_name</t>
  </si>
  <si>
    <t>email_addr</t>
  </si>
  <si>
    <t>servicereference</t>
  </si>
  <si>
    <t>Account_Number</t>
  </si>
  <si>
    <t>busname</t>
  </si>
  <si>
    <t>city</t>
  </si>
  <si>
    <t>zip</t>
  </si>
  <si>
    <t>area_code</t>
  </si>
  <si>
    <t>Atlantic City Electric</t>
  </si>
  <si>
    <t>07928</t>
  </si>
  <si>
    <t>state</t>
  </si>
  <si>
    <t>partner</t>
  </si>
  <si>
    <t>campaign</t>
  </si>
  <si>
    <t>promo</t>
  </si>
  <si>
    <t>Address</t>
  </si>
  <si>
    <t>prefix</t>
  </si>
  <si>
    <t>last</t>
  </si>
  <si>
    <t>Chatham</t>
  </si>
  <si>
    <t>609</t>
  </si>
  <si>
    <t>price</t>
  </si>
  <si>
    <t>New Jersey Natural Gas</t>
  </si>
  <si>
    <t>11111</t>
  </si>
  <si>
    <t>Consolidated Edison</t>
  </si>
  <si>
    <t>National Fuel Gas Company</t>
  </si>
  <si>
    <t>New York</t>
  </si>
  <si>
    <t>101 west Street</t>
  </si>
  <si>
    <t>105 west Street</t>
  </si>
  <si>
    <t>107 west Street</t>
  </si>
  <si>
    <t>108 west Street</t>
  </si>
  <si>
    <t>110 west Street</t>
  </si>
  <si>
    <t>212</t>
  </si>
  <si>
    <t>Duke Energy Ohio</t>
  </si>
  <si>
    <t>122 west Street</t>
  </si>
  <si>
    <t>123 west Street</t>
  </si>
  <si>
    <t>Cleveland</t>
  </si>
  <si>
    <t>National Grid</t>
  </si>
  <si>
    <t>Boston</t>
  </si>
  <si>
    <t>617</t>
  </si>
  <si>
    <t>0000</t>
  </si>
  <si>
    <t>ComEd</t>
  </si>
  <si>
    <t>Chicago</t>
  </si>
  <si>
    <t>630</t>
  </si>
  <si>
    <t>60601</t>
  </si>
  <si>
    <t>BGE</t>
  </si>
  <si>
    <t>Delmarva Power</t>
  </si>
  <si>
    <t>baltimore</t>
  </si>
  <si>
    <t>21401</t>
  </si>
  <si>
    <t>410</t>
  </si>
  <si>
    <t>philadelphia</t>
  </si>
  <si>
    <t>215</t>
  </si>
  <si>
    <t>Account</t>
  </si>
  <si>
    <t>Residential</t>
  </si>
  <si>
    <t>NJ</t>
  </si>
  <si>
    <t>no</t>
  </si>
  <si>
    <t>Utility</t>
  </si>
  <si>
    <t>green</t>
  </si>
  <si>
    <t>NY</t>
  </si>
  <si>
    <t>OH</t>
  </si>
  <si>
    <t>MA</t>
  </si>
  <si>
    <t>IL</t>
  </si>
  <si>
    <t>MD</t>
  </si>
  <si>
    <t>PA</t>
  </si>
  <si>
    <t>0.047</t>
  </si>
  <si>
    <t>brc</t>
  </si>
  <si>
    <t>015</t>
  </si>
  <si>
    <t>West Penn Power</t>
  </si>
  <si>
    <t>01510</t>
  </si>
  <si>
    <t>brand</t>
  </si>
  <si>
    <t>add_brand_1</t>
  </si>
  <si>
    <t>EP1</t>
  </si>
  <si>
    <t>EP2</t>
  </si>
  <si>
    <t>EP3</t>
  </si>
  <si>
    <t>EP4</t>
  </si>
  <si>
    <t>EP5</t>
  </si>
  <si>
    <t>EP7</t>
  </si>
  <si>
    <t>add_brand_2</t>
  </si>
  <si>
    <t>NRG1</t>
  </si>
  <si>
    <t>PECO</t>
  </si>
  <si>
    <t>02460</t>
  </si>
  <si>
    <t>08260</t>
  </si>
  <si>
    <t>19380</t>
  </si>
  <si>
    <t>21230</t>
  </si>
  <si>
    <t>Pepco</t>
  </si>
  <si>
    <t>DC</t>
  </si>
  <si>
    <t>NRG2</t>
  </si>
  <si>
    <t>NRG3</t>
  </si>
  <si>
    <t>NRG4</t>
  </si>
  <si>
    <t>Washington</t>
  </si>
  <si>
    <t>20110</t>
  </si>
  <si>
    <t>nrr</t>
  </si>
  <si>
    <t>9998</t>
  </si>
  <si>
    <t>102 west Street</t>
  </si>
  <si>
    <t>103 west Street</t>
  </si>
  <si>
    <t>104 west Street</t>
  </si>
  <si>
    <t>106 west Street</t>
  </si>
  <si>
    <t>109 west Street</t>
  </si>
  <si>
    <t>112 west Street</t>
  </si>
  <si>
    <t>113 west Street</t>
  </si>
  <si>
    <t>114 west Street</t>
  </si>
  <si>
    <t>PE</t>
  </si>
  <si>
    <t>Jersey Central Power &amp; Light (JCP&amp;L)</t>
  </si>
  <si>
    <t>PSE&amp;G</t>
  </si>
  <si>
    <t>Rockland Electric Company (O&amp;R)</t>
  </si>
  <si>
    <t>60060</t>
  </si>
  <si>
    <t>chicago</t>
  </si>
  <si>
    <t>115 west Street</t>
  </si>
  <si>
    <t>boston</t>
  </si>
  <si>
    <t>21160</t>
  </si>
  <si>
    <t>20850</t>
  </si>
  <si>
    <t>Duquesne Light Company</t>
  </si>
  <si>
    <t>Met-Ed</t>
  </si>
  <si>
    <t>Penelec</t>
  </si>
  <si>
    <t>PPL Electric Utilities</t>
  </si>
  <si>
    <t>17050</t>
  </si>
  <si>
    <t>NRG5</t>
  </si>
  <si>
    <t>NRG6</t>
  </si>
  <si>
    <t>NRG7</t>
  </si>
  <si>
    <t>NRG8</t>
  </si>
  <si>
    <t>NRG9</t>
  </si>
  <si>
    <t>NRG10</t>
  </si>
  <si>
    <t>NRG11</t>
  </si>
  <si>
    <t>NRG12</t>
  </si>
  <si>
    <t>NRG13</t>
  </si>
  <si>
    <t>NRG14</t>
  </si>
  <si>
    <t>NRG15</t>
  </si>
  <si>
    <t>NRG16</t>
  </si>
  <si>
    <t>NRG17</t>
  </si>
  <si>
    <t>16001</t>
  </si>
  <si>
    <t>NJ - Atlantic City Electric</t>
  </si>
  <si>
    <t>NY - Consolidated Edison</t>
  </si>
  <si>
    <t>MA - NSTAR</t>
  </si>
  <si>
    <t>IL - ComEd</t>
  </si>
  <si>
    <t>MD - Delmarva Power</t>
  </si>
  <si>
    <t>PA - West Penn Power</t>
  </si>
  <si>
    <t>MA - National Grid</t>
  </si>
  <si>
    <t>DC - Pepco</t>
  </si>
  <si>
    <t>MD - BGE</t>
  </si>
  <si>
    <t>MD - Pepco</t>
  </si>
  <si>
    <t>NJ - Jersey Central Power &amp; Light (JCP&amp;L)</t>
  </si>
  <si>
    <t>NJ - PSE&amp;G</t>
  </si>
  <si>
    <t>NJ - Rockland Electric Company (O&amp;R)</t>
  </si>
  <si>
    <t>PA - Duquesne Light Company</t>
  </si>
  <si>
    <t>PA - Met-Ed</t>
  </si>
  <si>
    <t>PA - PECO</t>
  </si>
  <si>
    <t>PA - Penelec</t>
  </si>
  <si>
    <t>PA - PPL Electric Utilities</t>
  </si>
  <si>
    <t>Orange &amp; Rockland</t>
  </si>
  <si>
    <t>NY - Orange &amp; Rockland</t>
  </si>
  <si>
    <t>111 west Street</t>
  </si>
  <si>
    <t>116 west Street</t>
  </si>
  <si>
    <t>117 west Street</t>
  </si>
  <si>
    <t>118 west Street</t>
  </si>
  <si>
    <t>119 west Street</t>
  </si>
  <si>
    <t>120 west Street</t>
  </si>
  <si>
    <t>121 west Street</t>
  </si>
  <si>
    <t>124 west Street</t>
  </si>
  <si>
    <t>125 west Street</t>
  </si>
  <si>
    <t>126 west Street</t>
  </si>
  <si>
    <t>129 west Street</t>
  </si>
  <si>
    <t>130 west Street</t>
  </si>
  <si>
    <t>11101</t>
  </si>
  <si>
    <t>10990</t>
  </si>
  <si>
    <t>ss</t>
  </si>
  <si>
    <t>NRG18</t>
  </si>
  <si>
    <t>NRG19</t>
  </si>
  <si>
    <t>Central Hudson</t>
  </si>
  <si>
    <t>National Grid / Niagara Mohawk</t>
  </si>
  <si>
    <t>NYSEG</t>
  </si>
  <si>
    <t>RG&amp;E</t>
  </si>
  <si>
    <t>NY - Central Hudson</t>
  </si>
  <si>
    <t>NY - National Grid / Niagara Mohawk</t>
  </si>
  <si>
    <t>NY - NYSEG</t>
  </si>
  <si>
    <t>NY - RG&amp;E</t>
  </si>
  <si>
    <t>add_brand_5</t>
  </si>
  <si>
    <t>GM1</t>
  </si>
  <si>
    <t>GM2</t>
  </si>
  <si>
    <t>GM3</t>
  </si>
  <si>
    <t>GM4</t>
  </si>
  <si>
    <t>GM5</t>
  </si>
  <si>
    <t>GM6</t>
  </si>
  <si>
    <t>GM7</t>
  </si>
  <si>
    <t>GM8</t>
  </si>
  <si>
    <t>GM9</t>
  </si>
  <si>
    <t>GM10</t>
  </si>
  <si>
    <t>GM11</t>
  </si>
  <si>
    <t>GM12</t>
  </si>
  <si>
    <t>GM13</t>
  </si>
  <si>
    <t>GM14</t>
  </si>
  <si>
    <t>10010</t>
  </si>
  <si>
    <t>10960</t>
  </si>
  <si>
    <t>12414</t>
  </si>
  <si>
    <t>11370</t>
  </si>
  <si>
    <t>N0</t>
  </si>
  <si>
    <t>Pollution Free</t>
  </si>
  <si>
    <t>product</t>
  </si>
  <si>
    <t>rate Class</t>
  </si>
  <si>
    <t>14830</t>
  </si>
  <si>
    <t>14606</t>
  </si>
  <si>
    <t>Electric SC1</t>
  </si>
  <si>
    <t>R01</t>
  </si>
  <si>
    <t>NYC</t>
  </si>
  <si>
    <t>zone</t>
  </si>
  <si>
    <t>GM15</t>
  </si>
  <si>
    <t>WC</t>
  </si>
  <si>
    <t>Pollution Free Reliable Rate</t>
  </si>
  <si>
    <t>GM16</t>
  </si>
  <si>
    <t>spanish</t>
  </si>
  <si>
    <t>yes</t>
  </si>
  <si>
    <t>05</t>
  </si>
  <si>
    <t>Eversource Energy (NSTAR)</t>
  </si>
  <si>
    <t>Manhatten</t>
  </si>
  <si>
    <t>R0</t>
  </si>
  <si>
    <t>Central Hudson_paper</t>
  </si>
  <si>
    <t>NYSEG_paper</t>
  </si>
  <si>
    <t>RG&amp;E_paper</t>
  </si>
  <si>
    <t>National Grid / Niagara Mohawk_paper</t>
  </si>
  <si>
    <t>Brockport</t>
  </si>
  <si>
    <t>14420</t>
  </si>
  <si>
    <t>NRG20</t>
  </si>
  <si>
    <t>NRG21</t>
  </si>
  <si>
    <t>NRG22</t>
  </si>
  <si>
    <t>NRG23</t>
  </si>
  <si>
    <t>MAHWAH</t>
  </si>
  <si>
    <t>07430</t>
  </si>
  <si>
    <t>Melrose</t>
  </si>
  <si>
    <t>02176</t>
  </si>
  <si>
    <t>Siasconset</t>
  </si>
  <si>
    <t>02564</t>
  </si>
  <si>
    <t>27 West Sankaty Road</t>
  </si>
  <si>
    <t>94 Wheeler Ave</t>
  </si>
  <si>
    <t>107 Fisher Rd</t>
  </si>
  <si>
    <t>WMECO</t>
  </si>
  <si>
    <t>Eversource Energy (WMECo)</t>
  </si>
  <si>
    <t>AGAWAM</t>
  </si>
  <si>
    <t>01001</t>
  </si>
  <si>
    <t>Delmarva</t>
  </si>
  <si>
    <t>70 Reed St</t>
  </si>
  <si>
    <t>BOWIE</t>
  </si>
  <si>
    <t>20715</t>
  </si>
  <si>
    <t>8230 Chestnut Ave</t>
  </si>
  <si>
    <t>WALDORF</t>
  </si>
  <si>
    <t>20603</t>
  </si>
  <si>
    <t>2468 Kenbrook Ct</t>
  </si>
  <si>
    <t>MA - MASS</t>
  </si>
  <si>
    <t>MA - Nantucket</t>
  </si>
  <si>
    <t>NJ - ROC</t>
  </si>
  <si>
    <t>GM17</t>
  </si>
  <si>
    <t>GM18</t>
  </si>
  <si>
    <t>GM19</t>
  </si>
  <si>
    <t>24 Balmoral Cres</t>
  </si>
  <si>
    <t>White Plains</t>
  </si>
  <si>
    <t>National Grid (Keyspan NY)</t>
  </si>
  <si>
    <t>National Grid (Niagara Mohawk)</t>
  </si>
  <si>
    <t>15 E Stemmer Ln</t>
  </si>
  <si>
    <t>Suffern</t>
  </si>
  <si>
    <t>10901</t>
  </si>
  <si>
    <t>10607</t>
  </si>
  <si>
    <t>North Syracuse</t>
  </si>
  <si>
    <t>13212</t>
  </si>
  <si>
    <t>207 Elm St</t>
  </si>
  <si>
    <t>2020 Berne Altamont Rd</t>
  </si>
  <si>
    <t>Altamont</t>
  </si>
  <si>
    <t>29 Trestle Tree Ln</t>
  </si>
  <si>
    <t>Chester</t>
  </si>
  <si>
    <t>12009</t>
  </si>
  <si>
    <t>10918</t>
  </si>
  <si>
    <t>505</t>
  </si>
  <si>
    <t>GM20</t>
  </si>
  <si>
    <t>GM21</t>
  </si>
  <si>
    <t>srn</t>
  </si>
  <si>
    <t>service ref</t>
  </si>
  <si>
    <t>National Grid (Keyspan LI)</t>
  </si>
  <si>
    <t>570</t>
  </si>
  <si>
    <t>x@x.com</t>
  </si>
  <si>
    <t>3916 Live Oak Rd</t>
  </si>
  <si>
    <t>Baltimore</t>
  </si>
  <si>
    <t>60012</t>
  </si>
  <si>
    <t>Crystal Lake</t>
  </si>
  <si>
    <t>1350 Jack's Pl</t>
  </si>
  <si>
    <t>Huntingtown</t>
  </si>
  <si>
    <t>12236 Bluffwood Ter</t>
  </si>
  <si>
    <t>20871</t>
  </si>
  <si>
    <t>Clarksburg</t>
  </si>
  <si>
    <t>12209 Shadetree Ln</t>
  </si>
  <si>
    <t>20708</t>
  </si>
  <si>
    <t>laurel</t>
  </si>
  <si>
    <t>43 Westview Ave</t>
  </si>
  <si>
    <t>Shrewsbury</t>
  </si>
  <si>
    <t>MA - Eversource Energy (WMECo)</t>
  </si>
  <si>
    <t>EP6</t>
  </si>
  <si>
    <t>EP8</t>
  </si>
  <si>
    <t>EP9</t>
  </si>
  <si>
    <t>123 Main St</t>
  </si>
  <si>
    <t>01005</t>
  </si>
  <si>
    <t>Barre</t>
  </si>
  <si>
    <t>126 Pleasant St</t>
  </si>
  <si>
    <t>07005</t>
  </si>
  <si>
    <t>BOONTON</t>
  </si>
  <si>
    <t>317 Cornelia St</t>
  </si>
  <si>
    <t>BLOOMFIELD</t>
  </si>
  <si>
    <t>114 Beverly Rd</t>
  </si>
  <si>
    <t>07003</t>
  </si>
  <si>
    <t>AVENEL</t>
  </si>
  <si>
    <t>07001</t>
  </si>
  <si>
    <t>421 Hyatt Street</t>
  </si>
  <si>
    <t>HARRISON</t>
  </si>
  <si>
    <t>07029</t>
  </si>
  <si>
    <t>76 Washington St</t>
  </si>
  <si>
    <t>EP10</t>
  </si>
  <si>
    <t>EP11</t>
  </si>
  <si>
    <t>85 Mill Rd</t>
  </si>
  <si>
    <t>12461</t>
  </si>
  <si>
    <t>OLIVEBRIDGE</t>
  </si>
  <si>
    <t>ROSLYN</t>
  </si>
  <si>
    <t>3 Beechwood Rd</t>
  </si>
  <si>
    <t>11576</t>
  </si>
  <si>
    <t>BLISS</t>
  </si>
  <si>
    <t>2830 Route 78</t>
  </si>
  <si>
    <t>14024</t>
  </si>
  <si>
    <t>EP12</t>
  </si>
  <si>
    <t>EP13</t>
  </si>
  <si>
    <t>EP14</t>
  </si>
  <si>
    <t>ELMIRA</t>
  </si>
  <si>
    <t>917 W 3rd St</t>
  </si>
  <si>
    <t>14905</t>
  </si>
  <si>
    <t>SPENCERPORT</t>
  </si>
  <si>
    <t>4288 Canal Rd</t>
  </si>
  <si>
    <t>14559</t>
  </si>
  <si>
    <t>HUNT</t>
  </si>
  <si>
    <t>10809 Davis Rd</t>
  </si>
  <si>
    <t>EP15</t>
  </si>
  <si>
    <t>EP16</t>
  </si>
  <si>
    <t>EP17</t>
  </si>
  <si>
    <t>EP18</t>
  </si>
  <si>
    <t>EP19</t>
  </si>
  <si>
    <t>EP20</t>
  </si>
  <si>
    <t>EP21</t>
  </si>
  <si>
    <t>EP22</t>
  </si>
  <si>
    <t>EP23</t>
  </si>
  <si>
    <t>EP24</t>
  </si>
  <si>
    <t>OH - Duke</t>
  </si>
  <si>
    <t>MA - Eversource Energy (NSTAR)</t>
  </si>
  <si>
    <t>RENO</t>
  </si>
  <si>
    <t>316 Walnut St</t>
  </si>
  <si>
    <t>14846</t>
  </si>
  <si>
    <t>ALIQUIPPA</t>
  </si>
  <si>
    <t>15001</t>
  </si>
  <si>
    <t>128 Whitewood Dr</t>
  </si>
  <si>
    <t>WEXFORD</t>
  </si>
  <si>
    <t>15090</t>
  </si>
  <si>
    <t>2619 Glenchester Rd</t>
  </si>
  <si>
    <t>BUTLER</t>
  </si>
  <si>
    <t>117 Greenhill Dr</t>
  </si>
  <si>
    <t>3549 Listonburg Rd</t>
  </si>
  <si>
    <t>15411</t>
  </si>
  <si>
    <t>ADDISON</t>
  </si>
  <si>
    <t>BULGER</t>
  </si>
  <si>
    <t>15019</t>
  </si>
  <si>
    <t>1096 Grant St</t>
  </si>
  <si>
    <t>CLAIRTON</t>
  </si>
  <si>
    <t>15025</t>
  </si>
  <si>
    <t>508 Timber Ln</t>
  </si>
  <si>
    <t>1</t>
  </si>
  <si>
    <t>2</t>
  </si>
  <si>
    <t>3</t>
  </si>
  <si>
    <t>4</t>
  </si>
  <si>
    <t>5</t>
  </si>
  <si>
    <t>45371</t>
  </si>
  <si>
    <t>GM22</t>
  </si>
  <si>
    <t>777</t>
  </si>
  <si>
    <t>Eversource Energy (Eastern Massachusetts)</t>
  </si>
  <si>
    <t>Eversource Energy (Western Massachusetts)</t>
  </si>
  <si>
    <t>Account_Type</t>
  </si>
  <si>
    <t>Acct_Number</t>
  </si>
  <si>
    <t>tc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</si>
  <si>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</si>
  <si>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</si>
  <si>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</si>
  <si>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</si>
  <si>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</si>
  <si>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</si>
  <si>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</si>
  <si>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</si>
  <si>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</si>
  <si>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</si>
  <si>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</si>
  <si>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</si>
  <si>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</si>
  <si>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</si>
  <si>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tc-15</t>
  </si>
  <si>
    <t>tc-16</t>
  </si>
  <si>
    <t>tc-17</t>
  </si>
  <si>
    <t>tc-18</t>
  </si>
  <si>
    <t>tc-19</t>
  </si>
  <si>
    <t>tc-20</t>
  </si>
  <si>
    <t>tc-21</t>
  </si>
  <si>
    <t>tc-22</t>
  </si>
  <si>
    <t>tc-23</t>
  </si>
  <si>
    <t>tc-24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</si>
</sst>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8"/>
      <color rgb="FF00B0F0"/>
      <name val="Calibri"/>
      <family val="2"/>
      <scheme val="minor"/>
    </font>
    <font>
      <sz val="8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2" borderId="0" applyNumberFormat="0" applyBorder="0" applyAlignment="0" applyProtection="0"/>
    <xf numFmtId="0" fontId="11" fillId="3" borderId="0" applyNumberFormat="0" applyBorder="0" applyAlignment="0" applyProtection="0"/>
    <xf numFmtId="0" fontId="12" fillId="4" borderId="0" applyNumberFormat="0" applyBorder="0" applyAlignment="0" applyProtection="0"/>
    <xf numFmtId="0" fontId="13" fillId="5" borderId="4" applyNumberFormat="0" applyAlignment="0" applyProtection="0"/>
    <xf numFmtId="0" fontId="14" fillId="6" borderId="5" applyNumberFormat="0" applyAlignment="0" applyProtection="0"/>
    <xf numFmtId="0" fontId="15" fillId="6" borderId="4" applyNumberFormat="0" applyAlignment="0" applyProtection="0"/>
    <xf numFmtId="0" fontId="16" fillId="0" borderId="6" applyNumberFormat="0" applyFill="0" applyAlignment="0" applyProtection="0"/>
    <xf numFmtId="0" fontId="17" fillId="7" borderId="7" applyNumberFormat="0" applyAlignment="0" applyProtection="0"/>
    <xf numFmtId="0" fontId="18" fillId="0" borderId="0" applyNumberFormat="0" applyFill="0" applyBorder="0" applyAlignment="0" applyProtection="0"/>
    <xf numFmtId="0" fontId="5" fillId="8" borderId="8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21" fillId="28" borderId="0" applyNumberFormat="0" applyBorder="0" applyAlignment="0" applyProtection="0"/>
    <xf numFmtId="0" fontId="21" fillId="29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21" fillId="32" borderId="0" applyNumberFormat="0" applyBorder="0" applyAlignment="0" applyProtection="0"/>
  </cellStyleXfs>
  <cellXfs count="67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0" xfId="0" applyFont="1" applyFill="1"/>
    <xf numFmtId="49" fontId="2" fillId="0" borderId="0" xfId="0" applyNumberFormat="1" applyFont="1" applyFill="1"/>
    <xf numFmtId="1" fontId="2" fillId="0" borderId="0" xfId="0" applyNumberFormat="1" applyFont="1"/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1" fillId="0" borderId="0" xfId="0" applyFont="1"/>
    <xf numFmtId="1" fontId="1" fillId="0" borderId="0" xfId="0" applyNumberFormat="1" applyFont="1"/>
    <xf numFmtId="0" fontId="3" fillId="0" borderId="0" xfId="0" applyFont="1" applyFill="1" applyBorder="1"/>
    <xf numFmtId="49" fontId="2" fillId="0" borderId="0" xfId="0" applyNumberFormat="1" applyFont="1" applyFill="1" applyBorder="1" applyAlignment="1"/>
    <xf numFmtId="49" fontId="2" fillId="0" borderId="0" xfId="0" applyNumberFormat="1" applyFont="1" applyBorder="1"/>
    <xf numFmtId="0" fontId="2" fillId="0" borderId="0" xfId="0" applyFont="1" applyBorder="1"/>
    <xf numFmtId="49" fontId="2" fillId="0" borderId="0" xfId="0" applyNumberFormat="1" applyFont="1" applyFill="1" applyBorder="1"/>
    <xf numFmtId="1" fontId="1" fillId="0" borderId="0" xfId="0" applyNumberFormat="1" applyFont="1" applyBorder="1"/>
    <xf numFmtId="1" fontId="2" fillId="0" borderId="0" xfId="0" applyNumberFormat="1" applyFont="1" applyBorder="1"/>
    <xf numFmtId="49" fontId="1" fillId="0" borderId="0" xfId="0" applyNumberFormat="1" applyFont="1" applyFill="1" applyBorder="1"/>
    <xf numFmtId="0" fontId="1" fillId="0" borderId="0" xfId="0" applyFont="1" applyBorder="1"/>
    <xf numFmtId="0" fontId="4" fillId="0" borderId="0" xfId="0" applyFont="1" applyFill="1" applyBorder="1"/>
    <xf numFmtId="0" fontId="3" fillId="0" borderId="0" xfId="0" applyFont="1" applyBorder="1"/>
    <xf numFmtId="0" fontId="2" fillId="0" borderId="0" xfId="0" applyFont="1"/>
    <xf numFmtId="0" fontId="1" fillId="0" borderId="0" xfId="0" applyFont="1"/>
    <xf numFmtId="1" fontId="1" fillId="0" borderId="0" xfId="0" applyNumberFormat="1" applyFont="1"/>
    <xf numFmtId="0" fontId="2" fillId="0" borderId="0" xfId="0" applyFont="1" applyBorder="1"/>
    <xf numFmtId="49" fontId="2" fillId="0" borderId="0" xfId="0" applyNumberFormat="1" applyFont="1" applyFill="1" applyBorder="1"/>
    <xf numFmtId="0" fontId="2" fillId="0" borderId="0" xfId="0" applyFont="1"/>
    <xf numFmtId="49" fontId="2" fillId="0" borderId="0" xfId="0" applyNumberFormat="1" applyFont="1"/>
    <xf numFmtId="0" fontId="2" fillId="0" borderId="0" xfId="0" applyFont="1" applyBorder="1"/>
    <xf numFmtId="0" fontId="1" fillId="0" borderId="0" xfId="0" applyFont="1" applyBorder="1"/>
    <xf numFmtId="0" fontId="2" fillId="0" borderId="0" xfId="0" applyFont="1"/>
    <xf numFmtId="49" fontId="2" fillId="0" borderId="0" xfId="0" applyNumberFormat="1" applyFont="1" applyFill="1"/>
    <xf numFmtId="0" fontId="1" fillId="0" borderId="0" xfId="0" applyFont="1" applyFill="1" applyBorder="1"/>
    <xf numFmtId="0" fontId="2" fillId="0" borderId="0" xfId="0" applyFont="1" applyBorder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" fontId="1" fillId="0" borderId="0" xfId="0" applyNumberFormat="1" applyFont="1" applyFill="1"/>
    <xf numFmtId="1" fontId="2" fillId="0" borderId="0" xfId="0" applyNumberFormat="1" applyFont="1" applyFill="1"/>
    <xf numFmtId="1" fontId="2" fillId="0" borderId="0" xfId="0" applyNumberFormat="1" applyFont="1" applyFill="1" applyAlignment="1"/>
    <xf numFmtId="0" fontId="2" fillId="0" borderId="0" xfId="0" applyFont="1"/>
    <xf numFmtId="49" fontId="2" fillId="0" borderId="0" xfId="0" applyNumberFormat="1" applyFont="1"/>
    <xf numFmtId="0" fontId="2" fillId="0" borderId="0" xfId="0" applyFont="1"/>
    <xf numFmtId="49" fontId="2" fillId="0" borderId="0" xfId="0" applyNumberFormat="1" applyFont="1" applyBorder="1"/>
    <xf numFmtId="1" fontId="2" fillId="0" borderId="0" xfId="0" applyNumberFormat="1" applyFont="1" applyBorder="1"/>
    <xf numFmtId="49" fontId="2" fillId="0" borderId="0" xfId="0" applyNumberFormat="1" applyFont="1"/>
    <xf numFmtId="0" fontId="2" fillId="0" borderId="0" xfId="0" applyFont="1"/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 applyFill="1" applyBorder="1"/>
    <xf numFmtId="1" fontId="1" fillId="0" borderId="0" xfId="0" applyNumberFormat="1" applyFont="1" applyBorder="1"/>
    <xf numFmtId="1" fontId="1" fillId="0" borderId="0" xfId="0" applyNumberFormat="1" applyFont="1" applyAlignment="1"/>
    <xf numFmtId="0" fontId="2" fillId="0" borderId="0" xfId="0" applyFont="1" applyAlignment="1">
      <alignment wrapText="1"/>
    </xf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2" fillId="0" borderId="0" xfId="0" applyFont="1" applyFill="1"/>
    <xf numFmtId="1" fontId="2" fillId="0" borderId="0" xfId="0" applyNumberFormat="1" applyFont="1"/>
    <xf numFmtId="0" fontId="2" fillId="0" borderId="0" xfId="0" applyFont="1" applyAlignment="1"/>
    <xf numFmtId="0" fontId="2" fillId="0" borderId="0" xfId="0" applyFont="1" applyBorder="1"/>
    <xf numFmtId="1" fontId="2" fillId="0" borderId="0" xfId="0" applyNumberFormat="1" applyFont="1" applyBorder="1"/>
    <xf numFmtId="49" fontId="2" fillId="0" borderId="0" xfId="0" applyNumberFormat="1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49" fontId="1" fillId="0" borderId="0" xfId="0" applyNumberFormat="1" applyFont="1"/>
    <xf numFmtId="0" fontId="4" fillId="0" borderId="0" xfId="0" applyFont="1"/>
    <xf numFmtId="0" fontId="2" fillId="0" borderId="0" xfId="0" applyNumberFormat="1" applyFont="1" applyBorder="1"/>
    <xf numFmtId="0" fontId="1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workbookViewId="0">
      <pane ySplit="1" topLeftCell="A2" activePane="bottomLeft" state="frozen"/>
      <selection pane="bottomLeft" activeCell="O2" sqref="O2"/>
    </sheetView>
  </sheetViews>
  <sheetFormatPr defaultRowHeight="11.25" x14ac:dyDescent="0.2"/>
  <cols>
    <col min="1" max="1" width="9.85546875" style="21" bestFit="1" customWidth="1"/>
    <col min="2" max="2" width="8.28515625" style="1" bestFit="1" customWidth="1"/>
    <col min="3" max="3" width="29" style="1" bestFit="1" customWidth="1"/>
    <col min="4" max="4" width="14.85546875" style="1" bestFit="1" customWidth="1"/>
    <col min="5" max="5" width="9.5703125" style="1" bestFit="1" customWidth="1"/>
    <col min="6" max="6" width="11.28515625" style="1" bestFit="1" customWidth="1"/>
    <col min="7" max="7" width="5.28515625" style="1" bestFit="1" customWidth="1"/>
    <col min="8" max="8" width="8.140625" style="1" bestFit="1" customWidth="1"/>
    <col min="9" max="9" width="4.85546875" style="1" bestFit="1" customWidth="1"/>
    <col min="10" max="10" width="15.85546875" style="1" customWidth="1"/>
    <col min="11" max="11" width="9.85546875" style="1" bestFit="1" customWidth="1"/>
    <col min="12" max="12" width="9.140625" style="1" bestFit="1" customWidth="1"/>
    <col min="13" max="13" width="8.7109375" style="1" bestFit="1" customWidth="1"/>
    <col min="14" max="14" width="26" style="1" bestFit="1" customWidth="1"/>
    <col min="15" max="15" width="22" style="1" bestFit="1" customWidth="1"/>
    <col min="16" max="16" width="12.42578125" style="1" bestFit="1" customWidth="1"/>
    <col min="17" max="17" width="4.85546875" style="2" bestFit="1" customWidth="1"/>
    <col min="18" max="18" width="6.140625" style="1" bestFit="1" customWidth="1"/>
    <col min="19" max="19" width="8.140625" style="2" bestFit="1" customWidth="1"/>
    <col min="20" max="20" width="5.42578125" style="2" bestFit="1" customWidth="1"/>
    <col min="21" max="21" width="10.140625" style="1" bestFit="1" customWidth="1"/>
    <col min="22" max="16384" width="9.140625" style="1"/>
  </cols>
  <sheetData>
    <row r="1" spans="1:21" x14ac:dyDescent="0.2">
      <c r="A1" s="21" t="s">
        <v>68</v>
      </c>
      <c r="B1" s="1" t="s">
        <v>0</v>
      </c>
      <c r="C1" s="1" t="s">
        <v>1</v>
      </c>
      <c r="D1" s="1" t="s">
        <v>15</v>
      </c>
      <c r="E1" s="1" t="s">
        <v>6</v>
      </c>
      <c r="F1" s="1" t="s">
        <v>11</v>
      </c>
      <c r="G1" s="1" t="s">
        <v>7</v>
      </c>
      <c r="H1" s="1" t="s">
        <v>8</v>
      </c>
      <c r="I1" s="1" t="s">
        <v>16</v>
      </c>
      <c r="J1" s="1" t="s">
        <v>17</v>
      </c>
      <c r="K1" s="1" t="s">
        <v>51</v>
      </c>
      <c r="L1" s="1" t="s">
        <v>5</v>
      </c>
      <c r="M1" s="1" t="s">
        <v>2</v>
      </c>
      <c r="N1" s="1" t="s">
        <v>55</v>
      </c>
      <c r="O1" s="1" t="s">
        <v>4</v>
      </c>
      <c r="P1" s="1" t="s">
        <v>3</v>
      </c>
      <c r="Q1" s="2" t="s">
        <v>56</v>
      </c>
      <c r="R1" s="1" t="s">
        <v>12</v>
      </c>
      <c r="S1" s="2" t="s">
        <v>13</v>
      </c>
      <c r="T1" s="2" t="s">
        <v>14</v>
      </c>
    </row>
    <row r="2" spans="1:21" s="18" customFormat="1" x14ac:dyDescent="0.2">
      <c r="A2" s="58" t="s">
        <v>69</v>
      </c>
      <c r="B2" s="40" t="s">
        <v>70</v>
      </c>
      <c r="C2" s="18" t="s">
        <v>132</v>
      </c>
      <c r="D2" s="39" t="s">
        <v>275</v>
      </c>
      <c r="E2" s="18" t="s">
        <v>41</v>
      </c>
      <c r="F2" s="18" t="s">
        <v>60</v>
      </c>
      <c r="G2" s="12" t="s">
        <v>277</v>
      </c>
      <c r="H2" s="12" t="s">
        <v>42</v>
      </c>
      <c r="I2" s="16">
        <f t="shared" ref="I2:I6" ca="1" si="0">RANDBETWEEN(200,999)</f>
        <v>390</v>
      </c>
      <c r="J2" s="59">
        <f t="shared" ref="J2:J6" ca="1" si="1">RANDBETWEEN(1000,9999)</f>
        <v>3885</v>
      </c>
      <c r="K2" s="21" t="s">
        <v>52</v>
      </c>
      <c r="L2" s="13"/>
      <c r="M2" s="13" t="s">
        <v>274</v>
      </c>
      <c r="N2" s="24" t="s">
        <v>40</v>
      </c>
      <c r="O2" s="15">
        <f ca="1">RANDBETWEEN(7800000000,7899999999)</f>
        <v>7848506802</v>
      </c>
      <c r="Q2" s="17" t="s">
        <v>54</v>
      </c>
      <c r="R2" s="3" t="s">
        <v>64</v>
      </c>
      <c r="S2" s="4" t="s">
        <v>39</v>
      </c>
      <c r="T2" s="4" t="s">
        <v>65</v>
      </c>
      <c r="U2" s="18" t="s">
        <v>278</v>
      </c>
    </row>
    <row r="3" spans="1:21" x14ac:dyDescent="0.2">
      <c r="A3" s="53" t="s">
        <v>69</v>
      </c>
      <c r="B3" s="54" t="s">
        <v>71</v>
      </c>
      <c r="C3" s="1" t="s">
        <v>137</v>
      </c>
      <c r="D3" s="1" t="s">
        <v>279</v>
      </c>
      <c r="E3" s="1" t="s">
        <v>276</v>
      </c>
      <c r="F3" s="1" t="s">
        <v>61</v>
      </c>
      <c r="G3" s="1">
        <v>20639</v>
      </c>
      <c r="H3" s="60" t="s">
        <v>48</v>
      </c>
      <c r="I3" s="59">
        <f t="shared" ca="1" si="0"/>
        <v>610</v>
      </c>
      <c r="J3" s="59">
        <f t="shared" ca="1" si="1"/>
        <v>2909</v>
      </c>
      <c r="K3" s="1" t="s">
        <v>52</v>
      </c>
      <c r="M3" s="1" t="s">
        <v>274</v>
      </c>
      <c r="N3" s="1" t="s">
        <v>44</v>
      </c>
      <c r="O3" s="49">
        <f ca="1">RANDBETWEEN(7800000000,7899999999)</f>
        <v>7818142736</v>
      </c>
      <c r="Q3" s="48" t="s">
        <v>54</v>
      </c>
      <c r="R3" s="55" t="s">
        <v>64</v>
      </c>
      <c r="S3" s="31" t="s">
        <v>39</v>
      </c>
      <c r="T3" s="31" t="s">
        <v>65</v>
      </c>
      <c r="U3" s="1" t="s">
        <v>280</v>
      </c>
    </row>
    <row r="4" spans="1:21" s="13" customFormat="1" x14ac:dyDescent="0.2">
      <c r="A4" s="53" t="s">
        <v>69</v>
      </c>
      <c r="B4" s="54" t="s">
        <v>72</v>
      </c>
      <c r="C4" s="18" t="s">
        <v>133</v>
      </c>
      <c r="D4" s="39" t="s">
        <v>281</v>
      </c>
      <c r="E4" s="15" t="s">
        <v>276</v>
      </c>
      <c r="F4" s="18" t="s">
        <v>61</v>
      </c>
      <c r="G4" s="12" t="s">
        <v>282</v>
      </c>
      <c r="H4" s="12" t="s">
        <v>48</v>
      </c>
      <c r="I4" s="16">
        <f t="shared" ca="1" si="0"/>
        <v>685</v>
      </c>
      <c r="J4" s="16">
        <f t="shared" ca="1" si="1"/>
        <v>5431</v>
      </c>
      <c r="K4" s="21" t="s">
        <v>52</v>
      </c>
      <c r="M4" s="58" t="s">
        <v>274</v>
      </c>
      <c r="N4" s="24" t="s">
        <v>45</v>
      </c>
      <c r="O4" s="53" t="str">
        <f ca="1">CONCATENATE("05",RANDBETWEEN(11111111111111000000,99999999999999000000),"")</f>
        <v>0573845185109078000000</v>
      </c>
      <c r="Q4" s="12" t="s">
        <v>54</v>
      </c>
      <c r="R4" s="3" t="s">
        <v>64</v>
      </c>
      <c r="S4" s="4" t="s">
        <v>39</v>
      </c>
      <c r="T4" s="4" t="s">
        <v>65</v>
      </c>
      <c r="U4" s="13" t="s">
        <v>283</v>
      </c>
    </row>
    <row r="5" spans="1:21" s="58" customFormat="1" x14ac:dyDescent="0.2">
      <c r="A5" s="53" t="s">
        <v>69</v>
      </c>
      <c r="B5" s="54" t="s">
        <v>73</v>
      </c>
      <c r="C5" s="29" t="s">
        <v>138</v>
      </c>
      <c r="D5" s="53" t="s">
        <v>284</v>
      </c>
      <c r="E5" s="49" t="s">
        <v>276</v>
      </c>
      <c r="F5" s="29" t="s">
        <v>61</v>
      </c>
      <c r="G5" s="60" t="s">
        <v>285</v>
      </c>
      <c r="H5" s="60" t="s">
        <v>48</v>
      </c>
      <c r="I5" s="59">
        <f t="shared" ca="1" si="0"/>
        <v>839</v>
      </c>
      <c r="J5" s="59">
        <f t="shared" ca="1" si="1"/>
        <v>7897</v>
      </c>
      <c r="K5" s="53" t="s">
        <v>52</v>
      </c>
      <c r="M5" s="58" t="s">
        <v>274</v>
      </c>
      <c r="N5" s="58" t="s">
        <v>83</v>
      </c>
      <c r="O5" s="53" t="str">
        <f ca="1">CONCATENATE("05",RANDBETWEEN(11111111111111000000,99999999999999000000),"")</f>
        <v>0550242658960355300000</v>
      </c>
      <c r="Q5" s="60" t="s">
        <v>54</v>
      </c>
      <c r="R5" s="55" t="s">
        <v>64</v>
      </c>
      <c r="S5" s="31" t="s">
        <v>39</v>
      </c>
      <c r="T5" s="31" t="s">
        <v>65</v>
      </c>
      <c r="U5" s="58" t="s">
        <v>286</v>
      </c>
    </row>
    <row r="6" spans="1:21" x14ac:dyDescent="0.2">
      <c r="A6" s="53" t="s">
        <v>69</v>
      </c>
      <c r="B6" s="54" t="s">
        <v>74</v>
      </c>
      <c r="C6" s="22" t="s">
        <v>342</v>
      </c>
      <c r="D6" s="39" t="s">
        <v>287</v>
      </c>
      <c r="E6" s="2" t="s">
        <v>37</v>
      </c>
      <c r="F6" s="8" t="s">
        <v>59</v>
      </c>
      <c r="G6" s="2" t="s">
        <v>79</v>
      </c>
      <c r="H6" s="2" t="s">
        <v>38</v>
      </c>
      <c r="I6" s="5">
        <f t="shared" ca="1" si="0"/>
        <v>471</v>
      </c>
      <c r="J6" s="16">
        <f t="shared" ca="1" si="1"/>
        <v>9719</v>
      </c>
      <c r="K6" s="21" t="s">
        <v>52</v>
      </c>
      <c r="L6" s="2"/>
      <c r="M6" s="58" t="s">
        <v>274</v>
      </c>
      <c r="N6" s="26" t="s">
        <v>371</v>
      </c>
      <c r="O6" s="23">
        <f ca="1">RANDBETWEEN(61711111111,61799999999)</f>
        <v>61755010838</v>
      </c>
      <c r="P6" s="9"/>
      <c r="Q6" s="17" t="s">
        <v>54</v>
      </c>
      <c r="R6" s="3" t="s">
        <v>64</v>
      </c>
      <c r="S6" s="4" t="s">
        <v>39</v>
      </c>
      <c r="T6" s="4" t="s">
        <v>65</v>
      </c>
      <c r="U6" s="1" t="s">
        <v>288</v>
      </c>
    </row>
    <row r="7" spans="1:21" x14ac:dyDescent="0.2">
      <c r="A7" s="53" t="s">
        <v>69</v>
      </c>
      <c r="B7" s="54" t="s">
        <v>290</v>
      </c>
      <c r="C7" s="30" t="s">
        <v>289</v>
      </c>
      <c r="D7" s="1" t="s">
        <v>293</v>
      </c>
      <c r="E7" s="1" t="s">
        <v>37</v>
      </c>
      <c r="F7" s="1" t="s">
        <v>59</v>
      </c>
      <c r="G7" s="60" t="s">
        <v>235</v>
      </c>
      <c r="H7" s="54" t="s">
        <v>38</v>
      </c>
      <c r="I7" s="56">
        <f t="shared" ref="I7:I8" ca="1" si="2">RANDBETWEEN(200,999)</f>
        <v>319</v>
      </c>
      <c r="J7" s="59">
        <f t="shared" ref="J7:J8" ca="1" si="3">RANDBETWEEN(1000,9999)</f>
        <v>3059</v>
      </c>
      <c r="K7" s="53" t="s">
        <v>52</v>
      </c>
      <c r="L7" s="54"/>
      <c r="M7" s="58" t="s">
        <v>274</v>
      </c>
      <c r="N7" s="53" t="s">
        <v>372</v>
      </c>
      <c r="O7" s="47">
        <f ca="1">RANDBETWEEN(547111111,547999999)</f>
        <v>547713738</v>
      </c>
      <c r="P7" s="47">
        <f ca="1">RANDBETWEEN(54711111111,54799999999)</f>
        <v>54747274176</v>
      </c>
      <c r="Q7" s="48" t="s">
        <v>54</v>
      </c>
      <c r="R7" s="55" t="s">
        <v>64</v>
      </c>
      <c r="S7" s="31" t="s">
        <v>39</v>
      </c>
      <c r="T7" s="31" t="s">
        <v>65</v>
      </c>
      <c r="U7" s="1" t="s">
        <v>234</v>
      </c>
    </row>
    <row r="8" spans="1:21" s="53" customFormat="1" x14ac:dyDescent="0.2">
      <c r="A8" s="53" t="s">
        <v>69</v>
      </c>
      <c r="B8" s="54" t="s">
        <v>75</v>
      </c>
      <c r="C8" s="53" t="s">
        <v>135</v>
      </c>
      <c r="D8" s="53" t="s">
        <v>296</v>
      </c>
      <c r="E8" s="53" t="s">
        <v>37</v>
      </c>
      <c r="F8" s="53" t="s">
        <v>59</v>
      </c>
      <c r="G8" s="60" t="s">
        <v>294</v>
      </c>
      <c r="H8" s="54" t="s">
        <v>38</v>
      </c>
      <c r="I8" s="56">
        <f t="shared" ca="1" si="2"/>
        <v>827</v>
      </c>
      <c r="J8" s="59">
        <f t="shared" ca="1" si="3"/>
        <v>8939</v>
      </c>
      <c r="K8" s="53" t="s">
        <v>52</v>
      </c>
      <c r="M8" s="58" t="s">
        <v>274</v>
      </c>
      <c r="N8" s="53" t="s">
        <v>36</v>
      </c>
      <c r="O8" s="47">
        <f ca="1">RANDBETWEEN(6172111111,6179299999)</f>
        <v>6176641303</v>
      </c>
      <c r="Q8" s="48" t="s">
        <v>54</v>
      </c>
      <c r="R8" s="55" t="s">
        <v>64</v>
      </c>
      <c r="S8" s="31" t="s">
        <v>39</v>
      </c>
      <c r="T8" s="31" t="s">
        <v>65</v>
      </c>
      <c r="U8" s="53" t="s">
        <v>295</v>
      </c>
    </row>
    <row r="9" spans="1:21" s="53" customFormat="1" x14ac:dyDescent="0.2">
      <c r="A9" s="53" t="s">
        <v>69</v>
      </c>
      <c r="B9" s="54" t="s">
        <v>291</v>
      </c>
      <c r="C9" s="53" t="s">
        <v>129</v>
      </c>
      <c r="D9" s="53" t="s">
        <v>299</v>
      </c>
      <c r="E9" s="53" t="s">
        <v>18</v>
      </c>
      <c r="F9" s="53" t="s">
        <v>53</v>
      </c>
      <c r="G9" s="54" t="s">
        <v>297</v>
      </c>
      <c r="H9" s="54" t="s">
        <v>19</v>
      </c>
      <c r="I9" s="56">
        <f t="shared" ref="I9:I21" ca="1" si="4">RANDBETWEEN(200,999)</f>
        <v>241</v>
      </c>
      <c r="J9" s="56">
        <f t="shared" ref="J9:J21" ca="1" si="5">RANDBETWEEN(1000,9999)</f>
        <v>7836</v>
      </c>
      <c r="K9" s="53" t="s">
        <v>52</v>
      </c>
      <c r="L9" s="54"/>
      <c r="M9" s="58" t="s">
        <v>274</v>
      </c>
      <c r="N9" s="53" t="s">
        <v>9</v>
      </c>
      <c r="O9" s="53" t="str">
        <f ca="1">CONCATENATE("05",RANDBETWEEN(11111111111111000000,99999999999999000000),"")</f>
        <v>0578804640961591000000</v>
      </c>
      <c r="P9" s="56"/>
      <c r="Q9" s="54" t="s">
        <v>54</v>
      </c>
      <c r="R9" s="55" t="s">
        <v>64</v>
      </c>
      <c r="S9" s="31" t="s">
        <v>39</v>
      </c>
      <c r="T9" s="31" t="s">
        <v>65</v>
      </c>
      <c r="U9" s="53" t="s">
        <v>298</v>
      </c>
    </row>
    <row r="10" spans="1:21" s="53" customFormat="1" x14ac:dyDescent="0.2">
      <c r="A10" s="53" t="s">
        <v>69</v>
      </c>
      <c r="B10" s="54" t="s">
        <v>292</v>
      </c>
      <c r="C10" s="53" t="s">
        <v>139</v>
      </c>
      <c r="D10" s="53" t="s">
        <v>301</v>
      </c>
      <c r="E10" s="53" t="s">
        <v>18</v>
      </c>
      <c r="F10" s="53" t="s">
        <v>53</v>
      </c>
      <c r="G10" s="54" t="s">
        <v>302</v>
      </c>
      <c r="H10" s="54" t="s">
        <v>19</v>
      </c>
      <c r="I10" s="56">
        <f t="shared" ca="1" si="4"/>
        <v>714</v>
      </c>
      <c r="J10" s="56">
        <f t="shared" ca="1" si="5"/>
        <v>7853</v>
      </c>
      <c r="K10" s="53" t="s">
        <v>52</v>
      </c>
      <c r="L10" s="54"/>
      <c r="M10" s="58" t="s">
        <v>274</v>
      </c>
      <c r="N10" s="53" t="s">
        <v>101</v>
      </c>
      <c r="O10" s="53" t="str">
        <f ca="1">CONCATENATE("08",RANDBETWEEN(111111111111110000,999999999999990000),"")</f>
        <v>08118545112102162000</v>
      </c>
      <c r="P10" s="56"/>
      <c r="Q10" s="54" t="s">
        <v>54</v>
      </c>
      <c r="R10" s="55" t="s">
        <v>64</v>
      </c>
      <c r="S10" s="31" t="s">
        <v>39</v>
      </c>
      <c r="T10" s="31" t="s">
        <v>65</v>
      </c>
      <c r="U10" s="53" t="s">
        <v>300</v>
      </c>
    </row>
    <row r="11" spans="1:21" s="53" customFormat="1" x14ac:dyDescent="0.2">
      <c r="A11" s="53" t="s">
        <v>69</v>
      </c>
      <c r="B11" s="54" t="s">
        <v>309</v>
      </c>
      <c r="C11" s="53" t="s">
        <v>140</v>
      </c>
      <c r="D11" s="53" t="s">
        <v>305</v>
      </c>
      <c r="E11" s="53" t="s">
        <v>18</v>
      </c>
      <c r="F11" s="53" t="s">
        <v>53</v>
      </c>
      <c r="G11" s="54" t="s">
        <v>304</v>
      </c>
      <c r="H11" s="54" t="s">
        <v>19</v>
      </c>
      <c r="I11" s="56">
        <f t="shared" ca="1" si="4"/>
        <v>685</v>
      </c>
      <c r="J11" s="56">
        <f t="shared" ca="1" si="5"/>
        <v>7587</v>
      </c>
      <c r="K11" s="53" t="s">
        <v>52</v>
      </c>
      <c r="L11" s="54"/>
      <c r="M11" s="58" t="s">
        <v>274</v>
      </c>
      <c r="N11" s="53" t="s">
        <v>102</v>
      </c>
      <c r="O11" s="53" t="str">
        <f ca="1">CONCATENATE("PE",RANDBETWEEN(111111111111110000,999999999999990000),"")</f>
        <v>PE308190070823929000</v>
      </c>
      <c r="P11" s="56"/>
      <c r="Q11" s="54" t="s">
        <v>54</v>
      </c>
      <c r="R11" s="55" t="s">
        <v>64</v>
      </c>
      <c r="S11" s="31" t="s">
        <v>39</v>
      </c>
      <c r="T11" s="31" t="s">
        <v>65</v>
      </c>
      <c r="U11" s="53" t="s">
        <v>303</v>
      </c>
    </row>
    <row r="12" spans="1:21" s="53" customFormat="1" x14ac:dyDescent="0.2">
      <c r="A12" s="53" t="s">
        <v>69</v>
      </c>
      <c r="B12" s="54" t="s">
        <v>310</v>
      </c>
      <c r="C12" s="53" t="s">
        <v>141</v>
      </c>
      <c r="D12" s="53" t="s">
        <v>308</v>
      </c>
      <c r="E12" s="53" t="s">
        <v>18</v>
      </c>
      <c r="F12" s="53" t="s">
        <v>53</v>
      </c>
      <c r="G12" s="54" t="s">
        <v>307</v>
      </c>
      <c r="H12" s="54" t="s">
        <v>19</v>
      </c>
      <c r="I12" s="56">
        <f t="shared" ca="1" si="4"/>
        <v>366</v>
      </c>
      <c r="J12" s="56">
        <f t="shared" ca="1" si="5"/>
        <v>1239</v>
      </c>
      <c r="K12" s="53" t="s">
        <v>52</v>
      </c>
      <c r="L12" s="54"/>
      <c r="M12" s="58" t="s">
        <v>274</v>
      </c>
      <c r="N12" s="53" t="s">
        <v>103</v>
      </c>
      <c r="O12" s="47">
        <f ca="1">RANDBETWEEN(6172111111,6179299999)</f>
        <v>6174106244</v>
      </c>
      <c r="P12" s="56"/>
      <c r="Q12" s="54" t="s">
        <v>54</v>
      </c>
      <c r="R12" s="55" t="s">
        <v>64</v>
      </c>
      <c r="S12" s="31" t="s">
        <v>39</v>
      </c>
      <c r="T12" s="31" t="s">
        <v>65</v>
      </c>
      <c r="U12" s="53" t="s">
        <v>306</v>
      </c>
    </row>
    <row r="13" spans="1:21" s="61" customFormat="1" x14ac:dyDescent="0.2">
      <c r="A13" s="53" t="s">
        <v>69</v>
      </c>
      <c r="B13" s="54" t="s">
        <v>320</v>
      </c>
      <c r="C13" s="32" t="s">
        <v>341</v>
      </c>
      <c r="D13" s="53" t="s">
        <v>344</v>
      </c>
      <c r="E13" s="61" t="s">
        <v>35</v>
      </c>
      <c r="F13" s="32" t="s">
        <v>58</v>
      </c>
      <c r="G13" s="60" t="s">
        <v>368</v>
      </c>
      <c r="H13" s="60" t="s">
        <v>50</v>
      </c>
      <c r="I13" s="59">
        <f t="shared" ca="1" si="4"/>
        <v>595</v>
      </c>
      <c r="J13" s="59">
        <f t="shared" ca="1" si="5"/>
        <v>6300</v>
      </c>
      <c r="K13" s="53" t="s">
        <v>52</v>
      </c>
      <c r="M13" s="58" t="s">
        <v>274</v>
      </c>
      <c r="N13" s="34" t="s">
        <v>32</v>
      </c>
      <c r="O13" s="47">
        <f ca="1">RANDBETWEEN(61721211111,61792299999)</f>
        <v>61733415833</v>
      </c>
      <c r="P13" s="19"/>
      <c r="Q13" s="48" t="s">
        <v>54</v>
      </c>
      <c r="R13" s="55" t="s">
        <v>64</v>
      </c>
      <c r="S13" s="31" t="s">
        <v>39</v>
      </c>
      <c r="T13" s="31" t="s">
        <v>65</v>
      </c>
      <c r="U13" s="61" t="s">
        <v>343</v>
      </c>
    </row>
    <row r="14" spans="1:21" s="61" customFormat="1" x14ac:dyDescent="0.2">
      <c r="A14" s="53" t="s">
        <v>69</v>
      </c>
      <c r="B14" s="54" t="s">
        <v>321</v>
      </c>
      <c r="C14" s="32" t="s">
        <v>142</v>
      </c>
      <c r="D14" s="53" t="s">
        <v>348</v>
      </c>
      <c r="E14" s="61" t="s">
        <v>49</v>
      </c>
      <c r="F14" s="32" t="s">
        <v>62</v>
      </c>
      <c r="G14" s="60" t="s">
        <v>347</v>
      </c>
      <c r="H14" s="60" t="s">
        <v>50</v>
      </c>
      <c r="I14" s="59">
        <f t="shared" ca="1" si="4"/>
        <v>517</v>
      </c>
      <c r="J14" s="59">
        <f t="shared" ca="1" si="5"/>
        <v>5913</v>
      </c>
      <c r="K14" s="53" t="s">
        <v>52</v>
      </c>
      <c r="M14" s="58" t="s">
        <v>274</v>
      </c>
      <c r="N14" s="34" t="s">
        <v>110</v>
      </c>
      <c r="O14" s="47">
        <f ca="1">RANDBETWEEN(61721211111111,61792299999999)</f>
        <v>61755449365839</v>
      </c>
      <c r="P14" s="19"/>
      <c r="Q14" s="48" t="s">
        <v>54</v>
      </c>
      <c r="R14" s="55" t="s">
        <v>64</v>
      </c>
      <c r="S14" s="31" t="s">
        <v>39</v>
      </c>
      <c r="T14" s="31" t="s">
        <v>65</v>
      </c>
      <c r="U14" s="61" t="s">
        <v>346</v>
      </c>
    </row>
    <row r="15" spans="1:21" s="61" customFormat="1" x14ac:dyDescent="0.2">
      <c r="A15" s="53" t="s">
        <v>69</v>
      </c>
      <c r="B15" s="54" t="s">
        <v>322</v>
      </c>
      <c r="C15" s="32" t="s">
        <v>143</v>
      </c>
      <c r="D15" s="53" t="s">
        <v>351</v>
      </c>
      <c r="E15" s="61" t="s">
        <v>49</v>
      </c>
      <c r="F15" s="32" t="s">
        <v>62</v>
      </c>
      <c r="G15" s="60" t="s">
        <v>350</v>
      </c>
      <c r="H15" s="60" t="s">
        <v>50</v>
      </c>
      <c r="I15" s="59">
        <f t="shared" ca="1" si="4"/>
        <v>997</v>
      </c>
      <c r="J15" s="59">
        <f t="shared" ca="1" si="5"/>
        <v>9484</v>
      </c>
      <c r="K15" s="53" t="s">
        <v>52</v>
      </c>
      <c r="M15" s="58" t="s">
        <v>274</v>
      </c>
      <c r="N15" s="35" t="s">
        <v>111</v>
      </c>
      <c r="O15" s="53" t="str">
        <f ca="1">CONCATENATE("08",RANDBETWEEN(111111111111110000,999999999999990000),"")</f>
        <v>08954219668229892000</v>
      </c>
      <c r="P15" s="19"/>
      <c r="Q15" s="48" t="s">
        <v>54</v>
      </c>
      <c r="R15" s="55" t="s">
        <v>64</v>
      </c>
      <c r="S15" s="31" t="s">
        <v>39</v>
      </c>
      <c r="T15" s="31" t="s">
        <v>65</v>
      </c>
      <c r="U15" s="61" t="s">
        <v>349</v>
      </c>
    </row>
    <row r="16" spans="1:21" s="61" customFormat="1" x14ac:dyDescent="0.2">
      <c r="A16" s="53" t="s">
        <v>69</v>
      </c>
      <c r="B16" s="54" t="s">
        <v>331</v>
      </c>
      <c r="C16" s="32" t="s">
        <v>144</v>
      </c>
      <c r="D16" s="53" t="s">
        <v>353</v>
      </c>
      <c r="E16" s="61" t="s">
        <v>49</v>
      </c>
      <c r="F16" s="32" t="s">
        <v>62</v>
      </c>
      <c r="G16" s="60" t="s">
        <v>128</v>
      </c>
      <c r="H16" s="60" t="s">
        <v>50</v>
      </c>
      <c r="I16" s="59">
        <f t="shared" ca="1" si="4"/>
        <v>325</v>
      </c>
      <c r="J16" s="59">
        <f t="shared" ca="1" si="5"/>
        <v>3411</v>
      </c>
      <c r="K16" s="53" t="s">
        <v>52</v>
      </c>
      <c r="M16" s="58" t="s">
        <v>274</v>
      </c>
      <c r="N16" s="34" t="s">
        <v>78</v>
      </c>
      <c r="O16" s="47">
        <f ca="1">RANDBETWEEN(6172111111,6179299999)</f>
        <v>6174673010</v>
      </c>
      <c r="P16" s="19"/>
      <c r="Q16" s="48" t="s">
        <v>54</v>
      </c>
      <c r="R16" s="55" t="s">
        <v>64</v>
      </c>
      <c r="S16" s="31" t="s">
        <v>39</v>
      </c>
      <c r="T16" s="31" t="s">
        <v>65</v>
      </c>
      <c r="U16" s="61" t="s">
        <v>352</v>
      </c>
    </row>
    <row r="17" spans="1:27" s="61" customFormat="1" x14ac:dyDescent="0.2">
      <c r="A17" s="53" t="s">
        <v>69</v>
      </c>
      <c r="B17" s="54" t="s">
        <v>332</v>
      </c>
      <c r="C17" s="32" t="s">
        <v>145</v>
      </c>
      <c r="D17" s="53" t="s">
        <v>354</v>
      </c>
      <c r="E17" s="61" t="s">
        <v>49</v>
      </c>
      <c r="F17" s="32" t="s">
        <v>62</v>
      </c>
      <c r="G17" s="60" t="s">
        <v>355</v>
      </c>
      <c r="H17" s="60" t="s">
        <v>50</v>
      </c>
      <c r="I17" s="59">
        <f t="shared" ca="1" si="4"/>
        <v>295</v>
      </c>
      <c r="J17" s="59">
        <f t="shared" ca="1" si="5"/>
        <v>9183</v>
      </c>
      <c r="K17" s="53" t="s">
        <v>52</v>
      </c>
      <c r="M17" s="58" t="s">
        <v>274</v>
      </c>
      <c r="N17" s="34" t="s">
        <v>112</v>
      </c>
      <c r="O17" s="53" t="str">
        <f ca="1">CONCATENATE("08",RANDBETWEEN(111111111111110000,999999999999990000),"")</f>
        <v>08550935839208640000</v>
      </c>
      <c r="P17" s="19"/>
      <c r="Q17" s="48" t="s">
        <v>54</v>
      </c>
      <c r="R17" s="55" t="s">
        <v>64</v>
      </c>
      <c r="S17" s="31" t="s">
        <v>39</v>
      </c>
      <c r="T17" s="31" t="s">
        <v>65</v>
      </c>
      <c r="U17" s="61" t="s">
        <v>356</v>
      </c>
    </row>
    <row r="18" spans="1:27" s="61" customFormat="1" x14ac:dyDescent="0.2">
      <c r="A18" s="53" t="s">
        <v>69</v>
      </c>
      <c r="B18" s="54" t="s">
        <v>333</v>
      </c>
      <c r="C18" s="32" t="s">
        <v>146</v>
      </c>
      <c r="D18" s="53" t="s">
        <v>362</v>
      </c>
      <c r="E18" s="61" t="s">
        <v>49</v>
      </c>
      <c r="F18" s="32" t="s">
        <v>62</v>
      </c>
      <c r="G18" s="60" t="s">
        <v>361</v>
      </c>
      <c r="H18" s="60" t="s">
        <v>50</v>
      </c>
      <c r="I18" s="59">
        <f t="shared" ca="1" si="4"/>
        <v>749</v>
      </c>
      <c r="J18" s="59">
        <f t="shared" ca="1" si="5"/>
        <v>5001</v>
      </c>
      <c r="K18" s="53" t="s">
        <v>52</v>
      </c>
      <c r="M18" s="58" t="s">
        <v>274</v>
      </c>
      <c r="N18" s="35" t="s">
        <v>113</v>
      </c>
      <c r="O18" s="47">
        <f ca="1">RANDBETWEEN(6172111111,6179299999)</f>
        <v>6172653019</v>
      </c>
      <c r="P18" s="19"/>
      <c r="Q18" s="48" t="s">
        <v>54</v>
      </c>
      <c r="R18" s="55" t="s">
        <v>64</v>
      </c>
      <c r="S18" s="31" t="s">
        <v>39</v>
      </c>
      <c r="T18" s="31" t="s">
        <v>65</v>
      </c>
      <c r="U18" s="61" t="s">
        <v>360</v>
      </c>
    </row>
    <row r="19" spans="1:27" s="61" customFormat="1" x14ac:dyDescent="0.2">
      <c r="A19" s="53" t="s">
        <v>69</v>
      </c>
      <c r="B19" s="54" t="s">
        <v>334</v>
      </c>
      <c r="C19" s="32" t="s">
        <v>134</v>
      </c>
      <c r="D19" s="53" t="s">
        <v>359</v>
      </c>
      <c r="E19" s="61" t="s">
        <v>49</v>
      </c>
      <c r="F19" s="32" t="s">
        <v>62</v>
      </c>
      <c r="G19" s="60" t="s">
        <v>358</v>
      </c>
      <c r="H19" s="60" t="s">
        <v>50</v>
      </c>
      <c r="I19" s="59">
        <f t="shared" ca="1" si="4"/>
        <v>943</v>
      </c>
      <c r="J19" s="59">
        <f t="shared" ca="1" si="5"/>
        <v>6184</v>
      </c>
      <c r="K19" s="53" t="s">
        <v>52</v>
      </c>
      <c r="M19" s="58" t="s">
        <v>274</v>
      </c>
      <c r="N19" s="35" t="s">
        <v>66</v>
      </c>
      <c r="O19" s="53" t="str">
        <f ca="1">CONCATENATE("08",RANDBETWEEN(111111111111110000,999999999999990000),"")</f>
        <v>08467306105136354000</v>
      </c>
      <c r="P19" s="19"/>
      <c r="Q19" s="48" t="s">
        <v>54</v>
      </c>
      <c r="R19" s="55" t="s">
        <v>64</v>
      </c>
      <c r="S19" s="31" t="s">
        <v>39</v>
      </c>
      <c r="T19" s="31" t="s">
        <v>65</v>
      </c>
      <c r="U19" s="61" t="s">
        <v>357</v>
      </c>
    </row>
    <row r="20" spans="1:27" s="53" customFormat="1" x14ac:dyDescent="0.2">
      <c r="A20" s="53" t="s">
        <v>69</v>
      </c>
      <c r="B20" s="54" t="s">
        <v>335</v>
      </c>
      <c r="C20" s="61" t="s">
        <v>170</v>
      </c>
      <c r="D20" s="53" t="s">
        <v>311</v>
      </c>
      <c r="E20" s="60" t="s">
        <v>211</v>
      </c>
      <c r="F20" s="53" t="s">
        <v>57</v>
      </c>
      <c r="G20" s="60" t="s">
        <v>312</v>
      </c>
      <c r="H20" s="54" t="s">
        <v>31</v>
      </c>
      <c r="I20" s="56">
        <f t="shared" ca="1" si="4"/>
        <v>322</v>
      </c>
      <c r="J20" s="56">
        <f t="shared" ca="1" si="5"/>
        <v>2267</v>
      </c>
      <c r="K20" s="53" t="s">
        <v>52</v>
      </c>
      <c r="M20" s="58" t="s">
        <v>274</v>
      </c>
      <c r="N20" s="61" t="s">
        <v>166</v>
      </c>
      <c r="O20" s="47">
        <f ca="1">RANDBETWEEN(61721211111,62179299999)</f>
        <v>61847923046</v>
      </c>
      <c r="P20" s="56"/>
      <c r="Q20" s="48" t="s">
        <v>54</v>
      </c>
      <c r="R20" s="55" t="s">
        <v>64</v>
      </c>
      <c r="S20" s="31" t="s">
        <v>39</v>
      </c>
      <c r="T20" s="31" t="s">
        <v>65</v>
      </c>
      <c r="U20" s="53" t="s">
        <v>313</v>
      </c>
      <c r="V20" s="58"/>
      <c r="W20" s="58"/>
      <c r="X20" s="58"/>
      <c r="Y20" s="58"/>
      <c r="Z20" s="58"/>
      <c r="AA20" s="58"/>
    </row>
    <row r="21" spans="1:27" s="53" customFormat="1" x14ac:dyDescent="0.2">
      <c r="A21" s="53" t="s">
        <v>69</v>
      </c>
      <c r="B21" s="54" t="s">
        <v>336</v>
      </c>
      <c r="C21" s="61" t="s">
        <v>130</v>
      </c>
      <c r="D21" s="53" t="s">
        <v>315</v>
      </c>
      <c r="E21" s="60" t="s">
        <v>211</v>
      </c>
      <c r="F21" s="53" t="s">
        <v>57</v>
      </c>
      <c r="G21" s="60" t="s">
        <v>316</v>
      </c>
      <c r="H21" s="54" t="s">
        <v>31</v>
      </c>
      <c r="I21" s="56">
        <f t="shared" ca="1" si="4"/>
        <v>823</v>
      </c>
      <c r="J21" s="56">
        <f t="shared" ca="1" si="5"/>
        <v>4584</v>
      </c>
      <c r="K21" s="53" t="s">
        <v>52</v>
      </c>
      <c r="M21" s="58" t="s">
        <v>274</v>
      </c>
      <c r="N21" s="61" t="s">
        <v>23</v>
      </c>
      <c r="O21" s="53" t="str">
        <f ca="1">CONCATENATE(RANDBETWEEN(111111111111110,999999999999990),"")</f>
        <v>498217116922944</v>
      </c>
      <c r="P21" s="56"/>
      <c r="Q21" s="48" t="s">
        <v>54</v>
      </c>
      <c r="R21" s="55" t="s">
        <v>64</v>
      </c>
      <c r="S21" s="31" t="s">
        <v>39</v>
      </c>
      <c r="T21" s="31" t="s">
        <v>65</v>
      </c>
      <c r="U21" s="53" t="s">
        <v>314</v>
      </c>
    </row>
    <row r="22" spans="1:27" s="53" customFormat="1" x14ac:dyDescent="0.2">
      <c r="A22" s="53" t="s">
        <v>69</v>
      </c>
      <c r="B22" s="54" t="s">
        <v>337</v>
      </c>
      <c r="C22" s="62" t="s">
        <v>171</v>
      </c>
      <c r="D22" s="53" t="s">
        <v>318</v>
      </c>
      <c r="E22" s="60" t="s">
        <v>211</v>
      </c>
      <c r="F22" s="53" t="s">
        <v>57</v>
      </c>
      <c r="G22" s="60" t="s">
        <v>319</v>
      </c>
      <c r="H22" s="54" t="s">
        <v>31</v>
      </c>
      <c r="I22" s="56">
        <f ca="1">RANDBETWEEN(200,999)</f>
        <v>840</v>
      </c>
      <c r="J22" s="56">
        <f ca="1">RANDBETWEEN(1000,9999)</f>
        <v>1583</v>
      </c>
      <c r="K22" s="53" t="s">
        <v>52</v>
      </c>
      <c r="M22" s="58" t="s">
        <v>274</v>
      </c>
      <c r="N22" s="62" t="s">
        <v>167</v>
      </c>
      <c r="O22" s="47">
        <f ca="1">RANDBETWEEN(6172111111,6179299999)</f>
        <v>6173594934</v>
      </c>
      <c r="P22" s="56"/>
      <c r="Q22" s="48" t="s">
        <v>54</v>
      </c>
      <c r="R22" s="55" t="s">
        <v>64</v>
      </c>
      <c r="S22" s="31" t="s">
        <v>39</v>
      </c>
      <c r="T22" s="31" t="s">
        <v>65</v>
      </c>
      <c r="U22" s="53" t="s">
        <v>317</v>
      </c>
      <c r="V22" s="58"/>
      <c r="W22" s="58"/>
      <c r="X22" s="58"/>
      <c r="Y22" s="58"/>
      <c r="Z22" s="58"/>
      <c r="AA22" s="58"/>
    </row>
    <row r="23" spans="1:27" s="53" customFormat="1" x14ac:dyDescent="0.2">
      <c r="A23" s="53" t="s">
        <v>69</v>
      </c>
      <c r="B23" s="54" t="s">
        <v>338</v>
      </c>
      <c r="C23" s="61" t="s">
        <v>172</v>
      </c>
      <c r="D23" s="60" t="s">
        <v>324</v>
      </c>
      <c r="E23" s="60" t="s">
        <v>211</v>
      </c>
      <c r="F23" s="53" t="s">
        <v>57</v>
      </c>
      <c r="G23" s="60" t="s">
        <v>325</v>
      </c>
      <c r="H23" s="60" t="s">
        <v>31</v>
      </c>
      <c r="I23" s="59">
        <v>903</v>
      </c>
      <c r="J23" s="59">
        <v>5603</v>
      </c>
      <c r="K23" s="53" t="s">
        <v>52</v>
      </c>
      <c r="L23" s="58"/>
      <c r="M23" s="58" t="s">
        <v>274</v>
      </c>
      <c r="N23" s="61" t="s">
        <v>168</v>
      </c>
      <c r="O23" s="53" t="str">
        <f ca="1">CONCATENATE("N01",RANDBETWEEN(111111111111,999999999999),"")</f>
        <v>N01616551842189</v>
      </c>
      <c r="P23" s="59"/>
      <c r="Q23" s="48" t="s">
        <v>54</v>
      </c>
      <c r="R23" s="55" t="s">
        <v>64</v>
      </c>
      <c r="S23" s="31" t="s">
        <v>39</v>
      </c>
      <c r="T23" s="31" t="s">
        <v>65</v>
      </c>
      <c r="U23" s="58" t="s">
        <v>323</v>
      </c>
      <c r="V23" s="58"/>
      <c r="W23" s="58"/>
      <c r="X23" s="58"/>
      <c r="Y23" s="58"/>
      <c r="Z23" s="58"/>
      <c r="AA23" s="58"/>
    </row>
    <row r="24" spans="1:27" x14ac:dyDescent="0.2">
      <c r="A24" s="53" t="s">
        <v>69</v>
      </c>
      <c r="B24" s="54" t="s">
        <v>339</v>
      </c>
      <c r="C24" s="61" t="s">
        <v>148</v>
      </c>
      <c r="D24" s="53" t="s">
        <v>327</v>
      </c>
      <c r="E24" s="60" t="s">
        <v>211</v>
      </c>
      <c r="F24" s="53" t="s">
        <v>57</v>
      </c>
      <c r="G24" s="60" t="s">
        <v>328</v>
      </c>
      <c r="H24" s="54" t="s">
        <v>31</v>
      </c>
      <c r="I24" s="56">
        <f ca="1">RANDBETWEEN(200,999)</f>
        <v>231</v>
      </c>
      <c r="J24" s="56">
        <f ca="1">RANDBETWEEN(1000,9999)</f>
        <v>7791</v>
      </c>
      <c r="K24" s="53" t="s">
        <v>52</v>
      </c>
      <c r="L24" s="53"/>
      <c r="M24" s="58" t="s">
        <v>274</v>
      </c>
      <c r="N24" s="61" t="s">
        <v>147</v>
      </c>
      <c r="O24" s="47">
        <f ca="1">RANDBETWEEN(6172111111,6179299999)</f>
        <v>6176730198</v>
      </c>
      <c r="P24" s="56"/>
      <c r="Q24" s="48" t="s">
        <v>54</v>
      </c>
      <c r="R24" s="55" t="s">
        <v>64</v>
      </c>
      <c r="S24" s="31" t="s">
        <v>39</v>
      </c>
      <c r="T24" s="31" t="s">
        <v>65</v>
      </c>
      <c r="U24" s="53" t="s">
        <v>326</v>
      </c>
    </row>
    <row r="25" spans="1:27" x14ac:dyDescent="0.2">
      <c r="A25" s="53" t="s">
        <v>69</v>
      </c>
      <c r="B25" s="54" t="s">
        <v>340</v>
      </c>
      <c r="C25" s="61" t="s">
        <v>173</v>
      </c>
      <c r="D25" s="60" t="s">
        <v>330</v>
      </c>
      <c r="E25" s="60" t="s">
        <v>211</v>
      </c>
      <c r="F25" s="53" t="s">
        <v>57</v>
      </c>
      <c r="G25" s="60" t="s">
        <v>345</v>
      </c>
      <c r="H25" s="60" t="s">
        <v>31</v>
      </c>
      <c r="I25" s="59">
        <v>767</v>
      </c>
      <c r="J25" s="59">
        <v>9884</v>
      </c>
      <c r="K25" s="53" t="s">
        <v>52</v>
      </c>
      <c r="L25" s="58"/>
      <c r="M25" s="58" t="s">
        <v>274</v>
      </c>
      <c r="N25" s="61" t="s">
        <v>169</v>
      </c>
      <c r="O25" s="53" t="str">
        <f ca="1">CONCATENATE("R01",RANDBETWEEN(111111111111,999999999999),"")</f>
        <v>R01116319092055</v>
      </c>
      <c r="P25" s="59"/>
      <c r="Q25" s="48" t="s">
        <v>54</v>
      </c>
      <c r="R25" s="55" t="s">
        <v>64</v>
      </c>
      <c r="S25" s="31" t="s">
        <v>39</v>
      </c>
      <c r="T25" s="31" t="s">
        <v>65</v>
      </c>
      <c r="U25" s="58" t="s">
        <v>329</v>
      </c>
    </row>
  </sheetData>
  <pageMargins left="0.7" right="0.7" top="0.75" bottom="0.75" header="0.3" footer="0.3"/>
  <pageSetup orientation="portrait" r:id="rId1"/>
  <ignoredErrors>
    <ignoredError sqref="O2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N3" sqref="N3"/>
    </sheetView>
  </sheetViews>
  <sheetFormatPr defaultRowHeight="11.25" x14ac:dyDescent="0.2"/>
  <cols>
    <col min="1" max="1" width="9.85546875" style="28" bestFit="1" customWidth="1"/>
    <col min="2" max="2" width="9.85546875" style="13" bestFit="1" customWidth="1"/>
    <col min="3" max="3" width="25.5703125" style="13" customWidth="1"/>
    <col min="4" max="4" width="17.5703125" style="13" bestFit="1" customWidth="1"/>
    <col min="5" max="5" width="11.140625" style="13" bestFit="1" customWidth="1"/>
    <col min="6" max="6" width="4.5703125" style="13" bestFit="1" customWidth="1"/>
    <col min="7" max="7" width="5.28515625" style="13" bestFit="1" customWidth="1"/>
    <col min="8" max="8" width="8.140625" style="13" bestFit="1" customWidth="1"/>
    <col min="9" max="9" width="4.85546875" style="13" bestFit="1" customWidth="1"/>
    <col min="10" max="10" width="4.42578125" style="13" bestFit="1" customWidth="1"/>
    <col min="11" max="11" width="9.85546875" style="13" bestFit="1" customWidth="1"/>
    <col min="12" max="12" width="7.28515625" style="13" bestFit="1" customWidth="1"/>
    <col min="13" max="13" width="32.140625" style="13" bestFit="1" customWidth="1"/>
    <col min="14" max="14" width="22.85546875" style="13" bestFit="1" customWidth="1"/>
    <col min="15" max="15" width="21.5703125" style="12" customWidth="1"/>
    <col min="16" max="16" width="6.140625" style="12" bestFit="1" customWidth="1"/>
    <col min="17" max="17" width="7.5703125" style="12" bestFit="1" customWidth="1"/>
    <col min="18" max="18" width="5.42578125" style="13" bestFit="1" customWidth="1"/>
    <col min="19" max="19" width="5.42578125" style="58" customWidth="1"/>
    <col min="20" max="20" width="6.140625" style="12" bestFit="1" customWidth="1"/>
    <col min="21" max="21" width="8.140625" style="12" bestFit="1" customWidth="1"/>
    <col min="22" max="22" width="5.42578125" style="12" bestFit="1" customWidth="1"/>
    <col min="23" max="23" width="6.140625" style="13" bestFit="1" customWidth="1"/>
    <col min="24" max="24" width="33.28515625" style="12" bestFit="1" customWidth="1"/>
    <col min="25" max="25" width="18.28515625" style="13" bestFit="1" customWidth="1"/>
    <col min="26" max="26" width="9.140625" style="13" bestFit="1" customWidth="1"/>
    <col min="27" max="27" width="12.42578125" style="13" bestFit="1" customWidth="1"/>
    <col min="28" max="28" width="8.7109375" style="13" bestFit="1" customWidth="1"/>
    <col min="29" max="29" width="6.5703125" style="12" bestFit="1" customWidth="1"/>
    <col min="30" max="16384" width="9.140625" style="13"/>
  </cols>
  <sheetData>
    <row r="1" spans="1:29" x14ac:dyDescent="0.2">
      <c r="A1" s="28" t="s">
        <v>68</v>
      </c>
      <c r="B1" s="1" t="s">
        <v>0</v>
      </c>
      <c r="C1" s="1" t="s">
        <v>1</v>
      </c>
      <c r="D1" s="1" t="s">
        <v>15</v>
      </c>
      <c r="E1" s="1" t="s">
        <v>6</v>
      </c>
      <c r="F1" s="1" t="s">
        <v>11</v>
      </c>
      <c r="G1" s="1" t="s">
        <v>7</v>
      </c>
      <c r="H1" s="1" t="s">
        <v>8</v>
      </c>
      <c r="I1" s="1" t="s">
        <v>16</v>
      </c>
      <c r="J1" s="1" t="s">
        <v>17</v>
      </c>
      <c r="K1" s="1" t="s">
        <v>373</v>
      </c>
      <c r="L1" s="1" t="s">
        <v>5</v>
      </c>
      <c r="M1" s="1" t="s">
        <v>2</v>
      </c>
      <c r="N1" s="1" t="s">
        <v>55</v>
      </c>
      <c r="O1" s="1" t="s">
        <v>4</v>
      </c>
      <c r="P1" s="1" t="s">
        <v>12</v>
      </c>
      <c r="Q1" s="2" t="s">
        <v>13</v>
      </c>
      <c r="R1" s="2" t="s">
        <v>14</v>
      </c>
      <c r="S1" s="54" t="s">
        <v>375</v>
      </c>
      <c r="T1" s="2" t="s">
        <v>20</v>
      </c>
    </row>
    <row r="2" spans="1:29" x14ac:dyDescent="0.2">
      <c r="A2" s="28" t="s">
        <v>69</v>
      </c>
      <c r="B2" s="27" t="s">
        <v>74</v>
      </c>
      <c r="C2" s="28" t="s">
        <v>57</v>
      </c>
      <c r="D2" s="13" t="s">
        <v>29</v>
      </c>
      <c r="E2" s="12" t="s">
        <v>25</v>
      </c>
      <c r="F2" s="13" t="s">
        <v>57</v>
      </c>
      <c r="G2" s="12" t="s">
        <v>22</v>
      </c>
      <c r="H2" s="12" t="s">
        <v>31</v>
      </c>
      <c r="I2" s="16">
        <f ca="1">RANDBETWEEN(200,999)</f>
        <v>642</v>
      </c>
      <c r="J2" s="16">
        <f ca="1">RANDBETWEEN(1000,9999)</f>
        <v>4057</v>
      </c>
      <c r="K2" s="13" t="s">
        <v>52</v>
      </c>
      <c r="M2" s="58" t="s">
        <v>274</v>
      </c>
      <c r="N2" s="10" t="s">
        <v>24</v>
      </c>
      <c r="O2" s="65">
        <f ca="1">RANDBETWEEN(100000000,999999999)</f>
        <v>664576334</v>
      </c>
      <c r="P2" s="7" t="s">
        <v>64</v>
      </c>
      <c r="Q2" s="14" t="s">
        <v>39</v>
      </c>
      <c r="R2" s="25" t="s">
        <v>370</v>
      </c>
      <c r="S2" s="25" t="s">
        <v>376</v>
      </c>
      <c r="X2" s="16"/>
      <c r="Y2" s="16"/>
      <c r="AC2" s="13"/>
    </row>
    <row r="3" spans="1:29" s="58" customFormat="1" x14ac:dyDescent="0.2">
      <c r="A3" s="58" t="s">
        <v>69</v>
      </c>
      <c r="B3" s="54" t="s">
        <v>70</v>
      </c>
      <c r="C3" s="58" t="s">
        <v>53</v>
      </c>
      <c r="D3" s="58" t="s">
        <v>27</v>
      </c>
      <c r="E3" s="58" t="s">
        <v>18</v>
      </c>
      <c r="F3" s="58" t="s">
        <v>53</v>
      </c>
      <c r="G3" s="60" t="s">
        <v>10</v>
      </c>
      <c r="H3" s="60" t="s">
        <v>19</v>
      </c>
      <c r="I3" s="59">
        <f ca="1">RANDBETWEEN(200,999)</f>
        <v>307</v>
      </c>
      <c r="J3" s="59">
        <f ca="1">RANDBETWEEN(1000,9999)</f>
        <v>3458</v>
      </c>
      <c r="K3" s="58" t="s">
        <v>52</v>
      </c>
      <c r="M3" s="58" t="s">
        <v>274</v>
      </c>
      <c r="N3" s="20" t="s">
        <v>21</v>
      </c>
      <c r="O3" s="65">
        <f ca="1">RANDBETWEEN(100000000000,999999999999)</f>
        <v>741461147384</v>
      </c>
      <c r="P3" s="61" t="s">
        <v>64</v>
      </c>
      <c r="Q3" s="25" t="s">
        <v>39</v>
      </c>
      <c r="R3" s="25" t="s">
        <v>370</v>
      </c>
      <c r="S3" s="25" t="s">
        <v>377</v>
      </c>
      <c r="T3" s="60"/>
      <c r="U3" s="60"/>
      <c r="V3" s="60"/>
      <c r="W3" s="60"/>
      <c r="X3" s="59"/>
      <c r="Y3" s="59"/>
      <c r="Z3" s="6"/>
    </row>
    <row r="4" spans="1:29" s="58" customFormat="1" x14ac:dyDescent="0.2">
      <c r="A4" s="58" t="s">
        <v>69</v>
      </c>
      <c r="B4" s="54" t="s">
        <v>71</v>
      </c>
      <c r="C4" s="29" t="s">
        <v>61</v>
      </c>
      <c r="D4" s="58" t="s">
        <v>34</v>
      </c>
      <c r="E4" s="49" t="s">
        <v>46</v>
      </c>
      <c r="F4" s="29" t="s">
        <v>61</v>
      </c>
      <c r="G4" s="60" t="s">
        <v>47</v>
      </c>
      <c r="H4" s="60" t="s">
        <v>48</v>
      </c>
      <c r="I4" s="59">
        <f ca="1">RANDBETWEEN(200,999)</f>
        <v>466</v>
      </c>
      <c r="J4" s="59">
        <f ca="1">RANDBETWEEN(1000,9999)</f>
        <v>6270</v>
      </c>
      <c r="K4" s="58" t="s">
        <v>52</v>
      </c>
      <c r="M4" s="58" t="s">
        <v>274</v>
      </c>
      <c r="N4" s="20" t="s">
        <v>44</v>
      </c>
      <c r="O4" s="66">
        <f ca="1">RANDBETWEEN(2000000000,5999999999)</f>
        <v>4831409004</v>
      </c>
      <c r="P4" s="61" t="s">
        <v>64</v>
      </c>
      <c r="Q4" s="25" t="s">
        <v>39</v>
      </c>
      <c r="R4" s="25" t="s">
        <v>370</v>
      </c>
      <c r="S4" s="25" t="s">
        <v>378</v>
      </c>
      <c r="T4" s="60" t="s">
        <v>63</v>
      </c>
      <c r="U4" s="60"/>
      <c r="V4" s="60"/>
      <c r="Z4" s="11"/>
    </row>
    <row r="5" spans="1:29" s="58" customFormat="1" x14ac:dyDescent="0.2">
      <c r="A5" s="58" t="s">
        <v>69</v>
      </c>
      <c r="B5" s="54" t="s">
        <v>73</v>
      </c>
      <c r="C5" s="58" t="s">
        <v>57</v>
      </c>
      <c r="D5" s="58" t="s">
        <v>28</v>
      </c>
      <c r="E5" s="60" t="s">
        <v>25</v>
      </c>
      <c r="F5" s="58" t="s">
        <v>57</v>
      </c>
      <c r="G5" s="60" t="s">
        <v>22</v>
      </c>
      <c r="H5" s="60" t="s">
        <v>31</v>
      </c>
      <c r="I5" s="59">
        <f ca="1">RANDBETWEEN(200,999)</f>
        <v>446</v>
      </c>
      <c r="J5" s="59">
        <f ca="1">RANDBETWEEN(1000,9999)</f>
        <v>3539</v>
      </c>
      <c r="K5" s="58" t="s">
        <v>52</v>
      </c>
      <c r="M5" s="58" t="s">
        <v>274</v>
      </c>
      <c r="N5" s="10" t="s">
        <v>23</v>
      </c>
      <c r="O5" s="65">
        <f ca="1">RANDBETWEEN(100000000000000,199999999999999)</f>
        <v>137794656318134</v>
      </c>
      <c r="P5" s="61" t="s">
        <v>64</v>
      </c>
      <c r="Q5" s="25" t="s">
        <v>39</v>
      </c>
      <c r="R5" s="25" t="s">
        <v>370</v>
      </c>
      <c r="S5" s="25" t="s">
        <v>379</v>
      </c>
      <c r="T5" s="60"/>
      <c r="U5" s="60"/>
      <c r="V5" s="60"/>
      <c r="X5" s="59"/>
      <c r="Y5" s="5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"/>
  <sheetViews>
    <sheetView workbookViewId="0">
      <pane ySplit="1" topLeftCell="A2" activePane="bottomLeft" state="frozen"/>
      <selection pane="bottomLeft" activeCell="Q1" sqref="Q1"/>
    </sheetView>
  </sheetViews>
  <sheetFormatPr defaultColWidth="54.85546875" defaultRowHeight="12" customHeight="1" x14ac:dyDescent="0.2"/>
  <cols>
    <col min="1" max="1" width="9.85546875" style="41" bestFit="1" customWidth="1"/>
    <col min="2" max="2" width="8.28515625" style="41" bestFit="1" customWidth="1"/>
    <col min="3" max="3" width="25.7109375" style="41" bestFit="1" customWidth="1"/>
    <col min="4" max="4" width="16" style="41" bestFit="1" customWidth="1"/>
    <col min="5" max="5" width="9.5703125" style="41" bestFit="1" customWidth="1"/>
    <col min="6" max="6" width="4.5703125" style="41" bestFit="1" customWidth="1"/>
    <col min="7" max="7" width="5.28515625" style="41" bestFit="1" customWidth="1"/>
    <col min="8" max="8" width="8.140625" style="41" bestFit="1" customWidth="1"/>
    <col min="9" max="9" width="4.85546875" style="41" bestFit="1" customWidth="1"/>
    <col min="10" max="10" width="4.42578125" style="41" bestFit="1" customWidth="1"/>
    <col min="11" max="11" width="9.85546875" style="53" bestFit="1" customWidth="1"/>
    <col min="12" max="12" width="8.7109375" style="53" bestFit="1" customWidth="1"/>
    <col min="13" max="13" width="6.28515625" style="45" bestFit="1" customWidth="1"/>
    <col min="14" max="14" width="23.5703125" style="41" bestFit="1" customWidth="1"/>
    <col min="15" max="15" width="7" style="41" customWidth="1"/>
    <col min="16" max="16" width="18.42578125" style="41" bestFit="1" customWidth="1"/>
    <col min="17" max="17" width="20.140625" style="41" customWidth="1"/>
    <col min="18" max="18" width="10.42578125" style="53" bestFit="1" customWidth="1"/>
    <col min="19" max="19" width="8.7109375" style="41" bestFit="1" customWidth="1"/>
    <col min="20" max="20" width="4.140625" style="41" bestFit="1" customWidth="1"/>
    <col min="21" max="21" width="20" style="40" bestFit="1" customWidth="1"/>
    <col min="22" max="16384" width="54.85546875" style="41"/>
  </cols>
  <sheetData>
    <row r="1" spans="1:27" ht="12" customHeight="1" x14ac:dyDescent="0.2">
      <c r="A1" s="41" t="s">
        <v>68</v>
      </c>
      <c r="B1" s="41" t="s">
        <v>0</v>
      </c>
      <c r="C1" s="41" t="s">
        <v>1</v>
      </c>
      <c r="D1" s="41" t="s">
        <v>15</v>
      </c>
      <c r="E1" s="41" t="s">
        <v>6</v>
      </c>
      <c r="F1" s="41" t="s">
        <v>11</v>
      </c>
      <c r="G1" s="41" t="s">
        <v>7</v>
      </c>
      <c r="H1" s="41" t="s">
        <v>8</v>
      </c>
      <c r="I1" s="41" t="s">
        <v>16</v>
      </c>
      <c r="J1" s="41" t="s">
        <v>17</v>
      </c>
      <c r="K1" s="53" t="s">
        <v>373</v>
      </c>
      <c r="L1" s="53" t="s">
        <v>2</v>
      </c>
      <c r="M1" s="45" t="s">
        <v>207</v>
      </c>
      <c r="N1" s="41" t="s">
        <v>55</v>
      </c>
      <c r="Q1" s="41" t="s">
        <v>374</v>
      </c>
      <c r="R1" s="53" t="s">
        <v>270</v>
      </c>
      <c r="S1" s="41" t="s">
        <v>196</v>
      </c>
      <c r="T1" s="41" t="s">
        <v>202</v>
      </c>
      <c r="U1" s="40" t="s">
        <v>195</v>
      </c>
      <c r="V1" s="41" t="s">
        <v>375</v>
      </c>
    </row>
    <row r="2" spans="1:27" s="29" customFormat="1" ht="12" customHeight="1" x14ac:dyDescent="0.2">
      <c r="A2" s="41" t="s">
        <v>174</v>
      </c>
      <c r="B2" s="44" t="s">
        <v>175</v>
      </c>
      <c r="C2" s="29" t="s">
        <v>132</v>
      </c>
      <c r="D2" s="41" t="s">
        <v>26</v>
      </c>
      <c r="E2" s="29" t="s">
        <v>41</v>
      </c>
      <c r="F2" s="29" t="s">
        <v>60</v>
      </c>
      <c r="G2" s="42" t="s">
        <v>43</v>
      </c>
      <c r="H2" s="42" t="s">
        <v>42</v>
      </c>
      <c r="I2" s="43">
        <f ca="1">RANDBETWEEN(200,999)</f>
        <v>945</v>
      </c>
      <c r="J2" s="43">
        <f ca="1">RANDBETWEEN(2000,9999)</f>
        <v>3824</v>
      </c>
      <c r="K2" s="53" t="s">
        <v>52</v>
      </c>
      <c r="L2" s="58" t="s">
        <v>274</v>
      </c>
      <c r="M2" s="29" t="s">
        <v>54</v>
      </c>
      <c r="N2" s="33" t="s">
        <v>40</v>
      </c>
      <c r="Q2" s="47">
        <f ca="1">RANDBETWEEN(780000000000,789999999999)</f>
        <v>786120751446</v>
      </c>
      <c r="R2" s="49"/>
      <c r="U2" s="17" t="s">
        <v>194</v>
      </c>
      <c r="V2" s="29" t="s">
        <v>376</v>
      </c>
    </row>
    <row r="3" spans="1:27" s="58" customFormat="1" ht="12" customHeight="1" x14ac:dyDescent="0.2">
      <c r="A3" s="53" t="s">
        <v>174</v>
      </c>
      <c r="B3" s="54" t="s">
        <v>176</v>
      </c>
      <c r="C3" s="29" t="s">
        <v>137</v>
      </c>
      <c r="D3" s="53" t="s">
        <v>92</v>
      </c>
      <c r="E3" s="49" t="s">
        <v>46</v>
      </c>
      <c r="F3" s="29" t="s">
        <v>61</v>
      </c>
      <c r="G3" s="54" t="s">
        <v>82</v>
      </c>
      <c r="H3" s="60" t="s">
        <v>48</v>
      </c>
      <c r="I3" s="59">
        <f t="shared" ref="I3:I9" ca="1" si="0">RANDBETWEEN(200,999)</f>
        <v>464</v>
      </c>
      <c r="J3" s="59">
        <f t="shared" ref="J3:J9" ca="1" si="1">RANDBETWEEN(1000,9999)</f>
        <v>8053</v>
      </c>
      <c r="K3" s="53" t="s">
        <v>52</v>
      </c>
      <c r="L3" s="53" t="s">
        <v>274</v>
      </c>
      <c r="M3" s="29" t="s">
        <v>54</v>
      </c>
      <c r="N3" s="53" t="s">
        <v>44</v>
      </c>
      <c r="Q3" s="49">
        <f ca="1">RANDBETWEEN(61711111111,61799999999)</f>
        <v>61781333825</v>
      </c>
      <c r="R3" s="49"/>
      <c r="U3" s="48" t="s">
        <v>194</v>
      </c>
      <c r="V3" s="29" t="s">
        <v>377</v>
      </c>
    </row>
    <row r="4" spans="1:27" s="61" customFormat="1" ht="12" customHeight="1" x14ac:dyDescent="0.2">
      <c r="A4" s="53" t="s">
        <v>174</v>
      </c>
      <c r="B4" s="54" t="s">
        <v>177</v>
      </c>
      <c r="C4" s="32" t="s">
        <v>142</v>
      </c>
      <c r="D4" s="53" t="s">
        <v>93</v>
      </c>
      <c r="E4" s="61" t="s">
        <v>49</v>
      </c>
      <c r="F4" s="32" t="s">
        <v>62</v>
      </c>
      <c r="G4" s="60" t="s">
        <v>81</v>
      </c>
      <c r="H4" s="60" t="s">
        <v>50</v>
      </c>
      <c r="I4" s="59">
        <f t="shared" ca="1" si="0"/>
        <v>302</v>
      </c>
      <c r="J4" s="59">
        <f t="shared" ca="1" si="1"/>
        <v>5957</v>
      </c>
      <c r="K4" s="53" t="s">
        <v>52</v>
      </c>
      <c r="L4" s="58" t="s">
        <v>274</v>
      </c>
      <c r="M4" s="29" t="s">
        <v>54</v>
      </c>
      <c r="N4" s="34" t="s">
        <v>110</v>
      </c>
      <c r="O4" s="36"/>
      <c r="P4" s="37"/>
      <c r="Q4" s="38">
        <f ca="1">RANDBETWEEN(2000000000000,5999999999999)</f>
        <v>4232162492669</v>
      </c>
      <c r="R4" s="38"/>
      <c r="S4" s="19"/>
      <c r="U4" s="48" t="s">
        <v>194</v>
      </c>
      <c r="V4" s="29" t="s">
        <v>378</v>
      </c>
    </row>
    <row r="5" spans="1:27" s="61" customFormat="1" ht="12" customHeight="1" x14ac:dyDescent="0.2">
      <c r="A5" s="53" t="s">
        <v>174</v>
      </c>
      <c r="B5" s="54" t="s">
        <v>178</v>
      </c>
      <c r="C5" s="32" t="s">
        <v>143</v>
      </c>
      <c r="D5" s="53" t="s">
        <v>94</v>
      </c>
      <c r="E5" s="61" t="s">
        <v>49</v>
      </c>
      <c r="F5" s="32" t="s">
        <v>62</v>
      </c>
      <c r="G5" s="60" t="s">
        <v>114</v>
      </c>
      <c r="H5" s="60" t="s">
        <v>50</v>
      </c>
      <c r="I5" s="59">
        <f t="shared" ca="1" si="0"/>
        <v>486</v>
      </c>
      <c r="J5" s="59">
        <f t="shared" ca="1" si="1"/>
        <v>4297</v>
      </c>
      <c r="K5" s="53" t="s">
        <v>52</v>
      </c>
      <c r="L5" s="58" t="s">
        <v>274</v>
      </c>
      <c r="M5" s="29" t="s">
        <v>54</v>
      </c>
      <c r="N5" s="35" t="s">
        <v>111</v>
      </c>
      <c r="O5" s="47">
        <v>0</v>
      </c>
      <c r="P5" s="56">
        <f ca="1">RANDBETWEEN(8000000000000000000,8999999999999990000)</f>
        <v>8.4744033682996941E+18</v>
      </c>
      <c r="Q5" s="50" t="str">
        <f ca="1">CONCATENATE(O5,P5)</f>
        <v>08474403368299690000</v>
      </c>
      <c r="R5" s="50"/>
      <c r="S5" s="19"/>
      <c r="U5" s="48" t="s">
        <v>194</v>
      </c>
      <c r="V5" s="29" t="s">
        <v>379</v>
      </c>
    </row>
    <row r="6" spans="1:27" s="61" customFormat="1" ht="12" customHeight="1" x14ac:dyDescent="0.2">
      <c r="A6" s="53" t="s">
        <v>174</v>
      </c>
      <c r="B6" s="54" t="s">
        <v>179</v>
      </c>
      <c r="C6" s="32" t="s">
        <v>144</v>
      </c>
      <c r="D6" s="53" t="s">
        <v>27</v>
      </c>
      <c r="E6" s="61" t="s">
        <v>49</v>
      </c>
      <c r="F6" s="32" t="s">
        <v>62</v>
      </c>
      <c r="G6" s="60" t="s">
        <v>81</v>
      </c>
      <c r="H6" s="60" t="s">
        <v>50</v>
      </c>
      <c r="I6" s="59">
        <f t="shared" ca="1" si="0"/>
        <v>878</v>
      </c>
      <c r="J6" s="59">
        <f t="shared" ca="1" si="1"/>
        <v>4528</v>
      </c>
      <c r="K6" s="53" t="s">
        <v>52</v>
      </c>
      <c r="L6" s="58" t="s">
        <v>274</v>
      </c>
      <c r="M6" s="29" t="s">
        <v>54</v>
      </c>
      <c r="N6" s="34" t="s">
        <v>78</v>
      </c>
      <c r="O6" s="36"/>
      <c r="P6" s="37"/>
      <c r="Q6" s="38">
        <f ca="1">RANDBETWEEN(6000000000,9999999999)</f>
        <v>7065573579</v>
      </c>
      <c r="R6" s="38"/>
      <c r="S6" s="19"/>
      <c r="U6" s="48" t="s">
        <v>194</v>
      </c>
      <c r="V6" s="29" t="s">
        <v>380</v>
      </c>
    </row>
    <row r="7" spans="1:27" s="61" customFormat="1" ht="12" customHeight="1" x14ac:dyDescent="0.2">
      <c r="A7" s="53" t="s">
        <v>174</v>
      </c>
      <c r="B7" s="54" t="s">
        <v>180</v>
      </c>
      <c r="C7" s="32" t="s">
        <v>145</v>
      </c>
      <c r="D7" s="53" t="s">
        <v>95</v>
      </c>
      <c r="E7" s="61" t="s">
        <v>49</v>
      </c>
      <c r="F7" s="32" t="s">
        <v>62</v>
      </c>
      <c r="G7" s="60" t="s">
        <v>81</v>
      </c>
      <c r="H7" s="60" t="s">
        <v>50</v>
      </c>
      <c r="I7" s="59">
        <f t="shared" ca="1" si="0"/>
        <v>586</v>
      </c>
      <c r="J7" s="59">
        <f t="shared" ca="1" si="1"/>
        <v>8558</v>
      </c>
      <c r="K7" s="53" t="s">
        <v>52</v>
      </c>
      <c r="L7" s="58" t="s">
        <v>274</v>
      </c>
      <c r="M7" s="29" t="s">
        <v>54</v>
      </c>
      <c r="N7" s="34" t="s">
        <v>112</v>
      </c>
      <c r="O7" s="36">
        <v>0</v>
      </c>
      <c r="P7" s="37">
        <f ca="1">RANDBETWEEN(8000000000000000000,8999999999999990000)</f>
        <v>8.1307581115320023E+18</v>
      </c>
      <c r="Q7" s="50" t="str">
        <f ca="1">CONCATENATE(O7,P7)</f>
        <v>08130758111532000000</v>
      </c>
      <c r="R7" s="50"/>
      <c r="S7" s="19"/>
      <c r="U7" s="48" t="s">
        <v>194</v>
      </c>
      <c r="V7" s="29" t="s">
        <v>381</v>
      </c>
    </row>
    <row r="8" spans="1:27" s="61" customFormat="1" ht="12" customHeight="1" x14ac:dyDescent="0.2">
      <c r="A8" s="53" t="s">
        <v>174</v>
      </c>
      <c r="B8" s="54" t="s">
        <v>181</v>
      </c>
      <c r="C8" s="32" t="s">
        <v>146</v>
      </c>
      <c r="D8" s="53" t="s">
        <v>28</v>
      </c>
      <c r="E8" s="61" t="s">
        <v>49</v>
      </c>
      <c r="F8" s="32" t="s">
        <v>62</v>
      </c>
      <c r="G8" s="60" t="s">
        <v>114</v>
      </c>
      <c r="H8" s="60" t="s">
        <v>50</v>
      </c>
      <c r="I8" s="59">
        <f t="shared" ca="1" si="0"/>
        <v>912</v>
      </c>
      <c r="J8" s="59">
        <f t="shared" ca="1" si="1"/>
        <v>4591</v>
      </c>
      <c r="K8" s="53" t="s">
        <v>52</v>
      </c>
      <c r="L8" s="58" t="s">
        <v>274</v>
      </c>
      <c r="M8" s="29" t="s">
        <v>54</v>
      </c>
      <c r="N8" s="35" t="s">
        <v>113</v>
      </c>
      <c r="O8" s="47">
        <v>0</v>
      </c>
      <c r="P8" s="37">
        <f ca="1">RANDBETWEEN(8000000000000000000,8999999999999990000)</f>
        <v>8.0415020541823437E+18</v>
      </c>
      <c r="Q8" s="50" t="str">
        <f ca="1">CONCATENATE(O8,P8)</f>
        <v>08041502054182340000</v>
      </c>
      <c r="R8" s="50"/>
      <c r="S8" s="19"/>
      <c r="U8" s="48" t="s">
        <v>194</v>
      </c>
      <c r="V8" s="29" t="s">
        <v>382</v>
      </c>
    </row>
    <row r="9" spans="1:27" s="61" customFormat="1" ht="12" customHeight="1" x14ac:dyDescent="0.2">
      <c r="A9" s="53" t="s">
        <v>174</v>
      </c>
      <c r="B9" s="54" t="s">
        <v>182</v>
      </c>
      <c r="C9" s="32" t="s">
        <v>134</v>
      </c>
      <c r="D9" s="53" t="s">
        <v>29</v>
      </c>
      <c r="E9" s="61" t="s">
        <v>49</v>
      </c>
      <c r="F9" s="32" t="s">
        <v>62</v>
      </c>
      <c r="G9" s="60" t="s">
        <v>128</v>
      </c>
      <c r="H9" s="60" t="s">
        <v>50</v>
      </c>
      <c r="I9" s="59">
        <f t="shared" ca="1" si="0"/>
        <v>433</v>
      </c>
      <c r="J9" s="59">
        <f t="shared" ca="1" si="1"/>
        <v>5042</v>
      </c>
      <c r="K9" s="53" t="s">
        <v>52</v>
      </c>
      <c r="L9" s="58" t="s">
        <v>274</v>
      </c>
      <c r="M9" s="29" t="s">
        <v>54</v>
      </c>
      <c r="N9" s="35" t="s">
        <v>66</v>
      </c>
      <c r="O9" s="47">
        <v>0</v>
      </c>
      <c r="P9" s="37">
        <f ca="1">RANDBETWEEN(8000000000000000000,8999999999999990000)</f>
        <v>8.5816277579376046E+18</v>
      </c>
      <c r="Q9" s="50" t="str">
        <f ca="1">CONCATENATE(O9,P9)</f>
        <v>08581627757937600000</v>
      </c>
      <c r="R9" s="50"/>
      <c r="S9" s="19"/>
      <c r="U9" s="48" t="s">
        <v>194</v>
      </c>
      <c r="V9" s="29" t="s">
        <v>383</v>
      </c>
    </row>
    <row r="10" spans="1:27" s="53" customFormat="1" ht="12" customHeight="1" x14ac:dyDescent="0.2">
      <c r="A10" s="53" t="s">
        <v>174</v>
      </c>
      <c r="B10" s="54" t="s">
        <v>247</v>
      </c>
      <c r="C10" s="54" t="s">
        <v>244</v>
      </c>
      <c r="D10" s="53" t="s">
        <v>230</v>
      </c>
      <c r="E10" s="53" t="s">
        <v>225</v>
      </c>
      <c r="F10" s="54" t="s">
        <v>59</v>
      </c>
      <c r="G10" s="54" t="s">
        <v>226</v>
      </c>
      <c r="H10" s="54" t="s">
        <v>38</v>
      </c>
      <c r="I10" s="56">
        <v>947</v>
      </c>
      <c r="J10" s="56">
        <v>4233</v>
      </c>
      <c r="K10" s="53" t="s">
        <v>52</v>
      </c>
      <c r="L10" s="58" t="s">
        <v>274</v>
      </c>
      <c r="M10" s="53" t="s">
        <v>54</v>
      </c>
      <c r="N10" s="51" t="s">
        <v>210</v>
      </c>
      <c r="O10" s="58"/>
      <c r="P10" s="46"/>
      <c r="Q10" s="49">
        <f ca="1">RANDBETWEEN(10000000000,99999999999)</f>
        <v>21447768360</v>
      </c>
      <c r="R10" s="49"/>
      <c r="S10" s="46"/>
      <c r="T10" s="61"/>
      <c r="U10" s="48" t="s">
        <v>194</v>
      </c>
      <c r="V10" s="29" t="s">
        <v>384</v>
      </c>
      <c r="X10" s="54"/>
      <c r="Y10" s="31"/>
      <c r="Z10" s="31"/>
    </row>
    <row r="11" spans="1:27" s="53" customFormat="1" ht="12" customHeight="1" x14ac:dyDescent="0.2">
      <c r="A11" s="53" t="s">
        <v>174</v>
      </c>
      <c r="B11" s="54" t="s">
        <v>248</v>
      </c>
      <c r="C11" s="54" t="s">
        <v>245</v>
      </c>
      <c r="D11" s="53" t="s">
        <v>229</v>
      </c>
      <c r="E11" s="54" t="s">
        <v>227</v>
      </c>
      <c r="F11" s="54" t="s">
        <v>59</v>
      </c>
      <c r="G11" s="54" t="s">
        <v>228</v>
      </c>
      <c r="H11" s="54" t="s">
        <v>38</v>
      </c>
      <c r="I11" s="56">
        <v>947</v>
      </c>
      <c r="J11" s="56">
        <v>4233</v>
      </c>
      <c r="K11" s="53" t="s">
        <v>52</v>
      </c>
      <c r="L11" s="58" t="s">
        <v>274</v>
      </c>
      <c r="M11" s="53" t="s">
        <v>54</v>
      </c>
      <c r="N11" s="51" t="s">
        <v>36</v>
      </c>
      <c r="O11" s="58"/>
      <c r="P11" s="49"/>
      <c r="Q11" s="49">
        <f ca="1">RANDBETWEEN(1000000000,9999999999)</f>
        <v>6023937531</v>
      </c>
      <c r="R11" s="49"/>
      <c r="S11" s="46"/>
      <c r="T11" s="61"/>
      <c r="U11" s="48" t="s">
        <v>194</v>
      </c>
      <c r="V11" s="29" t="s">
        <v>385</v>
      </c>
      <c r="X11" s="54"/>
      <c r="Y11" s="31"/>
      <c r="Z11" s="31"/>
    </row>
    <row r="12" spans="1:27" s="53" customFormat="1" ht="12" customHeight="1" x14ac:dyDescent="0.2">
      <c r="A12" s="53" t="s">
        <v>174</v>
      </c>
      <c r="B12" s="54" t="s">
        <v>249</v>
      </c>
      <c r="C12" s="53" t="s">
        <v>246</v>
      </c>
      <c r="D12" s="53" t="s">
        <v>231</v>
      </c>
      <c r="E12" s="53" t="s">
        <v>223</v>
      </c>
      <c r="F12" s="53" t="s">
        <v>53</v>
      </c>
      <c r="G12" s="54" t="s">
        <v>224</v>
      </c>
      <c r="H12" s="54" t="s">
        <v>19</v>
      </c>
      <c r="I12" s="56">
        <f ca="1">RANDBETWEEN(200,999)</f>
        <v>813</v>
      </c>
      <c r="J12" s="56">
        <f ca="1">RANDBETWEEN(1000,9999)</f>
        <v>1063</v>
      </c>
      <c r="K12" s="53" t="s">
        <v>52</v>
      </c>
      <c r="L12" s="58" t="s">
        <v>274</v>
      </c>
      <c r="M12" s="53" t="s">
        <v>54</v>
      </c>
      <c r="N12" s="53" t="s">
        <v>103</v>
      </c>
      <c r="Q12" s="47">
        <f ca="1">RANDBETWEEN(780000000000,789999999999)</f>
        <v>783088345516</v>
      </c>
      <c r="R12" s="47"/>
      <c r="S12" s="56"/>
      <c r="T12" s="54"/>
      <c r="U12" s="55" t="s">
        <v>194</v>
      </c>
      <c r="V12" s="29" t="s">
        <v>386</v>
      </c>
      <c r="W12" s="31"/>
    </row>
    <row r="13" spans="1:27" s="53" customFormat="1" ht="12" customHeight="1" x14ac:dyDescent="0.25">
      <c r="A13" s="53" t="s">
        <v>174</v>
      </c>
      <c r="B13" s="54" t="s">
        <v>268</v>
      </c>
      <c r="C13" s="54" t="s">
        <v>236</v>
      </c>
      <c r="D13" s="53" t="s">
        <v>240</v>
      </c>
      <c r="E13" s="53" t="s">
        <v>238</v>
      </c>
      <c r="F13" s="53" t="s">
        <v>61</v>
      </c>
      <c r="G13" s="54" t="s">
        <v>239</v>
      </c>
      <c r="H13" s="54" t="s">
        <v>48</v>
      </c>
      <c r="I13" s="56">
        <v>720</v>
      </c>
      <c r="J13" s="56">
        <v>6133</v>
      </c>
      <c r="K13" s="53" t="s">
        <v>52</v>
      </c>
      <c r="L13" s="58" t="s">
        <v>274</v>
      </c>
      <c r="M13" s="56"/>
      <c r="N13" s="58" t="s">
        <v>45</v>
      </c>
      <c r="O13" s="53" t="s">
        <v>209</v>
      </c>
      <c r="P13" s="53" t="str">
        <f ca="1">RANDBETWEEN(1111111111,9999999999)&amp;RANDBETWEEN(1111111111,9999999999)</f>
        <v>76261945144263867251</v>
      </c>
      <c r="Q13" s="57" t="str">
        <f ca="1">CONCATENATE(O13,P13)</f>
        <v>0576261945144263867251</v>
      </c>
      <c r="R13" s="57"/>
      <c r="S13" s="52"/>
      <c r="T13" s="52"/>
      <c r="U13" s="55" t="s">
        <v>194</v>
      </c>
      <c r="V13" s="29" t="s">
        <v>387</v>
      </c>
      <c r="W13" s="52"/>
      <c r="X13" s="52"/>
      <c r="Y13" s="52"/>
      <c r="Z13" s="52"/>
      <c r="AA13" s="52"/>
    </row>
    <row r="14" spans="1:27" s="53" customFormat="1" ht="12" customHeight="1" x14ac:dyDescent="0.25">
      <c r="A14" s="53" t="s">
        <v>174</v>
      </c>
      <c r="B14" s="54" t="s">
        <v>269</v>
      </c>
      <c r="C14" s="54" t="s">
        <v>83</v>
      </c>
      <c r="D14" s="53" t="s">
        <v>243</v>
      </c>
      <c r="E14" s="53" t="s">
        <v>241</v>
      </c>
      <c r="F14" s="53" t="s">
        <v>61</v>
      </c>
      <c r="G14" s="54" t="s">
        <v>242</v>
      </c>
      <c r="H14" s="54" t="s">
        <v>48</v>
      </c>
      <c r="I14" s="56">
        <v>421</v>
      </c>
      <c r="J14" s="56">
        <v>8181</v>
      </c>
      <c r="K14" s="53" t="s">
        <v>52</v>
      </c>
      <c r="L14" s="58" t="s">
        <v>274</v>
      </c>
      <c r="M14" s="56"/>
      <c r="N14" s="58" t="s">
        <v>83</v>
      </c>
      <c r="O14" s="53" t="s">
        <v>209</v>
      </c>
      <c r="P14" s="53" t="str">
        <f ca="1">RANDBETWEEN(1111111111,9999999999)&amp;RANDBETWEEN(1111111111,9999999999)</f>
        <v>44244410666838314380</v>
      </c>
      <c r="Q14" s="57" t="str">
        <f ca="1">CONCATENATE(O14,P14)</f>
        <v>0544244410666838314380</v>
      </c>
      <c r="R14" s="57"/>
      <c r="S14" s="52"/>
      <c r="T14" s="52"/>
      <c r="U14" s="55" t="s">
        <v>194</v>
      </c>
      <c r="V14" s="29" t="s">
        <v>388</v>
      </c>
      <c r="W14" s="52"/>
      <c r="X14" s="52"/>
      <c r="Y14" s="52"/>
      <c r="Z14" s="52"/>
      <c r="AA14" s="52"/>
    </row>
    <row r="15" spans="1:27" s="53" customFormat="1" ht="12" customHeight="1" x14ac:dyDescent="0.25">
      <c r="A15" s="53" t="s">
        <v>174</v>
      </c>
      <c r="B15" s="54" t="s">
        <v>369</v>
      </c>
      <c r="C15" s="54" t="s">
        <v>232</v>
      </c>
      <c r="D15" s="53" t="s">
        <v>237</v>
      </c>
      <c r="E15" s="53" t="s">
        <v>234</v>
      </c>
      <c r="F15" s="53" t="s">
        <v>59</v>
      </c>
      <c r="G15" s="54" t="s">
        <v>235</v>
      </c>
      <c r="H15" s="54" t="s">
        <v>38</v>
      </c>
      <c r="I15" s="56">
        <v>525</v>
      </c>
      <c r="J15" s="56">
        <v>6400</v>
      </c>
      <c r="K15" s="53" t="s">
        <v>52</v>
      </c>
      <c r="L15" s="58" t="s">
        <v>274</v>
      </c>
      <c r="M15" s="56"/>
      <c r="N15" s="58" t="s">
        <v>233</v>
      </c>
      <c r="O15" s="54"/>
      <c r="Q15" s="53">
        <f ca="1">RANDBETWEEN(54538045685,54999999999)</f>
        <v>54893627411</v>
      </c>
      <c r="R15" s="53">
        <f ca="1">RANDBETWEEN(54538045685,54999999999)</f>
        <v>54914705366</v>
      </c>
      <c r="T15" s="52"/>
      <c r="U15" s="55" t="s">
        <v>194</v>
      </c>
      <c r="V15" s="29" t="s">
        <v>389</v>
      </c>
      <c r="W15" s="52"/>
      <c r="X15" s="52"/>
      <c r="Y15" s="52"/>
      <c r="Z15" s="52"/>
      <c r="AA15" s="52"/>
    </row>
    <row r="16" spans="1:27" s="53" customFormat="1" ht="12" customHeight="1" x14ac:dyDescent="0.2">
      <c r="A16" s="53" t="s">
        <v>174</v>
      </c>
      <c r="B16" s="54" t="s">
        <v>183</v>
      </c>
      <c r="C16" s="61" t="s">
        <v>170</v>
      </c>
      <c r="D16" s="53" t="s">
        <v>96</v>
      </c>
      <c r="E16" s="53" t="s">
        <v>25</v>
      </c>
      <c r="F16" s="53" t="s">
        <v>57</v>
      </c>
      <c r="G16" s="60" t="s">
        <v>191</v>
      </c>
      <c r="H16" s="54" t="s">
        <v>31</v>
      </c>
      <c r="I16" s="56">
        <f t="shared" ref="I16:I23" ca="1" si="2">RANDBETWEEN(200,999)</f>
        <v>604</v>
      </c>
      <c r="J16" s="56">
        <f t="shared" ref="J16:J23" ca="1" si="3">RANDBETWEEN(1000,9999)</f>
        <v>9678</v>
      </c>
      <c r="K16" s="53" t="s">
        <v>52</v>
      </c>
      <c r="L16" s="58" t="s">
        <v>274</v>
      </c>
      <c r="M16" s="29" t="s">
        <v>54</v>
      </c>
      <c r="N16" s="61" t="s">
        <v>166</v>
      </c>
      <c r="Q16" s="56">
        <f ca="1">RANDBETWEEN(10000000000,19999999999)</f>
        <v>13507648495</v>
      </c>
      <c r="R16" s="56"/>
      <c r="S16" s="56"/>
      <c r="U16" s="48" t="s">
        <v>194</v>
      </c>
      <c r="V16" s="29" t="s">
        <v>390</v>
      </c>
    </row>
    <row r="17" spans="1:22" s="53" customFormat="1" ht="12" customHeight="1" x14ac:dyDescent="0.2">
      <c r="A17" s="53" t="s">
        <v>174</v>
      </c>
      <c r="B17" s="54" t="s">
        <v>184</v>
      </c>
      <c r="C17" s="61" t="s">
        <v>130</v>
      </c>
      <c r="D17" s="53" t="s">
        <v>30</v>
      </c>
      <c r="E17" s="53" t="s">
        <v>25</v>
      </c>
      <c r="F17" s="53" t="s">
        <v>57</v>
      </c>
      <c r="G17" s="60" t="s">
        <v>189</v>
      </c>
      <c r="H17" s="54" t="s">
        <v>31</v>
      </c>
      <c r="I17" s="56">
        <f t="shared" ca="1" si="2"/>
        <v>594</v>
      </c>
      <c r="J17" s="56">
        <f t="shared" ca="1" si="3"/>
        <v>7034</v>
      </c>
      <c r="K17" s="53" t="s">
        <v>52</v>
      </c>
      <c r="L17" s="58" t="s">
        <v>274</v>
      </c>
      <c r="M17" s="29" t="s">
        <v>54</v>
      </c>
      <c r="N17" s="61" t="s">
        <v>23</v>
      </c>
      <c r="Q17" s="56">
        <f ca="1">RANDBETWEEN(100000000000000,199999999999999)</f>
        <v>144858535692290</v>
      </c>
      <c r="R17" s="56"/>
      <c r="S17" s="56"/>
      <c r="T17" s="53" t="s">
        <v>204</v>
      </c>
      <c r="U17" s="48" t="s">
        <v>205</v>
      </c>
      <c r="V17" s="29" t="s">
        <v>391</v>
      </c>
    </row>
    <row r="18" spans="1:22" s="53" customFormat="1" ht="12" customHeight="1" x14ac:dyDescent="0.2">
      <c r="A18" s="53" t="s">
        <v>174</v>
      </c>
      <c r="B18" s="54" t="s">
        <v>185</v>
      </c>
      <c r="C18" s="61" t="s">
        <v>130</v>
      </c>
      <c r="D18" s="53" t="s">
        <v>149</v>
      </c>
      <c r="E18" s="53" t="s">
        <v>25</v>
      </c>
      <c r="F18" s="53" t="s">
        <v>57</v>
      </c>
      <c r="G18" s="60" t="s">
        <v>189</v>
      </c>
      <c r="H18" s="54" t="s">
        <v>31</v>
      </c>
      <c r="I18" s="56">
        <f t="shared" ca="1" si="2"/>
        <v>544</v>
      </c>
      <c r="J18" s="56">
        <f t="shared" ca="1" si="3"/>
        <v>8801</v>
      </c>
      <c r="K18" s="53" t="s">
        <v>52</v>
      </c>
      <c r="L18" s="58" t="s">
        <v>274</v>
      </c>
      <c r="M18" s="29" t="s">
        <v>54</v>
      </c>
      <c r="N18" s="61" t="s">
        <v>23</v>
      </c>
      <c r="Q18" s="56">
        <f ca="1">RANDBETWEEN(100000000000000,199999999999999)</f>
        <v>165328349098324</v>
      </c>
      <c r="R18" s="56"/>
      <c r="S18" s="56"/>
      <c r="T18" s="53" t="s">
        <v>201</v>
      </c>
      <c r="U18" s="48" t="s">
        <v>205</v>
      </c>
      <c r="V18" s="29" t="s">
        <v>392</v>
      </c>
    </row>
    <row r="19" spans="1:22" s="53" customFormat="1" ht="12" customHeight="1" x14ac:dyDescent="0.2">
      <c r="A19" s="53" t="s">
        <v>174</v>
      </c>
      <c r="B19" s="54" t="s">
        <v>186</v>
      </c>
      <c r="C19" s="62" t="s">
        <v>171</v>
      </c>
      <c r="D19" s="53" t="s">
        <v>97</v>
      </c>
      <c r="E19" s="53" t="s">
        <v>25</v>
      </c>
      <c r="F19" s="53" t="s">
        <v>57</v>
      </c>
      <c r="G19" s="60" t="s">
        <v>192</v>
      </c>
      <c r="H19" s="54" t="s">
        <v>31</v>
      </c>
      <c r="I19" s="56">
        <f t="shared" ca="1" si="2"/>
        <v>278</v>
      </c>
      <c r="J19" s="56">
        <f t="shared" ca="1" si="3"/>
        <v>3282</v>
      </c>
      <c r="K19" s="53" t="s">
        <v>52</v>
      </c>
      <c r="L19" s="58" t="s">
        <v>274</v>
      </c>
      <c r="M19" s="29" t="s">
        <v>54</v>
      </c>
      <c r="N19" s="62" t="s">
        <v>167</v>
      </c>
      <c r="Q19" s="56">
        <f ca="1">RANDBETWEEN(7800000000,7899999999)</f>
        <v>7823148167</v>
      </c>
      <c r="R19" s="56"/>
      <c r="S19" s="56" t="s">
        <v>199</v>
      </c>
      <c r="U19" s="48" t="s">
        <v>194</v>
      </c>
      <c r="V19" s="29" t="s">
        <v>393</v>
      </c>
    </row>
    <row r="20" spans="1:22" s="53" customFormat="1" ht="12" customHeight="1" x14ac:dyDescent="0.2">
      <c r="A20" s="53" t="s">
        <v>174</v>
      </c>
      <c r="B20" s="54" t="s">
        <v>187</v>
      </c>
      <c r="C20" s="61" t="s">
        <v>172</v>
      </c>
      <c r="D20" s="53" t="s">
        <v>98</v>
      </c>
      <c r="E20" s="53" t="s">
        <v>25</v>
      </c>
      <c r="F20" s="53" t="s">
        <v>57</v>
      </c>
      <c r="G20" s="54" t="s">
        <v>197</v>
      </c>
      <c r="H20" s="54" t="s">
        <v>31</v>
      </c>
      <c r="I20" s="56">
        <f t="shared" ca="1" si="2"/>
        <v>214</v>
      </c>
      <c r="J20" s="56">
        <f t="shared" ca="1" si="3"/>
        <v>2695</v>
      </c>
      <c r="K20" s="53" t="s">
        <v>52</v>
      </c>
      <c r="L20" s="58" t="s">
        <v>274</v>
      </c>
      <c r="M20" s="29" t="s">
        <v>54</v>
      </c>
      <c r="N20" s="61" t="s">
        <v>168</v>
      </c>
      <c r="O20" s="58" t="s">
        <v>193</v>
      </c>
      <c r="P20" s="56">
        <f ca="1">RANDBETWEEN(1000000000000,1999999999999)</f>
        <v>1933515489148</v>
      </c>
      <c r="Q20" s="53" t="str">
        <f ca="1">CONCATENATE(O20,P20)</f>
        <v>N01933515489148</v>
      </c>
      <c r="U20" s="48" t="s">
        <v>194</v>
      </c>
      <c r="V20" s="29" t="s">
        <v>394</v>
      </c>
    </row>
    <row r="21" spans="1:22" s="53" customFormat="1" ht="12" customHeight="1" x14ac:dyDescent="0.2">
      <c r="A21" s="53" t="s">
        <v>174</v>
      </c>
      <c r="B21" s="54" t="s">
        <v>188</v>
      </c>
      <c r="C21" s="61" t="s">
        <v>148</v>
      </c>
      <c r="D21" s="53" t="s">
        <v>99</v>
      </c>
      <c r="E21" s="53" t="s">
        <v>25</v>
      </c>
      <c r="F21" s="53" t="s">
        <v>57</v>
      </c>
      <c r="G21" s="60" t="s">
        <v>190</v>
      </c>
      <c r="H21" s="54" t="s">
        <v>31</v>
      </c>
      <c r="I21" s="56">
        <f t="shared" ca="1" si="2"/>
        <v>374</v>
      </c>
      <c r="J21" s="56">
        <f t="shared" ca="1" si="3"/>
        <v>3474</v>
      </c>
      <c r="K21" s="53" t="s">
        <v>52</v>
      </c>
      <c r="L21" s="58" t="s">
        <v>274</v>
      </c>
      <c r="M21" s="29" t="s">
        <v>54</v>
      </c>
      <c r="N21" s="61" t="s">
        <v>147</v>
      </c>
      <c r="Q21" s="56">
        <f ca="1">RANDBETWEEN(7800000000,7899999999)</f>
        <v>7837273564</v>
      </c>
      <c r="R21" s="56"/>
      <c r="S21" s="56"/>
      <c r="U21" s="48" t="s">
        <v>194</v>
      </c>
      <c r="V21" s="29" t="s">
        <v>395</v>
      </c>
    </row>
    <row r="22" spans="1:22" s="53" customFormat="1" ht="12" customHeight="1" x14ac:dyDescent="0.2">
      <c r="A22" s="53" t="s">
        <v>174</v>
      </c>
      <c r="B22" s="54" t="s">
        <v>203</v>
      </c>
      <c r="C22" s="61" t="s">
        <v>173</v>
      </c>
      <c r="D22" s="53" t="s">
        <v>106</v>
      </c>
      <c r="E22" s="53" t="s">
        <v>25</v>
      </c>
      <c r="F22" s="53" t="s">
        <v>57</v>
      </c>
      <c r="G22" s="54" t="s">
        <v>198</v>
      </c>
      <c r="H22" s="54" t="s">
        <v>31</v>
      </c>
      <c r="I22" s="56">
        <f t="shared" ca="1" si="2"/>
        <v>289</v>
      </c>
      <c r="J22" s="56">
        <f t="shared" ca="1" si="3"/>
        <v>9147</v>
      </c>
      <c r="K22" s="53" t="s">
        <v>52</v>
      </c>
      <c r="L22" s="58" t="s">
        <v>274</v>
      </c>
      <c r="M22" s="29" t="s">
        <v>54</v>
      </c>
      <c r="N22" s="61" t="s">
        <v>169</v>
      </c>
      <c r="O22" s="58" t="s">
        <v>200</v>
      </c>
      <c r="P22" s="56">
        <f ca="1">RANDBETWEEN(100000000000,999999999999)</f>
        <v>926688470097</v>
      </c>
      <c r="Q22" s="53" t="str">
        <f ca="1">CONCATENATE(O22,P22)</f>
        <v>R01926688470097</v>
      </c>
      <c r="U22" s="48" t="s">
        <v>194</v>
      </c>
      <c r="V22" s="29" t="s">
        <v>396</v>
      </c>
    </row>
    <row r="23" spans="1:22" s="53" customFormat="1" ht="12" customHeight="1" x14ac:dyDescent="0.2">
      <c r="A23" s="53" t="s">
        <v>174</v>
      </c>
      <c r="B23" s="54" t="s">
        <v>206</v>
      </c>
      <c r="C23" s="61" t="s">
        <v>173</v>
      </c>
      <c r="D23" s="53" t="s">
        <v>150</v>
      </c>
      <c r="E23" s="53" t="s">
        <v>25</v>
      </c>
      <c r="F23" s="53" t="s">
        <v>57</v>
      </c>
      <c r="G23" s="54" t="s">
        <v>198</v>
      </c>
      <c r="H23" s="54" t="s">
        <v>31</v>
      </c>
      <c r="I23" s="56">
        <f t="shared" ca="1" si="2"/>
        <v>612</v>
      </c>
      <c r="J23" s="56">
        <f t="shared" ca="1" si="3"/>
        <v>2263</v>
      </c>
      <c r="K23" s="53" t="s">
        <v>52</v>
      </c>
      <c r="L23" s="58" t="s">
        <v>274</v>
      </c>
      <c r="M23" s="29" t="s">
        <v>208</v>
      </c>
      <c r="N23" s="61" t="s">
        <v>169</v>
      </c>
      <c r="O23" s="58" t="s">
        <v>200</v>
      </c>
      <c r="P23" s="56">
        <f ca="1">RANDBETWEEN(100000000000,999999999999)</f>
        <v>575234883937</v>
      </c>
      <c r="Q23" s="53" t="str">
        <f ca="1">CONCATENATE(O23,P23)</f>
        <v>R01575234883937</v>
      </c>
      <c r="U23" s="48" t="s">
        <v>194</v>
      </c>
      <c r="V23" s="29" t="s">
        <v>397</v>
      </c>
    </row>
    <row r="24" spans="1:22" s="53" customFormat="1" ht="12" customHeight="1" x14ac:dyDescent="0.2">
      <c r="K24" s="53" t="s">
        <v>52</v>
      </c>
      <c r="L24" s="58" t="s">
        <v>274</v>
      </c>
      <c r="U24" s="54"/>
      <c r="V24" s="29" t="s">
        <v>398</v>
      </c>
    </row>
    <row r="25" spans="1:22" s="53" customFormat="1" ht="12" customHeight="1" x14ac:dyDescent="0.2">
      <c r="K25" s="53" t="s">
        <v>52</v>
      </c>
      <c r="L25" s="58" t="s">
        <v>274</v>
      </c>
      <c r="U25" s="54"/>
      <c r="V25" s="29" t="s">
        <v>399</v>
      </c>
    </row>
    <row r="26" spans="1:22" s="52" customFormat="1" ht="15" x14ac:dyDescent="0.25"/>
    <row r="27" spans="1:22" s="52" customFormat="1" ht="15" x14ac:dyDescent="0.25"/>
    <row r="28" spans="1:22" s="52" customFormat="1" ht="15" x14ac:dyDescent="0.25"/>
    <row r="29" spans="1:22" s="52" customFormat="1" ht="15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"/>
  <sheetViews>
    <sheetView workbookViewId="0">
      <pane ySplit="1" topLeftCell="A2" activePane="bottomLeft" state="frozen"/>
      <selection pane="bottomLeft"/>
    </sheetView>
  </sheetViews>
  <sheetFormatPr defaultRowHeight="11.25" x14ac:dyDescent="0.2"/>
  <cols>
    <col min="1" max="1" width="9.85546875" style="53" bestFit="1" customWidth="1"/>
    <col min="2" max="2" width="9.140625" style="53"/>
    <col min="3" max="3" width="29" style="53" bestFit="1" customWidth="1"/>
    <col min="4" max="4" width="11.42578125" style="53" customWidth="1"/>
    <col min="5" max="5" width="9.5703125" style="53" bestFit="1" customWidth="1"/>
    <col min="6" max="6" width="11.28515625" style="53" bestFit="1" customWidth="1"/>
    <col min="7" max="7" width="5.28515625" style="53" bestFit="1" customWidth="1"/>
    <col min="8" max="8" width="8.140625" style="53" bestFit="1" customWidth="1"/>
    <col min="9" max="9" width="4.85546875" style="53" bestFit="1" customWidth="1"/>
    <col min="10" max="10" width="4.42578125" style="53" bestFit="1" customWidth="1"/>
    <col min="11" max="11" width="4.42578125" style="53" customWidth="1"/>
    <col min="12" max="12" width="9.85546875" style="53" bestFit="1" customWidth="1"/>
    <col min="13" max="13" width="9.140625" style="53" bestFit="1" customWidth="1"/>
    <col min="14" max="14" width="33.28515625" style="53" bestFit="1" customWidth="1"/>
    <col min="15" max="15" width="32.140625" style="53" bestFit="1" customWidth="1"/>
    <col min="16" max="16" width="5.42578125" style="53" customWidth="1"/>
    <col min="17" max="17" width="3.7109375" style="53" bestFit="1" customWidth="1"/>
    <col min="18" max="18" width="19.7109375" style="53" bestFit="1" customWidth="1"/>
    <col min="19" max="19" width="22" style="53" bestFit="1" customWidth="1"/>
    <col min="20" max="20" width="12.42578125" style="53" bestFit="1" customWidth="1"/>
    <col min="21" max="21" width="4.85546875" style="54" bestFit="1" customWidth="1"/>
    <col min="22" max="22" width="6.140625" style="53" bestFit="1" customWidth="1"/>
    <col min="23" max="23" width="8.140625" style="54" bestFit="1" customWidth="1"/>
    <col min="24" max="24" width="5.42578125" style="54" bestFit="1" customWidth="1"/>
    <col min="25" max="16384" width="9.140625" style="53"/>
  </cols>
  <sheetData>
    <row r="1" spans="1:24" x14ac:dyDescent="0.2">
      <c r="A1" s="53" t="s">
        <v>68</v>
      </c>
      <c r="B1" s="53" t="s">
        <v>0</v>
      </c>
      <c r="C1" s="53" t="s">
        <v>1</v>
      </c>
      <c r="D1" s="53" t="s">
        <v>15</v>
      </c>
      <c r="E1" s="53" t="s">
        <v>6</v>
      </c>
      <c r="F1" s="53" t="s">
        <v>11</v>
      </c>
      <c r="G1" s="53" t="s">
        <v>7</v>
      </c>
      <c r="H1" s="53" t="s">
        <v>8</v>
      </c>
      <c r="I1" s="53" t="s">
        <v>16</v>
      </c>
      <c r="J1" s="53" t="s">
        <v>17</v>
      </c>
      <c r="K1" s="53" t="s">
        <v>163</v>
      </c>
      <c r="L1" s="53" t="s">
        <v>51</v>
      </c>
      <c r="M1" s="53" t="s">
        <v>5</v>
      </c>
      <c r="N1" s="53" t="s">
        <v>2</v>
      </c>
      <c r="O1" s="53" t="s">
        <v>55</v>
      </c>
      <c r="S1" s="53" t="s">
        <v>4</v>
      </c>
      <c r="T1" s="53" t="s">
        <v>3</v>
      </c>
      <c r="U1" s="54" t="s">
        <v>56</v>
      </c>
      <c r="V1" s="53" t="s">
        <v>12</v>
      </c>
      <c r="W1" s="54" t="s">
        <v>13</v>
      </c>
      <c r="X1" s="54" t="s">
        <v>14</v>
      </c>
    </row>
    <row r="2" spans="1:24" x14ac:dyDescent="0.2">
      <c r="A2" s="53" t="s">
        <v>76</v>
      </c>
      <c r="B2" s="54" t="s">
        <v>77</v>
      </c>
      <c r="C2" s="54" t="s">
        <v>136</v>
      </c>
      <c r="D2" s="53" t="s">
        <v>30</v>
      </c>
      <c r="E2" s="54" t="s">
        <v>88</v>
      </c>
      <c r="F2" s="54" t="s">
        <v>84</v>
      </c>
      <c r="G2" s="54" t="s">
        <v>89</v>
      </c>
      <c r="H2" s="54" t="s">
        <v>38</v>
      </c>
      <c r="I2" s="56">
        <v>947</v>
      </c>
      <c r="J2" s="56">
        <v>4233</v>
      </c>
      <c r="K2" s="56"/>
      <c r="L2" s="53" t="s">
        <v>52</v>
      </c>
      <c r="N2" s="58" t="s">
        <v>274</v>
      </c>
      <c r="O2" s="46" t="s">
        <v>83</v>
      </c>
      <c r="P2" s="54" t="s">
        <v>209</v>
      </c>
      <c r="Q2" s="54" t="s">
        <v>209</v>
      </c>
      <c r="R2" s="53" t="str">
        <f ca="1">RANDBETWEEN(1111111111,9999999999)&amp;RANDBETWEEN(1111111111,9999999999)</f>
        <v>16164275788766260133</v>
      </c>
      <c r="S2" s="49" t="str">
        <f ca="1">CONCATENATE(P2,R2,Q2)</f>
        <v>051616427578876626013305</v>
      </c>
      <c r="T2" s="25"/>
      <c r="U2" s="53" t="s">
        <v>54</v>
      </c>
      <c r="V2" s="55" t="s">
        <v>90</v>
      </c>
      <c r="W2" s="31" t="s">
        <v>91</v>
      </c>
      <c r="X2" s="31" t="s">
        <v>267</v>
      </c>
    </row>
    <row r="3" spans="1:24" x14ac:dyDescent="0.2">
      <c r="A3" s="53" t="s">
        <v>76</v>
      </c>
      <c r="B3" s="54" t="s">
        <v>85</v>
      </c>
      <c r="C3" s="46" t="s">
        <v>132</v>
      </c>
      <c r="D3" s="53" t="s">
        <v>149</v>
      </c>
      <c r="E3" s="46" t="s">
        <v>105</v>
      </c>
      <c r="F3" s="46" t="s">
        <v>60</v>
      </c>
      <c r="G3" s="60" t="s">
        <v>104</v>
      </c>
      <c r="H3" s="54" t="s">
        <v>42</v>
      </c>
      <c r="I3" s="59">
        <f t="shared" ref="I3:I20" ca="1" si="0">RANDBETWEEN(200,999)</f>
        <v>889</v>
      </c>
      <c r="J3" s="59">
        <f t="shared" ref="J3:J20" ca="1" si="1">RANDBETWEEN(1000,9999)</f>
        <v>8983</v>
      </c>
      <c r="K3" s="59"/>
      <c r="L3" s="53" t="s">
        <v>52</v>
      </c>
      <c r="N3" s="58" t="s">
        <v>274</v>
      </c>
      <c r="O3" s="54" t="s">
        <v>40</v>
      </c>
      <c r="Q3" s="54"/>
      <c r="R3" s="56"/>
      <c r="S3" s="56">
        <f ca="1">RANDBETWEEN(7800000000,7899999999)</f>
        <v>7812003533</v>
      </c>
      <c r="T3" s="54"/>
      <c r="U3" s="48" t="s">
        <v>54</v>
      </c>
      <c r="V3" s="55" t="s">
        <v>90</v>
      </c>
      <c r="W3" s="31" t="s">
        <v>91</v>
      </c>
      <c r="X3" s="31" t="s">
        <v>267</v>
      </c>
    </row>
    <row r="4" spans="1:24" x14ac:dyDescent="0.2">
      <c r="A4" s="53" t="s">
        <v>76</v>
      </c>
      <c r="B4" s="54" t="s">
        <v>86</v>
      </c>
      <c r="C4" s="53" t="s">
        <v>135</v>
      </c>
      <c r="D4" s="53" t="s">
        <v>97</v>
      </c>
      <c r="E4" s="55" t="s">
        <v>107</v>
      </c>
      <c r="F4" s="53" t="s">
        <v>59</v>
      </c>
      <c r="G4" s="54" t="s">
        <v>67</v>
      </c>
      <c r="H4" s="54" t="s">
        <v>38</v>
      </c>
      <c r="I4" s="59">
        <f t="shared" ca="1" si="0"/>
        <v>861</v>
      </c>
      <c r="J4" s="59">
        <f t="shared" ca="1" si="1"/>
        <v>3213</v>
      </c>
      <c r="K4" s="59"/>
      <c r="L4" s="54" t="s">
        <v>52</v>
      </c>
      <c r="N4" s="58" t="s">
        <v>274</v>
      </c>
      <c r="O4" s="53" t="s">
        <v>36</v>
      </c>
      <c r="Q4" s="54"/>
      <c r="R4" s="56"/>
      <c r="S4" s="56">
        <f ca="1">RANDBETWEEN(61711111111,61799999999)</f>
        <v>61765064832</v>
      </c>
      <c r="T4" s="54"/>
      <c r="U4" s="48" t="s">
        <v>54</v>
      </c>
      <c r="V4" s="55" t="s">
        <v>90</v>
      </c>
      <c r="W4" s="31" t="s">
        <v>91</v>
      </c>
      <c r="X4" s="31" t="s">
        <v>267</v>
      </c>
    </row>
    <row r="5" spans="1:24" x14ac:dyDescent="0.2">
      <c r="A5" s="53" t="s">
        <v>76</v>
      </c>
      <c r="B5" s="54" t="s">
        <v>87</v>
      </c>
      <c r="C5" s="53" t="s">
        <v>131</v>
      </c>
      <c r="D5" s="53" t="s">
        <v>98</v>
      </c>
      <c r="E5" s="55" t="s">
        <v>37</v>
      </c>
      <c r="F5" s="53" t="s">
        <v>59</v>
      </c>
      <c r="G5" s="54" t="s">
        <v>79</v>
      </c>
      <c r="H5" s="54" t="s">
        <v>38</v>
      </c>
      <c r="I5" s="59">
        <f t="shared" ca="1" si="0"/>
        <v>248</v>
      </c>
      <c r="J5" s="59">
        <f t="shared" ca="1" si="1"/>
        <v>8231</v>
      </c>
      <c r="K5" s="59"/>
      <c r="L5" s="54" t="s">
        <v>52</v>
      </c>
      <c r="N5" s="58" t="s">
        <v>274</v>
      </c>
      <c r="O5" s="53" t="s">
        <v>210</v>
      </c>
      <c r="Q5" s="54"/>
      <c r="R5" s="56"/>
      <c r="S5" s="56">
        <f ca="1">RANDBETWEEN(61711111111,61799999999)</f>
        <v>61794613914</v>
      </c>
      <c r="T5" s="54"/>
      <c r="U5" s="48" t="s">
        <v>54</v>
      </c>
      <c r="V5" s="55" t="s">
        <v>90</v>
      </c>
      <c r="W5" s="31" t="s">
        <v>91</v>
      </c>
      <c r="X5" s="31" t="s">
        <v>267</v>
      </c>
    </row>
    <row r="6" spans="1:24" s="58" customFormat="1" x14ac:dyDescent="0.2">
      <c r="A6" s="53" t="s">
        <v>76</v>
      </c>
      <c r="B6" s="54" t="s">
        <v>115</v>
      </c>
      <c r="C6" s="29" t="s">
        <v>137</v>
      </c>
      <c r="D6" s="53" t="s">
        <v>99</v>
      </c>
      <c r="E6" s="49" t="s">
        <v>46</v>
      </c>
      <c r="F6" s="29" t="s">
        <v>61</v>
      </c>
      <c r="G6" s="54" t="s">
        <v>82</v>
      </c>
      <c r="H6" s="60" t="s">
        <v>48</v>
      </c>
      <c r="I6" s="59">
        <f t="shared" ca="1" si="0"/>
        <v>477</v>
      </c>
      <c r="J6" s="59">
        <f t="shared" ca="1" si="1"/>
        <v>4149</v>
      </c>
      <c r="K6" s="59"/>
      <c r="L6" s="53" t="s">
        <v>52</v>
      </c>
      <c r="N6" s="58" t="s">
        <v>274</v>
      </c>
      <c r="O6" s="53" t="s">
        <v>44</v>
      </c>
      <c r="S6" s="49">
        <f ca="1">RANDBETWEEN(61711111111,61799999999)</f>
        <v>61730835262</v>
      </c>
      <c r="U6" s="60" t="s">
        <v>54</v>
      </c>
      <c r="V6" s="55" t="s">
        <v>90</v>
      </c>
      <c r="W6" s="31" t="s">
        <v>91</v>
      </c>
      <c r="X6" s="31" t="s">
        <v>267</v>
      </c>
    </row>
    <row r="7" spans="1:24" s="58" customFormat="1" x14ac:dyDescent="0.2">
      <c r="A7" s="53" t="s">
        <v>76</v>
      </c>
      <c r="B7" s="54" t="s">
        <v>116</v>
      </c>
      <c r="C7" s="29" t="s">
        <v>133</v>
      </c>
      <c r="D7" s="53" t="s">
        <v>106</v>
      </c>
      <c r="E7" s="49" t="s">
        <v>46</v>
      </c>
      <c r="F7" s="29" t="s">
        <v>61</v>
      </c>
      <c r="G7" s="54" t="s">
        <v>108</v>
      </c>
      <c r="H7" s="60" t="s">
        <v>48</v>
      </c>
      <c r="I7" s="59">
        <f t="shared" ca="1" si="0"/>
        <v>429</v>
      </c>
      <c r="J7" s="59">
        <f t="shared" ca="1" si="1"/>
        <v>1127</v>
      </c>
      <c r="K7" s="59"/>
      <c r="L7" s="53" t="s">
        <v>52</v>
      </c>
      <c r="N7" s="58" t="s">
        <v>274</v>
      </c>
      <c r="O7" s="53" t="s">
        <v>45</v>
      </c>
      <c r="Q7" s="54" t="s">
        <v>209</v>
      </c>
      <c r="R7" s="53" t="str">
        <f ca="1">RANDBETWEEN(1111111111,9999999999)&amp;RANDBETWEEN(1111111111,9999999999)</f>
        <v>86224569837909091281</v>
      </c>
      <c r="S7" s="56" t="str">
        <f ca="1">CONCATENATE(Q7,R7)</f>
        <v>0586224569837909091281</v>
      </c>
      <c r="U7" s="60" t="s">
        <v>54</v>
      </c>
      <c r="V7" s="55" t="s">
        <v>90</v>
      </c>
      <c r="W7" s="31" t="s">
        <v>91</v>
      </c>
      <c r="X7" s="31" t="s">
        <v>267</v>
      </c>
    </row>
    <row r="8" spans="1:24" s="58" customFormat="1" x14ac:dyDescent="0.2">
      <c r="A8" s="53" t="s">
        <v>76</v>
      </c>
      <c r="B8" s="54" t="s">
        <v>117</v>
      </c>
      <c r="C8" s="29" t="s">
        <v>138</v>
      </c>
      <c r="D8" s="53" t="s">
        <v>150</v>
      </c>
      <c r="E8" s="49" t="s">
        <v>46</v>
      </c>
      <c r="F8" s="29" t="s">
        <v>61</v>
      </c>
      <c r="G8" s="54" t="s">
        <v>109</v>
      </c>
      <c r="H8" s="60" t="s">
        <v>48</v>
      </c>
      <c r="I8" s="59">
        <f t="shared" ca="1" si="0"/>
        <v>388</v>
      </c>
      <c r="J8" s="59">
        <f t="shared" ca="1" si="1"/>
        <v>7589</v>
      </c>
      <c r="K8" s="59"/>
      <c r="L8" s="53" t="s">
        <v>52</v>
      </c>
      <c r="N8" s="58" t="s">
        <v>274</v>
      </c>
      <c r="O8" s="53" t="s">
        <v>83</v>
      </c>
      <c r="Q8" s="54" t="s">
        <v>209</v>
      </c>
      <c r="R8" s="53" t="str">
        <f ca="1">RANDBETWEEN(1111111111,9999999999)&amp;RANDBETWEEN(1111111111,9999999999)</f>
        <v>18076024465114271184</v>
      </c>
      <c r="S8" s="56" t="str">
        <f ca="1">CONCATENATE(Q8,R8)</f>
        <v>0518076024465114271184</v>
      </c>
      <c r="U8" s="60" t="s">
        <v>54</v>
      </c>
      <c r="V8" s="55" t="s">
        <v>90</v>
      </c>
      <c r="W8" s="31" t="s">
        <v>91</v>
      </c>
      <c r="X8" s="31" t="s">
        <v>267</v>
      </c>
    </row>
    <row r="9" spans="1:24" x14ac:dyDescent="0.2">
      <c r="A9" s="53" t="s">
        <v>76</v>
      </c>
      <c r="B9" s="54" t="s">
        <v>118</v>
      </c>
      <c r="C9" s="53" t="s">
        <v>129</v>
      </c>
      <c r="D9" s="53" t="s">
        <v>151</v>
      </c>
      <c r="E9" s="53" t="s">
        <v>18</v>
      </c>
      <c r="F9" s="53" t="s">
        <v>53</v>
      </c>
      <c r="G9" s="54" t="s">
        <v>80</v>
      </c>
      <c r="H9" s="54" t="s">
        <v>19</v>
      </c>
      <c r="I9" s="56">
        <f t="shared" ca="1" si="0"/>
        <v>508</v>
      </c>
      <c r="J9" s="56">
        <f t="shared" ca="1" si="1"/>
        <v>8316</v>
      </c>
      <c r="K9" s="56"/>
      <c r="L9" s="53" t="s">
        <v>52</v>
      </c>
      <c r="M9" s="54"/>
      <c r="N9" s="58" t="s">
        <v>274</v>
      </c>
      <c r="O9" s="53" t="s">
        <v>9</v>
      </c>
      <c r="Q9" s="54" t="s">
        <v>209</v>
      </c>
      <c r="R9" s="53" t="str">
        <f ca="1">RANDBETWEEN(1111111111,9999999999)&amp;RANDBETWEEN(1111111111,9999999999)</f>
        <v>93179081695313747447</v>
      </c>
      <c r="S9" s="56" t="str">
        <f ca="1">CONCATENATE(Q9,R9)</f>
        <v>0593179081695313747447</v>
      </c>
      <c r="T9" s="56"/>
      <c r="U9" s="54" t="s">
        <v>54</v>
      </c>
      <c r="V9" s="55" t="s">
        <v>90</v>
      </c>
      <c r="W9" s="31" t="s">
        <v>91</v>
      </c>
      <c r="X9" s="31" t="s">
        <v>267</v>
      </c>
    </row>
    <row r="10" spans="1:24" x14ac:dyDescent="0.2">
      <c r="A10" s="53" t="s">
        <v>76</v>
      </c>
      <c r="B10" s="54" t="s">
        <v>119</v>
      </c>
      <c r="C10" s="53" t="s">
        <v>139</v>
      </c>
      <c r="D10" s="53" t="s">
        <v>152</v>
      </c>
      <c r="E10" s="53" t="s">
        <v>18</v>
      </c>
      <c r="F10" s="53" t="s">
        <v>53</v>
      </c>
      <c r="G10" s="54" t="s">
        <v>80</v>
      </c>
      <c r="H10" s="54" t="s">
        <v>19</v>
      </c>
      <c r="I10" s="56">
        <f t="shared" ca="1" si="0"/>
        <v>752</v>
      </c>
      <c r="J10" s="56">
        <f t="shared" ca="1" si="1"/>
        <v>5674</v>
      </c>
      <c r="K10" s="56"/>
      <c r="L10" s="53" t="s">
        <v>52</v>
      </c>
      <c r="M10" s="54"/>
      <c r="N10" s="58" t="s">
        <v>274</v>
      </c>
      <c r="O10" s="53" t="s">
        <v>101</v>
      </c>
      <c r="Q10" s="46">
        <v>0</v>
      </c>
      <c r="R10" s="56">
        <f ca="1">RANDBETWEEN(8000000000000000000,8999999999999900000)</f>
        <v>8.87449613783535E+18</v>
      </c>
      <c r="S10" s="47" t="str">
        <f ca="1">CONCATENATE(Q10,R10)</f>
        <v>08874496137835350000</v>
      </c>
      <c r="T10" s="56"/>
      <c r="U10" s="54" t="s">
        <v>54</v>
      </c>
      <c r="V10" s="55" t="s">
        <v>90</v>
      </c>
      <c r="W10" s="31" t="s">
        <v>91</v>
      </c>
      <c r="X10" s="31" t="s">
        <v>267</v>
      </c>
    </row>
    <row r="11" spans="1:24" x14ac:dyDescent="0.2">
      <c r="A11" s="53" t="s">
        <v>76</v>
      </c>
      <c r="B11" s="54" t="s">
        <v>120</v>
      </c>
      <c r="C11" s="53" t="s">
        <v>140</v>
      </c>
      <c r="D11" s="53" t="s">
        <v>153</v>
      </c>
      <c r="E11" s="53" t="s">
        <v>18</v>
      </c>
      <c r="F11" s="53" t="s">
        <v>53</v>
      </c>
      <c r="G11" s="54" t="s">
        <v>80</v>
      </c>
      <c r="H11" s="54" t="s">
        <v>19</v>
      </c>
      <c r="I11" s="56">
        <f t="shared" ca="1" si="0"/>
        <v>725</v>
      </c>
      <c r="J11" s="56">
        <f t="shared" ca="1" si="1"/>
        <v>6100</v>
      </c>
      <c r="K11" s="56"/>
      <c r="L11" s="53" t="s">
        <v>52</v>
      </c>
      <c r="M11" s="54"/>
      <c r="N11" s="58" t="s">
        <v>274</v>
      </c>
      <c r="O11" s="53" t="s">
        <v>102</v>
      </c>
      <c r="Q11" s="46" t="s">
        <v>100</v>
      </c>
      <c r="R11" s="56">
        <f ca="1">RANDBETWEEN(780000000000000000,789999999999999000)</f>
        <v>7.8530263272747891E+17</v>
      </c>
      <c r="S11" s="47" t="str">
        <f ca="1">CONCATENATE(Q11,R11)</f>
        <v>PE785302632727479000</v>
      </c>
      <c r="T11" s="56"/>
      <c r="U11" s="54" t="s">
        <v>54</v>
      </c>
      <c r="V11" s="55" t="s">
        <v>90</v>
      </c>
      <c r="W11" s="31" t="s">
        <v>91</v>
      </c>
      <c r="X11" s="31" t="s">
        <v>267</v>
      </c>
    </row>
    <row r="12" spans="1:24" x14ac:dyDescent="0.2">
      <c r="A12" s="53" t="s">
        <v>76</v>
      </c>
      <c r="B12" s="54" t="s">
        <v>121</v>
      </c>
      <c r="C12" s="53" t="s">
        <v>141</v>
      </c>
      <c r="D12" s="53" t="s">
        <v>154</v>
      </c>
      <c r="E12" s="53" t="s">
        <v>18</v>
      </c>
      <c r="F12" s="53" t="s">
        <v>53</v>
      </c>
      <c r="G12" s="54" t="s">
        <v>80</v>
      </c>
      <c r="H12" s="54" t="s">
        <v>19</v>
      </c>
      <c r="I12" s="56">
        <f t="shared" ca="1" si="0"/>
        <v>672</v>
      </c>
      <c r="J12" s="56">
        <f t="shared" ca="1" si="1"/>
        <v>9939</v>
      </c>
      <c r="K12" s="56"/>
      <c r="L12" s="53" t="s">
        <v>52</v>
      </c>
      <c r="M12" s="54"/>
      <c r="N12" s="58" t="s">
        <v>274</v>
      </c>
      <c r="O12" s="53" t="s">
        <v>103</v>
      </c>
      <c r="S12" s="47">
        <f ca="1">RANDBETWEEN(780000000000,789999999999)</f>
        <v>783210560005</v>
      </c>
      <c r="T12" s="56"/>
      <c r="U12" s="54" t="s">
        <v>54</v>
      </c>
      <c r="V12" s="55" t="s">
        <v>90</v>
      </c>
      <c r="W12" s="31" t="s">
        <v>91</v>
      </c>
      <c r="X12" s="31" t="s">
        <v>267</v>
      </c>
    </row>
    <row r="13" spans="1:24" s="61" customFormat="1" x14ac:dyDescent="0.2">
      <c r="A13" s="53" t="s">
        <v>76</v>
      </c>
      <c r="B13" s="54" t="s">
        <v>122</v>
      </c>
      <c r="C13" s="32" t="s">
        <v>142</v>
      </c>
      <c r="D13" s="53" t="s">
        <v>155</v>
      </c>
      <c r="E13" s="61" t="s">
        <v>49</v>
      </c>
      <c r="F13" s="32" t="s">
        <v>62</v>
      </c>
      <c r="G13" s="60" t="s">
        <v>81</v>
      </c>
      <c r="H13" s="60" t="s">
        <v>50</v>
      </c>
      <c r="I13" s="59">
        <f t="shared" ca="1" si="0"/>
        <v>393</v>
      </c>
      <c r="J13" s="59">
        <f t="shared" ca="1" si="1"/>
        <v>1475</v>
      </c>
      <c r="K13" s="59"/>
      <c r="L13" s="53" t="s">
        <v>52</v>
      </c>
      <c r="N13" s="58" t="s">
        <v>274</v>
      </c>
      <c r="O13" s="34" t="s">
        <v>110</v>
      </c>
      <c r="P13" s="35"/>
      <c r="Q13" s="36"/>
      <c r="R13" s="37"/>
      <c r="S13" s="38">
        <f ca="1">RANDBETWEEN(2000000000000,5999999999999)</f>
        <v>3976936996545</v>
      </c>
      <c r="T13" s="19"/>
      <c r="U13" s="48" t="s">
        <v>54</v>
      </c>
      <c r="V13" s="55" t="s">
        <v>90</v>
      </c>
      <c r="W13" s="31" t="s">
        <v>91</v>
      </c>
      <c r="X13" s="31" t="s">
        <v>267</v>
      </c>
    </row>
    <row r="14" spans="1:24" s="61" customFormat="1" x14ac:dyDescent="0.2">
      <c r="A14" s="53" t="s">
        <v>76</v>
      </c>
      <c r="B14" s="54" t="s">
        <v>123</v>
      </c>
      <c r="C14" s="32" t="s">
        <v>143</v>
      </c>
      <c r="D14" s="53" t="s">
        <v>33</v>
      </c>
      <c r="E14" s="61" t="s">
        <v>49</v>
      </c>
      <c r="F14" s="32" t="s">
        <v>62</v>
      </c>
      <c r="G14" s="60" t="s">
        <v>114</v>
      </c>
      <c r="H14" s="60" t="s">
        <v>50</v>
      </c>
      <c r="I14" s="59">
        <f t="shared" ca="1" si="0"/>
        <v>331</v>
      </c>
      <c r="J14" s="59">
        <f t="shared" ca="1" si="1"/>
        <v>4607</v>
      </c>
      <c r="K14" s="59"/>
      <c r="L14" s="53" t="s">
        <v>52</v>
      </c>
      <c r="N14" s="58" t="s">
        <v>274</v>
      </c>
      <c r="O14" s="35" t="s">
        <v>111</v>
      </c>
      <c r="P14" s="35"/>
      <c r="Q14" s="47">
        <v>0</v>
      </c>
      <c r="R14" s="56">
        <f ca="1">RANDBETWEEN(8000000000000000000,8999999999999990000)</f>
        <v>8.6516747118456996E+18</v>
      </c>
      <c r="S14" s="50" t="str">
        <f ca="1">CONCATENATE(Q14,R14)</f>
        <v>08651674711845700000</v>
      </c>
      <c r="T14" s="19"/>
      <c r="U14" s="48" t="s">
        <v>54</v>
      </c>
      <c r="V14" s="55" t="s">
        <v>90</v>
      </c>
      <c r="W14" s="31" t="s">
        <v>91</v>
      </c>
      <c r="X14" s="31" t="s">
        <v>267</v>
      </c>
    </row>
    <row r="15" spans="1:24" s="61" customFormat="1" x14ac:dyDescent="0.2">
      <c r="A15" s="53" t="s">
        <v>76</v>
      </c>
      <c r="B15" s="54" t="s">
        <v>124</v>
      </c>
      <c r="C15" s="32" t="s">
        <v>144</v>
      </c>
      <c r="D15" s="53" t="s">
        <v>34</v>
      </c>
      <c r="E15" s="61" t="s">
        <v>49</v>
      </c>
      <c r="F15" s="32" t="s">
        <v>62</v>
      </c>
      <c r="G15" s="60" t="s">
        <v>81</v>
      </c>
      <c r="H15" s="60" t="s">
        <v>50</v>
      </c>
      <c r="I15" s="59">
        <f t="shared" ca="1" si="0"/>
        <v>565</v>
      </c>
      <c r="J15" s="59">
        <f t="shared" ca="1" si="1"/>
        <v>7540</v>
      </c>
      <c r="K15" s="59"/>
      <c r="L15" s="53" t="s">
        <v>52</v>
      </c>
      <c r="N15" s="58" t="s">
        <v>274</v>
      </c>
      <c r="O15" s="34" t="s">
        <v>78</v>
      </c>
      <c r="P15" s="35"/>
      <c r="Q15" s="36"/>
      <c r="R15" s="37"/>
      <c r="S15" s="38">
        <f ca="1">RANDBETWEEN(6000000000,9999999999)</f>
        <v>6608519329</v>
      </c>
      <c r="T15" s="19"/>
      <c r="U15" s="48" t="s">
        <v>54</v>
      </c>
      <c r="V15" s="55" t="s">
        <v>90</v>
      </c>
      <c r="W15" s="31" t="s">
        <v>91</v>
      </c>
      <c r="X15" s="31" t="s">
        <v>267</v>
      </c>
    </row>
    <row r="16" spans="1:24" s="61" customFormat="1" x14ac:dyDescent="0.2">
      <c r="A16" s="53" t="s">
        <v>76</v>
      </c>
      <c r="B16" s="54" t="s">
        <v>125</v>
      </c>
      <c r="C16" s="32" t="s">
        <v>145</v>
      </c>
      <c r="D16" s="53" t="s">
        <v>156</v>
      </c>
      <c r="E16" s="61" t="s">
        <v>49</v>
      </c>
      <c r="F16" s="32" t="s">
        <v>62</v>
      </c>
      <c r="G16" s="60" t="s">
        <v>81</v>
      </c>
      <c r="H16" s="60" t="s">
        <v>50</v>
      </c>
      <c r="I16" s="59">
        <f t="shared" ca="1" si="0"/>
        <v>899</v>
      </c>
      <c r="J16" s="59">
        <f t="shared" ca="1" si="1"/>
        <v>4183</v>
      </c>
      <c r="K16" s="59"/>
      <c r="L16" s="53" t="s">
        <v>52</v>
      </c>
      <c r="N16" s="58" t="s">
        <v>274</v>
      </c>
      <c r="O16" s="34" t="s">
        <v>112</v>
      </c>
      <c r="P16" s="35"/>
      <c r="Q16" s="36">
        <v>0</v>
      </c>
      <c r="R16" s="37">
        <f ca="1">RANDBETWEEN(8000000000000000000,8999999999999990000)</f>
        <v>8.2626772620758651E+18</v>
      </c>
      <c r="S16" s="50" t="str">
        <f ca="1">CONCATENATE(Q16,R16)</f>
        <v>08262677262075870000</v>
      </c>
      <c r="T16" s="19"/>
      <c r="U16" s="48" t="s">
        <v>54</v>
      </c>
      <c r="V16" s="55" t="s">
        <v>90</v>
      </c>
      <c r="W16" s="31" t="s">
        <v>91</v>
      </c>
      <c r="X16" s="31" t="s">
        <v>267</v>
      </c>
    </row>
    <row r="17" spans="1:31" s="61" customFormat="1" x14ac:dyDescent="0.2">
      <c r="A17" s="53" t="s">
        <v>76</v>
      </c>
      <c r="B17" s="54" t="s">
        <v>126</v>
      </c>
      <c r="C17" s="32" t="s">
        <v>146</v>
      </c>
      <c r="D17" s="53" t="s">
        <v>157</v>
      </c>
      <c r="E17" s="61" t="s">
        <v>49</v>
      </c>
      <c r="F17" s="32" t="s">
        <v>62</v>
      </c>
      <c r="G17" s="60" t="s">
        <v>114</v>
      </c>
      <c r="H17" s="60" t="s">
        <v>50</v>
      </c>
      <c r="I17" s="59">
        <f t="shared" ca="1" si="0"/>
        <v>246</v>
      </c>
      <c r="J17" s="59">
        <f t="shared" ca="1" si="1"/>
        <v>4078</v>
      </c>
      <c r="K17" s="59"/>
      <c r="L17" s="53" t="s">
        <v>52</v>
      </c>
      <c r="N17" s="58" t="s">
        <v>274</v>
      </c>
      <c r="O17" s="35" t="s">
        <v>113</v>
      </c>
      <c r="P17" s="35"/>
      <c r="Q17" s="47">
        <v>0</v>
      </c>
      <c r="R17" s="37">
        <f ca="1">RANDBETWEEN(8000000000000000000,8999999999999990000)</f>
        <v>8.4916803044378153E+18</v>
      </c>
      <c r="S17" s="50" t="str">
        <f ca="1">CONCATENATE(Q17,R17)</f>
        <v>08491680304437820000</v>
      </c>
      <c r="T17" s="19"/>
      <c r="U17" s="48" t="s">
        <v>54</v>
      </c>
      <c r="V17" s="55" t="s">
        <v>90</v>
      </c>
      <c r="W17" s="31" t="s">
        <v>91</v>
      </c>
      <c r="X17" s="31" t="s">
        <v>267</v>
      </c>
    </row>
    <row r="18" spans="1:31" s="61" customFormat="1" x14ac:dyDescent="0.2">
      <c r="A18" s="53" t="s">
        <v>76</v>
      </c>
      <c r="B18" s="54" t="s">
        <v>127</v>
      </c>
      <c r="C18" s="32" t="s">
        <v>134</v>
      </c>
      <c r="D18" s="53" t="s">
        <v>158</v>
      </c>
      <c r="E18" s="61" t="s">
        <v>49</v>
      </c>
      <c r="F18" s="32" t="s">
        <v>62</v>
      </c>
      <c r="G18" s="60" t="s">
        <v>128</v>
      </c>
      <c r="H18" s="60" t="s">
        <v>50</v>
      </c>
      <c r="I18" s="59">
        <f t="shared" ca="1" si="0"/>
        <v>230</v>
      </c>
      <c r="J18" s="59">
        <f t="shared" ca="1" si="1"/>
        <v>2926</v>
      </c>
      <c r="K18" s="59"/>
      <c r="L18" s="53" t="s">
        <v>52</v>
      </c>
      <c r="N18" s="58" t="s">
        <v>274</v>
      </c>
      <c r="O18" s="35" t="s">
        <v>66</v>
      </c>
      <c r="P18" s="35"/>
      <c r="Q18" s="47">
        <v>0</v>
      </c>
      <c r="R18" s="37">
        <f ca="1">RANDBETWEEN(8000000000000000000,8999999999999990000)</f>
        <v>8.6006766706052362E+18</v>
      </c>
      <c r="S18" s="50" t="str">
        <f ca="1">CONCATENATE(Q18,R18)</f>
        <v>08600676670605240000</v>
      </c>
      <c r="T18" s="19"/>
      <c r="U18" s="48" t="s">
        <v>54</v>
      </c>
      <c r="V18" s="55" t="s">
        <v>90</v>
      </c>
      <c r="W18" s="31" t="s">
        <v>91</v>
      </c>
      <c r="X18" s="31" t="s">
        <v>267</v>
      </c>
    </row>
    <row r="19" spans="1:31" x14ac:dyDescent="0.2">
      <c r="A19" s="53" t="s">
        <v>76</v>
      </c>
      <c r="B19" s="54" t="s">
        <v>164</v>
      </c>
      <c r="C19" s="61" t="s">
        <v>130</v>
      </c>
      <c r="D19" s="53" t="s">
        <v>159</v>
      </c>
      <c r="E19" s="53" t="s">
        <v>25</v>
      </c>
      <c r="F19" s="53" t="s">
        <v>57</v>
      </c>
      <c r="G19" s="60" t="s">
        <v>161</v>
      </c>
      <c r="H19" s="54" t="s">
        <v>31</v>
      </c>
      <c r="I19" s="56">
        <f t="shared" ca="1" si="0"/>
        <v>547</v>
      </c>
      <c r="J19" s="56">
        <f t="shared" ca="1" si="1"/>
        <v>3588</v>
      </c>
      <c r="K19" s="56"/>
      <c r="L19" s="53" t="s">
        <v>52</v>
      </c>
      <c r="N19" s="58" t="s">
        <v>274</v>
      </c>
      <c r="O19" s="61" t="s">
        <v>23</v>
      </c>
      <c r="S19" s="56">
        <f ca="1">RANDBETWEEN(100000000000000,199999999999999)</f>
        <v>143546891084992</v>
      </c>
      <c r="T19" s="56"/>
      <c r="U19" s="48" t="s">
        <v>54</v>
      </c>
      <c r="V19" s="55" t="s">
        <v>90</v>
      </c>
      <c r="W19" s="31" t="s">
        <v>91</v>
      </c>
      <c r="X19" s="31" t="s">
        <v>267</v>
      </c>
    </row>
    <row r="20" spans="1:31" x14ac:dyDescent="0.2">
      <c r="A20" s="53" t="s">
        <v>76</v>
      </c>
      <c r="B20" s="54" t="s">
        <v>165</v>
      </c>
      <c r="C20" s="61" t="s">
        <v>148</v>
      </c>
      <c r="D20" s="53" t="s">
        <v>160</v>
      </c>
      <c r="E20" s="53" t="s">
        <v>25</v>
      </c>
      <c r="F20" s="53" t="s">
        <v>57</v>
      </c>
      <c r="G20" s="60" t="s">
        <v>162</v>
      </c>
      <c r="H20" s="54" t="s">
        <v>31</v>
      </c>
      <c r="I20" s="56">
        <f t="shared" ca="1" si="0"/>
        <v>884</v>
      </c>
      <c r="J20" s="56">
        <f t="shared" ca="1" si="1"/>
        <v>6872</v>
      </c>
      <c r="K20" s="56"/>
      <c r="L20" s="53" t="s">
        <v>52</v>
      </c>
      <c r="N20" s="58" t="s">
        <v>274</v>
      </c>
      <c r="O20" s="61" t="s">
        <v>147</v>
      </c>
      <c r="S20" s="56">
        <f ca="1">RANDBETWEEN(7800000000,7899999999)</f>
        <v>7863976089</v>
      </c>
      <c r="T20" s="56"/>
      <c r="U20" s="48" t="s">
        <v>54</v>
      </c>
      <c r="V20" s="55" t="s">
        <v>90</v>
      </c>
      <c r="W20" s="31" t="s">
        <v>91</v>
      </c>
      <c r="X20" s="31" t="s">
        <v>267</v>
      </c>
    </row>
    <row r="21" spans="1:31" x14ac:dyDescent="0.2">
      <c r="A21" s="53" t="s">
        <v>76</v>
      </c>
      <c r="B21" s="54" t="s">
        <v>219</v>
      </c>
      <c r="C21" s="61" t="s">
        <v>213</v>
      </c>
      <c r="D21" s="60" t="s">
        <v>28</v>
      </c>
      <c r="E21" s="60" t="s">
        <v>211</v>
      </c>
      <c r="F21" s="53" t="s">
        <v>57</v>
      </c>
      <c r="G21" s="60" t="s">
        <v>191</v>
      </c>
      <c r="H21" s="60" t="s">
        <v>31</v>
      </c>
      <c r="I21" s="59">
        <v>625</v>
      </c>
      <c r="J21" s="59">
        <v>1279</v>
      </c>
      <c r="K21" s="60"/>
      <c r="L21" s="53" t="s">
        <v>52</v>
      </c>
      <c r="M21" s="58"/>
      <c r="N21" s="58" t="s">
        <v>274</v>
      </c>
      <c r="O21" s="61" t="s">
        <v>166</v>
      </c>
      <c r="R21" s="58"/>
      <c r="S21" s="49">
        <f ca="1">RANDBETWEEN(14762549825,99999999999)</f>
        <v>73556172718</v>
      </c>
      <c r="T21" s="59"/>
      <c r="U21" s="48" t="s">
        <v>54</v>
      </c>
      <c r="V21" s="55" t="s">
        <v>90</v>
      </c>
      <c r="W21" s="31" t="s">
        <v>91</v>
      </c>
      <c r="X21" s="31" t="s">
        <v>267</v>
      </c>
      <c r="Y21" s="58"/>
      <c r="Z21" s="58"/>
      <c r="AA21" s="58"/>
      <c r="AB21" s="58"/>
      <c r="AC21" s="58"/>
      <c r="AD21" s="58"/>
      <c r="AE21" s="58"/>
    </row>
    <row r="22" spans="1:31" x14ac:dyDescent="0.2">
      <c r="A22" s="53" t="s">
        <v>76</v>
      </c>
      <c r="B22" s="54" t="s">
        <v>220</v>
      </c>
      <c r="C22" s="61" t="s">
        <v>214</v>
      </c>
      <c r="D22" s="60" t="s">
        <v>30</v>
      </c>
      <c r="E22" s="60" t="s">
        <v>211</v>
      </c>
      <c r="F22" s="53" t="s">
        <v>57</v>
      </c>
      <c r="G22" s="60" t="s">
        <v>197</v>
      </c>
      <c r="H22" s="60" t="s">
        <v>31</v>
      </c>
      <c r="I22" s="59">
        <v>903</v>
      </c>
      <c r="J22" s="59">
        <v>5603</v>
      </c>
      <c r="K22" s="60"/>
      <c r="L22" s="53" t="s">
        <v>52</v>
      </c>
      <c r="M22" s="58"/>
      <c r="N22" s="58" t="s">
        <v>274</v>
      </c>
      <c r="O22" s="61" t="s">
        <v>168</v>
      </c>
      <c r="Q22" s="53" t="s">
        <v>193</v>
      </c>
      <c r="R22" s="59">
        <f ca="1">RANDBETWEEN(1835303831020,1999999999999 )</f>
        <v>1851808782149</v>
      </c>
      <c r="S22" s="50" t="str">
        <f ca="1">CONCATENATE(Q22,R22)</f>
        <v>N01851808782149</v>
      </c>
      <c r="T22" s="59"/>
      <c r="U22" s="48" t="s">
        <v>54</v>
      </c>
      <c r="V22" s="55" t="s">
        <v>90</v>
      </c>
      <c r="W22" s="31" t="s">
        <v>91</v>
      </c>
      <c r="X22" s="31" t="s">
        <v>267</v>
      </c>
      <c r="Y22" s="58"/>
      <c r="Z22" s="58"/>
      <c r="AA22" s="58"/>
      <c r="AB22" s="58"/>
      <c r="AC22" s="58"/>
      <c r="AD22" s="58"/>
      <c r="AE22" s="58"/>
    </row>
    <row r="23" spans="1:31" x14ac:dyDescent="0.2">
      <c r="A23" s="53" t="s">
        <v>76</v>
      </c>
      <c r="B23" s="54" t="s">
        <v>221</v>
      </c>
      <c r="C23" s="61" t="s">
        <v>215</v>
      </c>
      <c r="D23" s="60" t="s">
        <v>97</v>
      </c>
      <c r="E23" s="60" t="s">
        <v>211</v>
      </c>
      <c r="F23" s="53" t="s">
        <v>57</v>
      </c>
      <c r="G23" s="60" t="s">
        <v>198</v>
      </c>
      <c r="H23" s="60" t="s">
        <v>31</v>
      </c>
      <c r="I23" s="59">
        <v>767</v>
      </c>
      <c r="J23" s="59">
        <v>9884</v>
      </c>
      <c r="K23" s="60"/>
      <c r="L23" s="53" t="s">
        <v>52</v>
      </c>
      <c r="M23" s="58"/>
      <c r="N23" s="58" t="s">
        <v>274</v>
      </c>
      <c r="O23" s="61" t="s">
        <v>169</v>
      </c>
      <c r="Q23" s="53" t="s">
        <v>212</v>
      </c>
      <c r="R23" s="59">
        <f ca="1">RANDBETWEEN(1835303831020,1999999999999 )</f>
        <v>1912765339161</v>
      </c>
      <c r="S23" s="50" t="str">
        <f ca="1">CONCATENATE(Q23,R23)</f>
        <v>R01912765339161</v>
      </c>
      <c r="T23" s="59"/>
      <c r="U23" s="48" t="s">
        <v>54</v>
      </c>
      <c r="V23" s="55" t="s">
        <v>90</v>
      </c>
      <c r="W23" s="31" t="s">
        <v>91</v>
      </c>
      <c r="X23" s="31" t="s">
        <v>267</v>
      </c>
      <c r="Y23" s="58"/>
      <c r="Z23" s="58"/>
      <c r="AA23" s="58"/>
      <c r="AB23" s="58"/>
      <c r="AC23" s="58"/>
      <c r="AD23" s="58"/>
      <c r="AE23" s="58"/>
    </row>
    <row r="24" spans="1:31" x14ac:dyDescent="0.2">
      <c r="A24" s="53" t="s">
        <v>76</v>
      </c>
      <c r="B24" s="54" t="s">
        <v>222</v>
      </c>
      <c r="C24" s="62" t="s">
        <v>216</v>
      </c>
      <c r="D24" s="60" t="s">
        <v>96</v>
      </c>
      <c r="E24" s="60" t="s">
        <v>217</v>
      </c>
      <c r="F24" s="53" t="s">
        <v>57</v>
      </c>
      <c r="G24" s="60" t="s">
        <v>218</v>
      </c>
      <c r="H24" s="60" t="s">
        <v>31</v>
      </c>
      <c r="I24" s="59">
        <v>435</v>
      </c>
      <c r="J24" s="59">
        <v>3994</v>
      </c>
      <c r="K24" s="60"/>
      <c r="L24" s="53" t="s">
        <v>52</v>
      </c>
      <c r="M24" s="58"/>
      <c r="N24" s="58" t="s">
        <v>274</v>
      </c>
      <c r="O24" s="62" t="s">
        <v>167</v>
      </c>
      <c r="R24" s="59"/>
      <c r="S24" s="59">
        <f ca="1">RANDBETWEEN(7874943119,9999999999)</f>
        <v>9222089690</v>
      </c>
      <c r="T24" s="59" t="s">
        <v>199</v>
      </c>
      <c r="U24" s="48" t="s">
        <v>54</v>
      </c>
      <c r="V24" s="55" t="s">
        <v>90</v>
      </c>
      <c r="W24" s="31" t="s">
        <v>91</v>
      </c>
      <c r="X24" s="31" t="s">
        <v>267</v>
      </c>
      <c r="Y24" s="58"/>
      <c r="Z24" s="58"/>
      <c r="AA24" s="58"/>
      <c r="AB24" s="58"/>
      <c r="AC24" s="58"/>
      <c r="AD24" s="58"/>
      <c r="AE24" s="58"/>
    </row>
    <row r="29" spans="1:31" s="61" customFormat="1" x14ac:dyDescent="0.2">
      <c r="A29" s="53"/>
      <c r="B29" s="54"/>
      <c r="C29" s="32"/>
      <c r="D29" s="46"/>
      <c r="E29" s="46"/>
      <c r="F29" s="46"/>
      <c r="G29" s="46"/>
      <c r="H29" s="60"/>
      <c r="I29" s="59"/>
      <c r="J29" s="59"/>
      <c r="L29" s="53"/>
      <c r="N29" s="58"/>
      <c r="O29" s="34"/>
      <c r="P29" s="34"/>
      <c r="Q29" s="34"/>
      <c r="R29" s="34"/>
      <c r="S29" s="47"/>
      <c r="T29" s="19"/>
      <c r="U29" s="48"/>
      <c r="V29" s="55"/>
      <c r="W29" s="31"/>
      <c r="X29" s="31"/>
    </row>
    <row r="30" spans="1:31" s="64" customFormat="1" x14ac:dyDescent="0.2">
      <c r="A30" s="53"/>
      <c r="B30" s="46"/>
      <c r="C30" s="63"/>
      <c r="D30" s="46"/>
      <c r="E30" s="46"/>
      <c r="F30" s="63"/>
      <c r="G30" s="63"/>
      <c r="H30" s="46"/>
      <c r="I30" s="59"/>
      <c r="J30" s="59"/>
      <c r="L30" s="53"/>
      <c r="M30" s="46"/>
      <c r="N30" s="58"/>
      <c r="O30" s="46"/>
      <c r="P30" s="46"/>
      <c r="S30" s="47"/>
      <c r="T30" s="56"/>
      <c r="U30" s="56"/>
      <c r="V30" s="53"/>
      <c r="W30" s="31"/>
      <c r="X30" s="31"/>
      <c r="Y30" s="46"/>
      <c r="Z30" s="46"/>
      <c r="AA30" s="46"/>
      <c r="AB30" s="63"/>
    </row>
    <row r="31" spans="1:31" x14ac:dyDescent="0.2">
      <c r="B31" s="46"/>
      <c r="C31" s="63"/>
      <c r="D31" s="46"/>
      <c r="E31" s="46"/>
      <c r="G31" s="63"/>
      <c r="H31" s="46"/>
      <c r="I31" s="59"/>
      <c r="J31" s="59"/>
      <c r="K31" s="64"/>
      <c r="M31" s="46"/>
      <c r="N31" s="58"/>
      <c r="O31" s="46"/>
      <c r="P31" s="46"/>
      <c r="Q31" s="64"/>
      <c r="R31" s="64"/>
      <c r="S31" s="47"/>
      <c r="T31" s="56"/>
      <c r="U31" s="56"/>
      <c r="W31" s="31"/>
      <c r="X31" s="31"/>
    </row>
    <row r="32" spans="1:31" x14ac:dyDescent="0.2">
      <c r="B32" s="46"/>
      <c r="C32" s="63"/>
      <c r="D32" s="46"/>
      <c r="E32" s="46"/>
      <c r="F32" s="63"/>
      <c r="G32" s="63"/>
      <c r="H32" s="46"/>
      <c r="I32" s="59"/>
      <c r="J32" s="59"/>
      <c r="K32" s="64"/>
      <c r="M32" s="46"/>
      <c r="N32" s="58"/>
      <c r="O32" s="46"/>
      <c r="P32" s="46"/>
      <c r="Q32" s="64"/>
      <c r="R32" s="64"/>
      <c r="S32" s="47"/>
      <c r="T32" s="56"/>
      <c r="U32" s="56"/>
      <c r="W32" s="31"/>
      <c r="X32" s="3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1"/>
  <sheetViews>
    <sheetView workbookViewId="0"/>
  </sheetViews>
  <sheetFormatPr defaultRowHeight="11.25" x14ac:dyDescent="0.2"/>
  <cols>
    <col min="1" max="2" width="9.85546875" style="58" bestFit="1" customWidth="1"/>
    <col min="3" max="3" width="23.7109375" style="58" bestFit="1" customWidth="1"/>
    <col min="4" max="4" width="17.5703125" style="58" bestFit="1" customWidth="1"/>
    <col min="5" max="5" width="12.5703125" style="58" bestFit="1" customWidth="1"/>
    <col min="6" max="7" width="5.28515625" style="58" bestFit="1" customWidth="1"/>
    <col min="8" max="8" width="8.140625" style="58" bestFit="1" customWidth="1"/>
    <col min="9" max="9" width="4.85546875" style="58" bestFit="1" customWidth="1"/>
    <col min="10" max="10" width="4.42578125" style="58" bestFit="1" customWidth="1"/>
    <col min="11" max="11" width="9.85546875" style="58" bestFit="1" customWidth="1"/>
    <col min="12" max="12" width="8.7109375" style="58" bestFit="1" customWidth="1"/>
    <col min="13" max="13" width="22.85546875" style="58" bestFit="1" customWidth="1"/>
    <col min="14" max="14" width="3.7109375" style="58" bestFit="1" customWidth="1"/>
    <col min="15" max="15" width="16.5703125" style="58" bestFit="1" customWidth="1"/>
    <col min="16" max="16" width="32.140625" style="60" customWidth="1"/>
    <col min="17" max="17" width="8" style="60" bestFit="1" customWidth="1"/>
    <col min="18" max="18" width="6.140625" style="60" bestFit="1" customWidth="1"/>
    <col min="19" max="19" width="7.5703125" style="60" bestFit="1" customWidth="1"/>
    <col min="20" max="20" width="5.42578125" style="58" bestFit="1" customWidth="1"/>
    <col min="21" max="21" width="6.140625" style="60" bestFit="1" customWidth="1"/>
    <col min="22" max="22" width="8.140625" style="60" bestFit="1" customWidth="1"/>
    <col min="23" max="23" width="5.42578125" style="60" bestFit="1" customWidth="1"/>
    <col min="24" max="24" width="6.140625" style="58" bestFit="1" customWidth="1"/>
    <col min="25" max="25" width="33.28515625" style="60" bestFit="1" customWidth="1"/>
    <col min="26" max="26" width="18.28515625" style="58" bestFit="1" customWidth="1"/>
    <col min="27" max="27" width="9.140625" style="58" bestFit="1" customWidth="1"/>
    <col min="28" max="28" width="12.42578125" style="58" bestFit="1" customWidth="1"/>
    <col min="29" max="29" width="8.7109375" style="58" bestFit="1" customWidth="1"/>
    <col min="30" max="30" width="6.5703125" style="60" bestFit="1" customWidth="1"/>
    <col min="31" max="16384" width="9.140625" style="58"/>
  </cols>
  <sheetData>
    <row r="1" spans="1:30" x14ac:dyDescent="0.2">
      <c r="A1" s="58" t="s">
        <v>68</v>
      </c>
      <c r="B1" s="53" t="s">
        <v>0</v>
      </c>
      <c r="C1" s="53" t="s">
        <v>1</v>
      </c>
      <c r="D1" s="53" t="s">
        <v>15</v>
      </c>
      <c r="E1" s="53" t="s">
        <v>6</v>
      </c>
      <c r="F1" s="53" t="s">
        <v>11</v>
      </c>
      <c r="G1" s="53" t="s">
        <v>7</v>
      </c>
      <c r="H1" s="53" t="s">
        <v>8</v>
      </c>
      <c r="I1" s="53" t="s">
        <v>16</v>
      </c>
      <c r="J1" s="53" t="s">
        <v>17</v>
      </c>
      <c r="K1" s="53" t="s">
        <v>51</v>
      </c>
      <c r="L1" s="53" t="s">
        <v>2</v>
      </c>
      <c r="M1" s="53" t="s">
        <v>55</v>
      </c>
      <c r="N1" s="53"/>
      <c r="O1" s="53"/>
      <c r="P1" s="53" t="s">
        <v>4</v>
      </c>
      <c r="Q1" s="53" t="s">
        <v>271</v>
      </c>
      <c r="R1" s="53" t="s">
        <v>12</v>
      </c>
      <c r="S1" s="54" t="s">
        <v>13</v>
      </c>
      <c r="T1" s="54" t="s">
        <v>14</v>
      </c>
      <c r="U1" s="54" t="s">
        <v>20</v>
      </c>
    </row>
    <row r="2" spans="1:30" x14ac:dyDescent="0.2">
      <c r="A2" s="58" t="s">
        <v>76</v>
      </c>
      <c r="B2" s="54" t="s">
        <v>363</v>
      </c>
      <c r="C2" s="10" t="s">
        <v>23</v>
      </c>
      <c r="D2" s="58" t="s">
        <v>250</v>
      </c>
      <c r="E2" s="60" t="s">
        <v>251</v>
      </c>
      <c r="F2" s="58" t="s">
        <v>57</v>
      </c>
      <c r="G2" s="60" t="s">
        <v>257</v>
      </c>
      <c r="H2" s="60" t="s">
        <v>31</v>
      </c>
      <c r="I2" s="59">
        <f t="shared" ref="I2:I6" ca="1" si="0">RANDBETWEEN(200,999)</f>
        <v>458</v>
      </c>
      <c r="J2" s="59">
        <f t="shared" ref="J2:J6" ca="1" si="1">RANDBETWEEN(1000,9999)</f>
        <v>1621</v>
      </c>
      <c r="K2" s="58" t="s">
        <v>52</v>
      </c>
      <c r="L2" s="58" t="s">
        <v>274</v>
      </c>
      <c r="M2" s="10" t="s">
        <v>23</v>
      </c>
      <c r="O2" s="59"/>
      <c r="P2" s="59">
        <f ca="1">RANDBETWEEN(100000000000000,199999999999999)</f>
        <v>182170952073363</v>
      </c>
      <c r="Q2" s="59"/>
      <c r="R2" s="55" t="s">
        <v>90</v>
      </c>
      <c r="S2" s="31" t="s">
        <v>91</v>
      </c>
      <c r="T2" s="31" t="s">
        <v>273</v>
      </c>
      <c r="Y2" s="59"/>
      <c r="Z2" s="59"/>
      <c r="AD2" s="58"/>
    </row>
    <row r="3" spans="1:30" x14ac:dyDescent="0.2">
      <c r="A3" s="58" t="s">
        <v>76</v>
      </c>
      <c r="B3" s="54" t="s">
        <v>364</v>
      </c>
      <c r="C3" s="62" t="s">
        <v>272</v>
      </c>
      <c r="D3" s="58" t="s">
        <v>254</v>
      </c>
      <c r="E3" s="60" t="s">
        <v>255</v>
      </c>
      <c r="F3" s="58" t="s">
        <v>57</v>
      </c>
      <c r="G3" s="60" t="s">
        <v>256</v>
      </c>
      <c r="H3" s="60" t="s">
        <v>31</v>
      </c>
      <c r="I3" s="59">
        <f t="shared" ca="1" si="0"/>
        <v>320</v>
      </c>
      <c r="J3" s="59">
        <f t="shared" ca="1" si="1"/>
        <v>6810</v>
      </c>
      <c r="K3" s="58" t="s">
        <v>52</v>
      </c>
      <c r="L3" s="58" t="s">
        <v>274</v>
      </c>
      <c r="M3" s="62" t="s">
        <v>272</v>
      </c>
      <c r="O3" s="59"/>
      <c r="P3" s="59">
        <f ca="1">RANDBETWEEN(7832228376,9999999993)</f>
        <v>9015711461</v>
      </c>
      <c r="Q3" s="59"/>
      <c r="R3" s="55" t="s">
        <v>90</v>
      </c>
      <c r="S3" s="31" t="s">
        <v>91</v>
      </c>
      <c r="T3" s="31" t="s">
        <v>273</v>
      </c>
      <c r="Y3" s="59"/>
      <c r="Z3" s="59"/>
      <c r="AD3" s="58"/>
    </row>
    <row r="4" spans="1:30" x14ac:dyDescent="0.2">
      <c r="A4" s="58" t="s">
        <v>76</v>
      </c>
      <c r="B4" s="54" t="s">
        <v>365</v>
      </c>
      <c r="C4" s="62" t="s">
        <v>252</v>
      </c>
      <c r="D4" s="58" t="s">
        <v>260</v>
      </c>
      <c r="E4" s="60" t="s">
        <v>258</v>
      </c>
      <c r="F4" s="58" t="s">
        <v>57</v>
      </c>
      <c r="G4" s="60" t="s">
        <v>259</v>
      </c>
      <c r="H4" s="60" t="s">
        <v>31</v>
      </c>
      <c r="I4" s="59">
        <f t="shared" ca="1" si="0"/>
        <v>687</v>
      </c>
      <c r="J4" s="59">
        <f t="shared" ca="1" si="1"/>
        <v>3409</v>
      </c>
      <c r="K4" s="58" t="s">
        <v>52</v>
      </c>
      <c r="L4" s="58" t="s">
        <v>274</v>
      </c>
      <c r="M4" s="62" t="s">
        <v>252</v>
      </c>
      <c r="O4" s="59"/>
      <c r="P4" s="59">
        <f ca="1">RANDBETWEEN(7822285376,9999999999)</f>
        <v>8239293278</v>
      </c>
      <c r="Q4" s="59"/>
      <c r="R4" s="55" t="s">
        <v>90</v>
      </c>
      <c r="S4" s="31" t="s">
        <v>91</v>
      </c>
      <c r="T4" s="31" t="s">
        <v>273</v>
      </c>
    </row>
    <row r="5" spans="1:30" x14ac:dyDescent="0.2">
      <c r="A5" s="58" t="s">
        <v>76</v>
      </c>
      <c r="B5" s="54" t="s">
        <v>366</v>
      </c>
      <c r="C5" s="62" t="s">
        <v>253</v>
      </c>
      <c r="D5" s="58" t="s">
        <v>261</v>
      </c>
      <c r="E5" s="58" t="s">
        <v>262</v>
      </c>
      <c r="F5" s="58" t="s">
        <v>57</v>
      </c>
      <c r="G5" s="60" t="s">
        <v>265</v>
      </c>
      <c r="H5" s="60" t="s">
        <v>31</v>
      </c>
      <c r="I5" s="59">
        <f t="shared" ca="1" si="0"/>
        <v>606</v>
      </c>
      <c r="J5" s="59">
        <f t="shared" ca="1" si="1"/>
        <v>2999</v>
      </c>
      <c r="K5" s="58" t="s">
        <v>52</v>
      </c>
      <c r="L5" s="58" t="s">
        <v>274</v>
      </c>
      <c r="M5" s="62" t="s">
        <v>253</v>
      </c>
      <c r="O5" s="59"/>
      <c r="P5" s="59">
        <f ca="1">RANDBETWEEN(7822285376,9999999999)</f>
        <v>9904572240</v>
      </c>
      <c r="Q5" s="59"/>
      <c r="R5" s="55" t="s">
        <v>90</v>
      </c>
      <c r="S5" s="31" t="s">
        <v>91</v>
      </c>
      <c r="T5" s="31" t="s">
        <v>273</v>
      </c>
    </row>
    <row r="6" spans="1:30" x14ac:dyDescent="0.2">
      <c r="A6" s="58" t="s">
        <v>76</v>
      </c>
      <c r="B6" s="54" t="s">
        <v>367</v>
      </c>
      <c r="C6" s="61" t="s">
        <v>147</v>
      </c>
      <c r="D6" s="58" t="s">
        <v>263</v>
      </c>
      <c r="E6" s="58" t="s">
        <v>264</v>
      </c>
      <c r="F6" s="58" t="s">
        <v>57</v>
      </c>
      <c r="G6" s="60" t="s">
        <v>266</v>
      </c>
      <c r="H6" s="60" t="s">
        <v>31</v>
      </c>
      <c r="I6" s="59">
        <f t="shared" ca="1" si="0"/>
        <v>882</v>
      </c>
      <c r="J6" s="59">
        <f t="shared" ca="1" si="1"/>
        <v>5954</v>
      </c>
      <c r="K6" s="58" t="s">
        <v>52</v>
      </c>
      <c r="L6" s="58" t="s">
        <v>274</v>
      </c>
      <c r="M6" s="61" t="s">
        <v>147</v>
      </c>
      <c r="O6" s="59"/>
      <c r="P6" s="59">
        <f ca="1">RANDBETWEEN(7822285376,9999999999)</f>
        <v>8010174883</v>
      </c>
      <c r="Q6" s="59"/>
      <c r="R6" s="55" t="s">
        <v>90</v>
      </c>
      <c r="S6" s="31" t="s">
        <v>91</v>
      </c>
      <c r="T6" s="31" t="s">
        <v>273</v>
      </c>
    </row>
    <row r="12" spans="1:30" x14ac:dyDescent="0.2">
      <c r="B12" s="54"/>
      <c r="C12" s="61"/>
      <c r="G12" s="60"/>
      <c r="H12" s="60"/>
      <c r="I12" s="59"/>
      <c r="J12" s="59"/>
      <c r="M12" s="61"/>
      <c r="O12" s="59"/>
      <c r="P12" s="59"/>
      <c r="Q12" s="59"/>
      <c r="R12" s="55"/>
      <c r="S12" s="31"/>
      <c r="T12" s="31"/>
    </row>
    <row r="13" spans="1:30" x14ac:dyDescent="0.2">
      <c r="B13" s="54"/>
      <c r="C13" s="61"/>
      <c r="G13" s="60"/>
      <c r="H13" s="60"/>
      <c r="I13" s="59"/>
      <c r="J13" s="59"/>
      <c r="M13" s="61"/>
      <c r="O13" s="59"/>
      <c r="P13" s="59"/>
      <c r="Q13" s="59"/>
      <c r="R13" s="55"/>
      <c r="S13" s="31"/>
      <c r="T13" s="31"/>
    </row>
    <row r="14" spans="1:30" x14ac:dyDescent="0.2">
      <c r="B14" s="54"/>
      <c r="C14" s="61"/>
      <c r="G14" s="60"/>
      <c r="H14" s="60"/>
      <c r="I14" s="59"/>
      <c r="J14" s="59"/>
      <c r="M14" s="61"/>
      <c r="O14" s="59"/>
      <c r="P14" s="59"/>
      <c r="Q14" s="59"/>
      <c r="R14" s="55"/>
      <c r="S14" s="31"/>
      <c r="T14" s="31"/>
    </row>
    <row r="15" spans="1:30" x14ac:dyDescent="0.2">
      <c r="B15" s="54"/>
      <c r="C15" s="61"/>
      <c r="G15" s="60"/>
      <c r="H15" s="60"/>
      <c r="I15" s="59"/>
      <c r="J15" s="59"/>
      <c r="M15" s="61"/>
      <c r="O15" s="59"/>
      <c r="P15" s="59"/>
      <c r="Q15" s="59"/>
      <c r="R15" s="55"/>
      <c r="S15" s="31"/>
      <c r="T15" s="31"/>
    </row>
    <row r="16" spans="1:30" x14ac:dyDescent="0.2">
      <c r="B16" s="54"/>
      <c r="C16" s="61"/>
      <c r="G16" s="60"/>
      <c r="H16" s="60"/>
      <c r="I16" s="59"/>
      <c r="J16" s="59"/>
      <c r="M16" s="61"/>
      <c r="O16" s="59"/>
      <c r="P16" s="59"/>
      <c r="Q16" s="59"/>
      <c r="R16" s="55"/>
      <c r="S16" s="31"/>
      <c r="T16" s="31"/>
    </row>
    <row r="17" spans="2:20" x14ac:dyDescent="0.2">
      <c r="B17" s="54"/>
      <c r="C17" s="61"/>
      <c r="G17" s="60"/>
      <c r="H17" s="60"/>
      <c r="I17" s="59"/>
      <c r="J17" s="59"/>
      <c r="M17" s="61"/>
      <c r="O17" s="59"/>
      <c r="P17" s="59"/>
      <c r="Q17" s="59"/>
      <c r="R17" s="55"/>
      <c r="S17" s="31"/>
      <c r="T17" s="31"/>
    </row>
    <row r="20" spans="2:20" x14ac:dyDescent="0.2">
      <c r="B20" s="54"/>
      <c r="C20" s="61"/>
      <c r="D20" s="46"/>
      <c r="E20" s="46"/>
      <c r="F20" s="46"/>
      <c r="G20" s="46"/>
      <c r="H20" s="60"/>
      <c r="I20" s="59"/>
      <c r="J20" s="59"/>
      <c r="M20" s="61"/>
      <c r="O20" s="59"/>
      <c r="P20" s="59"/>
      <c r="Q20" s="59"/>
      <c r="R20" s="55"/>
      <c r="S20" s="31"/>
      <c r="T20" s="31"/>
    </row>
    <row r="21" spans="2:20" x14ac:dyDescent="0.2">
      <c r="B21" s="54"/>
      <c r="C21" s="61"/>
      <c r="G21" s="60"/>
      <c r="H21" s="60"/>
      <c r="I21" s="59"/>
      <c r="J21" s="59"/>
      <c r="M21" s="61"/>
      <c r="O21" s="59"/>
      <c r="P21" s="59"/>
      <c r="Q21" s="59"/>
      <c r="R21" s="55"/>
      <c r="S21" s="31"/>
      <c r="T21" s="3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workbookViewId="0">
      <selection sqref="A1:XFD3"/>
    </sheetView>
  </sheetViews>
  <sheetFormatPr defaultRowHeight="15" x14ac:dyDescent="0.25"/>
  <sheetData>
    <row r="1" spans="1:27" s="58" customFormat="1" ht="11.25" x14ac:dyDescent="0.2">
      <c r="A1" s="58" t="s">
        <v>69</v>
      </c>
      <c r="B1" s="54" t="s">
        <v>70</v>
      </c>
      <c r="C1" s="58" t="s">
        <v>53</v>
      </c>
      <c r="D1" s="58" t="s">
        <v>27</v>
      </c>
      <c r="E1" s="58" t="s">
        <v>18</v>
      </c>
      <c r="F1" s="58" t="s">
        <v>53</v>
      </c>
      <c r="G1" s="60" t="s">
        <v>10</v>
      </c>
      <c r="H1" s="60" t="s">
        <v>19</v>
      </c>
      <c r="I1" s="59">
        <f ca="1">RANDBETWEEN(200,999)</f>
        <v>998</v>
      </c>
      <c r="J1" s="59">
        <f ca="1">RANDBETWEEN(1000,9999)</f>
        <v>5260</v>
      </c>
      <c r="K1" s="58" t="s">
        <v>52</v>
      </c>
      <c r="M1" s="58" t="s">
        <v>274</v>
      </c>
      <c r="N1" s="20" t="s">
        <v>21</v>
      </c>
      <c r="Q1" s="65">
        <f ca="1">RANDBETWEEN(100000000000,999999999999)</f>
        <v>877342662969</v>
      </c>
      <c r="R1" s="61" t="s">
        <v>64</v>
      </c>
      <c r="S1" s="25" t="s">
        <v>39</v>
      </c>
      <c r="T1" s="25" t="s">
        <v>370</v>
      </c>
      <c r="U1" s="60"/>
      <c r="V1" s="60"/>
      <c r="W1" s="60"/>
      <c r="X1" s="60"/>
      <c r="Y1" s="59"/>
      <c r="Z1" s="59"/>
      <c r="AA1" s="6"/>
    </row>
    <row r="2" spans="1:27" s="58" customFormat="1" ht="11.25" x14ac:dyDescent="0.2">
      <c r="A2" s="58" t="s">
        <v>69</v>
      </c>
      <c r="B2" s="54" t="s">
        <v>71</v>
      </c>
      <c r="C2" s="29" t="s">
        <v>61</v>
      </c>
      <c r="D2" s="58" t="s">
        <v>34</v>
      </c>
      <c r="E2" s="49" t="s">
        <v>46</v>
      </c>
      <c r="F2" s="29" t="s">
        <v>61</v>
      </c>
      <c r="G2" s="60" t="s">
        <v>47</v>
      </c>
      <c r="H2" s="60" t="s">
        <v>48</v>
      </c>
      <c r="I2" s="59">
        <f ca="1">RANDBETWEEN(200,999)</f>
        <v>667</v>
      </c>
      <c r="J2" s="59">
        <f ca="1">RANDBETWEEN(1000,9999)</f>
        <v>6544</v>
      </c>
      <c r="K2" s="58" t="s">
        <v>52</v>
      </c>
      <c r="M2" s="58" t="s">
        <v>274</v>
      </c>
      <c r="N2" s="20" t="s">
        <v>44</v>
      </c>
      <c r="Q2" s="66">
        <f ca="1">RANDBETWEEN(2000000000,5999999999)</f>
        <v>5821526635</v>
      </c>
      <c r="R2" s="61" t="s">
        <v>64</v>
      </c>
      <c r="S2" s="25" t="s">
        <v>39</v>
      </c>
      <c r="T2" s="25" t="s">
        <v>370</v>
      </c>
      <c r="U2" s="60" t="s">
        <v>63</v>
      </c>
      <c r="V2" s="60"/>
      <c r="W2" s="60"/>
      <c r="AA2" s="11"/>
    </row>
    <row r="3" spans="1:27" s="58" customFormat="1" ht="11.25" x14ac:dyDescent="0.2">
      <c r="A3" s="58" t="s">
        <v>69</v>
      </c>
      <c r="B3" s="54" t="s">
        <v>73</v>
      </c>
      <c r="C3" s="58" t="s">
        <v>57</v>
      </c>
      <c r="D3" s="58" t="s">
        <v>28</v>
      </c>
      <c r="E3" s="60" t="s">
        <v>25</v>
      </c>
      <c r="F3" s="58" t="s">
        <v>57</v>
      </c>
      <c r="G3" s="60" t="s">
        <v>22</v>
      </c>
      <c r="H3" s="60" t="s">
        <v>31</v>
      </c>
      <c r="I3" s="59">
        <f ca="1">RANDBETWEEN(200,999)</f>
        <v>653</v>
      </c>
      <c r="J3" s="59">
        <f ca="1">RANDBETWEEN(1000,9999)</f>
        <v>2953</v>
      </c>
      <c r="K3" s="58" t="s">
        <v>52</v>
      </c>
      <c r="M3" s="58" t="s">
        <v>274</v>
      </c>
      <c r="N3" s="10" t="s">
        <v>23</v>
      </c>
      <c r="P3" s="59"/>
      <c r="Q3" s="65">
        <f ca="1">RANDBETWEEN(100000000000000,199999999999999)</f>
        <v>199976415394010</v>
      </c>
      <c r="R3" s="61" t="s">
        <v>64</v>
      </c>
      <c r="S3" s="25" t="s">
        <v>39</v>
      </c>
      <c r="T3" s="25" t="s">
        <v>370</v>
      </c>
      <c r="U3" s="60"/>
      <c r="V3" s="60"/>
      <c r="W3" s="60"/>
      <c r="Y3" s="59"/>
      <c r="Z3" s="59"/>
    </row>
    <row r="4" spans="1:27" s="61" customFormat="1" ht="12" customHeight="1" x14ac:dyDescent="0.2">
      <c r="A4" s="53"/>
      <c r="B4" s="54"/>
      <c r="C4" s="32"/>
      <c r="D4" s="53"/>
      <c r="F4" s="32"/>
      <c r="G4" s="60"/>
      <c r="H4" s="60"/>
      <c r="I4" s="59"/>
      <c r="J4" s="59"/>
      <c r="K4" s="53"/>
      <c r="L4" s="58"/>
      <c r="M4" s="29"/>
      <c r="N4" s="34"/>
      <c r="O4" s="36"/>
      <c r="P4" s="37"/>
      <c r="Q4" s="38"/>
      <c r="R4" s="38"/>
      <c r="S4" s="19"/>
      <c r="U4" s="48"/>
    </row>
    <row r="5" spans="1:27" s="61" customFormat="1" ht="12" customHeight="1" x14ac:dyDescent="0.2">
      <c r="A5" s="53"/>
      <c r="B5" s="54"/>
      <c r="C5" s="32"/>
      <c r="D5" s="53"/>
      <c r="F5" s="32"/>
      <c r="G5" s="60"/>
      <c r="H5" s="60"/>
      <c r="I5" s="59"/>
      <c r="J5" s="59"/>
      <c r="K5" s="53"/>
      <c r="L5" s="58"/>
      <c r="M5" s="29"/>
      <c r="N5" s="34"/>
      <c r="O5" s="36"/>
      <c r="P5" s="37"/>
      <c r="Q5" s="50"/>
      <c r="R5" s="50"/>
      <c r="S5" s="19"/>
      <c r="U5" s="48"/>
    </row>
    <row r="6" spans="1:27" s="61" customFormat="1" ht="12" customHeight="1" x14ac:dyDescent="0.2">
      <c r="A6" s="53"/>
      <c r="B6" s="54"/>
      <c r="C6" s="32"/>
      <c r="D6" s="53"/>
      <c r="F6" s="32"/>
      <c r="G6" s="60"/>
      <c r="H6" s="60"/>
      <c r="I6" s="59"/>
      <c r="J6" s="59"/>
      <c r="K6" s="53"/>
      <c r="L6" s="58"/>
      <c r="M6" s="29"/>
      <c r="N6" s="35"/>
      <c r="O6" s="47"/>
      <c r="P6" s="37"/>
      <c r="Q6" s="50"/>
      <c r="R6" s="50"/>
      <c r="S6" s="19"/>
      <c r="U6" s="48"/>
    </row>
    <row r="7" spans="1:27" s="61" customFormat="1" ht="12" customHeight="1" x14ac:dyDescent="0.2">
      <c r="A7" s="53"/>
      <c r="B7" s="54"/>
      <c r="C7" s="32"/>
      <c r="D7" s="53"/>
      <c r="F7" s="32"/>
      <c r="G7" s="60"/>
      <c r="H7" s="60"/>
      <c r="I7" s="59"/>
      <c r="J7" s="59"/>
      <c r="K7" s="53"/>
      <c r="L7" s="58"/>
      <c r="M7" s="29"/>
      <c r="N7" s="35"/>
      <c r="O7" s="47"/>
      <c r="P7" s="37"/>
      <c r="Q7" s="50"/>
      <c r="R7" s="50"/>
      <c r="S7" s="19"/>
      <c r="U7" s="48"/>
    </row>
    <row r="8" spans="1:27" s="53" customFormat="1" ht="12" customHeight="1" x14ac:dyDescent="0.2">
      <c r="B8" s="54"/>
      <c r="C8" s="54"/>
      <c r="F8" s="54"/>
      <c r="G8" s="54"/>
      <c r="H8" s="54"/>
      <c r="I8" s="56"/>
      <c r="J8" s="56"/>
      <c r="L8" s="58"/>
      <c r="N8" s="51"/>
      <c r="O8" s="58"/>
      <c r="P8" s="46"/>
      <c r="Q8" s="49"/>
      <c r="R8" s="49"/>
      <c r="S8" s="46"/>
      <c r="T8" s="61"/>
      <c r="U8" s="48"/>
      <c r="V8" s="25"/>
      <c r="X8" s="54"/>
      <c r="Y8" s="31"/>
      <c r="Z8" s="31"/>
    </row>
    <row r="9" spans="1:27" s="53" customFormat="1" ht="12" customHeight="1" x14ac:dyDescent="0.2">
      <c r="B9" s="54"/>
      <c r="C9" s="54"/>
      <c r="E9" s="54"/>
      <c r="F9" s="54"/>
      <c r="G9" s="54"/>
      <c r="H9" s="54"/>
      <c r="I9" s="56"/>
      <c r="J9" s="56"/>
      <c r="L9" s="58"/>
      <c r="N9" s="51"/>
      <c r="O9" s="58"/>
      <c r="P9" s="49"/>
      <c r="Q9" s="49"/>
      <c r="R9" s="49"/>
      <c r="S9" s="46"/>
      <c r="T9" s="61"/>
      <c r="U9" s="48"/>
      <c r="V9" s="25"/>
      <c r="X9" s="54"/>
      <c r="Y9" s="31"/>
      <c r="Z9" s="31"/>
    </row>
    <row r="10" spans="1:27" s="53" customFormat="1" ht="12" customHeight="1" x14ac:dyDescent="0.2">
      <c r="B10" s="54"/>
      <c r="G10" s="54"/>
      <c r="H10" s="54"/>
      <c r="I10" s="56"/>
      <c r="J10" s="56"/>
      <c r="L10" s="58"/>
      <c r="Q10" s="47"/>
      <c r="R10" s="47"/>
      <c r="S10" s="56"/>
      <c r="T10" s="54"/>
      <c r="U10" s="55"/>
      <c r="V10" s="31"/>
      <c r="W10" s="31"/>
    </row>
    <row r="11" spans="1:27" s="53" customFormat="1" ht="12" customHeight="1" x14ac:dyDescent="0.25">
      <c r="B11" s="54"/>
      <c r="C11" s="54"/>
      <c r="G11" s="54"/>
      <c r="H11" s="54"/>
      <c r="I11" s="56"/>
      <c r="J11" s="56"/>
      <c r="L11" s="58"/>
      <c r="M11" s="56"/>
      <c r="N11" s="58"/>
      <c r="Q11" s="57"/>
      <c r="R11" s="57"/>
      <c r="S11" s="52"/>
      <c r="T11" s="52"/>
      <c r="U11" s="55"/>
      <c r="V11" s="52"/>
      <c r="W11" s="52"/>
      <c r="X11" s="52"/>
      <c r="Y11" s="52"/>
      <c r="Z11" s="52"/>
      <c r="AA11" s="52"/>
    </row>
    <row r="12" spans="1:27" s="53" customFormat="1" ht="12" customHeight="1" x14ac:dyDescent="0.25">
      <c r="B12" s="54"/>
      <c r="C12" s="54"/>
      <c r="G12" s="54"/>
      <c r="H12" s="54"/>
      <c r="I12" s="56"/>
      <c r="J12" s="56"/>
      <c r="L12" s="58"/>
      <c r="M12" s="56"/>
      <c r="N12" s="58"/>
      <c r="Q12" s="57"/>
      <c r="R12" s="57"/>
      <c r="S12" s="52"/>
      <c r="T12" s="52"/>
      <c r="U12" s="55"/>
      <c r="V12" s="52"/>
      <c r="W12" s="52"/>
      <c r="X12" s="52"/>
      <c r="Y12" s="52"/>
      <c r="Z12" s="52"/>
      <c r="AA12" s="52"/>
    </row>
    <row r="13" spans="1:27" s="53" customFormat="1" ht="12" customHeight="1" x14ac:dyDescent="0.25">
      <c r="B13" s="54"/>
      <c r="C13" s="54"/>
      <c r="G13" s="54"/>
      <c r="H13" s="54"/>
      <c r="I13" s="56"/>
      <c r="J13" s="56"/>
      <c r="L13" s="58"/>
      <c r="M13" s="56"/>
      <c r="N13" s="58"/>
      <c r="O13" s="54"/>
      <c r="T13" s="52"/>
      <c r="U13" s="55"/>
      <c r="V13" s="52"/>
      <c r="W13" s="52"/>
      <c r="X13" s="52"/>
      <c r="Y13" s="52"/>
      <c r="Z13" s="52"/>
      <c r="AA13" s="52"/>
    </row>
    <row r="14" spans="1:27" s="53" customFormat="1" ht="12" customHeight="1" x14ac:dyDescent="0.2">
      <c r="B14" s="54"/>
      <c r="C14" s="61"/>
      <c r="G14" s="60"/>
      <c r="H14" s="54"/>
      <c r="I14" s="56"/>
      <c r="J14" s="56"/>
      <c r="L14" s="58"/>
      <c r="M14" s="29"/>
      <c r="N14" s="61"/>
      <c r="Q14" s="56"/>
      <c r="R14" s="56"/>
      <c r="S14" s="56"/>
      <c r="U14" s="48"/>
    </row>
    <row r="15" spans="1:27" s="53" customFormat="1" ht="12" customHeight="1" x14ac:dyDescent="0.2">
      <c r="B15" s="54"/>
      <c r="C15" s="61"/>
      <c r="G15" s="60"/>
      <c r="H15" s="54"/>
      <c r="I15" s="56"/>
      <c r="J15" s="56"/>
      <c r="L15" s="58"/>
      <c r="M15" s="29"/>
      <c r="N15" s="61"/>
      <c r="Q15" s="56"/>
      <c r="R15" s="56"/>
      <c r="S15" s="56"/>
      <c r="U15" s="48"/>
    </row>
    <row r="16" spans="1:27" s="53" customFormat="1" ht="12" customHeight="1" x14ac:dyDescent="0.2">
      <c r="B16" s="54"/>
      <c r="C16" s="61"/>
      <c r="G16" s="60"/>
      <c r="H16" s="54"/>
      <c r="I16" s="56"/>
      <c r="J16" s="56"/>
      <c r="L16" s="58"/>
      <c r="M16" s="29"/>
      <c r="N16" s="61"/>
      <c r="Q16" s="56"/>
      <c r="R16" s="56"/>
      <c r="S16" s="56"/>
      <c r="U16" s="48"/>
    </row>
    <row r="17" spans="2:21" s="53" customFormat="1" ht="12" customHeight="1" x14ac:dyDescent="0.2">
      <c r="B17" s="54"/>
      <c r="C17" s="62"/>
      <c r="G17" s="60"/>
      <c r="H17" s="54"/>
      <c r="I17" s="56"/>
      <c r="J17" s="56"/>
      <c r="L17" s="58"/>
      <c r="M17" s="29"/>
      <c r="N17" s="62"/>
      <c r="Q17" s="56"/>
      <c r="R17" s="56"/>
      <c r="S17" s="56"/>
      <c r="U17" s="48"/>
    </row>
    <row r="18" spans="2:21" s="53" customFormat="1" ht="12" customHeight="1" x14ac:dyDescent="0.2">
      <c r="B18" s="54"/>
      <c r="C18" s="61"/>
      <c r="G18" s="54"/>
      <c r="H18" s="54"/>
      <c r="I18" s="56"/>
      <c r="J18" s="56"/>
      <c r="L18" s="58"/>
      <c r="M18" s="29"/>
      <c r="N18" s="61"/>
      <c r="O18" s="58"/>
      <c r="P18" s="56"/>
      <c r="U18" s="48"/>
    </row>
    <row r="19" spans="2:21" s="53" customFormat="1" ht="12" customHeight="1" x14ac:dyDescent="0.2">
      <c r="B19" s="54"/>
      <c r="C19" s="61"/>
      <c r="G19" s="60"/>
      <c r="H19" s="54"/>
      <c r="I19" s="56"/>
      <c r="J19" s="56"/>
      <c r="L19" s="58"/>
      <c r="M19" s="29"/>
      <c r="N19" s="61"/>
      <c r="Q19" s="56"/>
      <c r="R19" s="56"/>
      <c r="S19" s="56"/>
      <c r="U19" s="48"/>
    </row>
    <row r="20" spans="2:21" s="53" customFormat="1" ht="12" customHeight="1" x14ac:dyDescent="0.2">
      <c r="B20" s="54"/>
      <c r="C20" s="61"/>
      <c r="G20" s="54"/>
      <c r="H20" s="54"/>
      <c r="I20" s="56"/>
      <c r="J20" s="56"/>
      <c r="L20" s="58"/>
      <c r="M20" s="29"/>
      <c r="N20" s="61"/>
      <c r="O20" s="58"/>
      <c r="P20" s="56"/>
      <c r="U20" s="48"/>
    </row>
    <row r="21" spans="2:21" s="53" customFormat="1" ht="12" customHeight="1" x14ac:dyDescent="0.2">
      <c r="B21" s="54"/>
      <c r="C21" s="61"/>
      <c r="G21" s="54"/>
      <c r="H21" s="54"/>
      <c r="I21" s="56"/>
      <c r="J21" s="56"/>
      <c r="L21" s="58"/>
      <c r="M21" s="29"/>
      <c r="N21" s="61"/>
      <c r="O21" s="58"/>
      <c r="P21" s="56"/>
      <c r="U21" s="48"/>
    </row>
    <row r="22" spans="2:21" s="53" customFormat="1" ht="12" customHeight="1" x14ac:dyDescent="0.2">
      <c r="L22" s="58"/>
      <c r="U22" s="54"/>
    </row>
    <row r="23" spans="2:21" s="53" customFormat="1" ht="12" customHeight="1" x14ac:dyDescent="0.2">
      <c r="L23" s="58"/>
      <c r="U23" s="54"/>
    </row>
    <row r="24" spans="2:21" s="5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EP</vt:lpstr>
      <vt:lpstr>EP GAS</vt:lpstr>
      <vt:lpstr>GM</vt:lpstr>
      <vt:lpstr>NRG</vt:lpstr>
      <vt:lpstr>NRG GAS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mpeters</dc:creator>
  <cp:lastModifiedBy>Chandala, Jyothi</cp:lastModifiedBy>
  <dcterms:created xsi:type="dcterms:W3CDTF">2012-01-20T18:37:23Z</dcterms:created>
  <dcterms:modified xsi:type="dcterms:W3CDTF">2016-11-02T19:33:59Z</dcterms:modified>
</cp:coreProperties>
</file>