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YGIN\Downloads\Regression-master (5)\Regression-master\Regression\Inbound\States\"/>
    </mc:Choice>
  </mc:AlternateContent>
  <xr:revisionPtr revIDLastSave="0" documentId="13_ncr:1_{5CE49253-A78C-4DA0-91DE-767E9C4C38FA}" xr6:coauthVersionLast="41" xr6:coauthVersionMax="41" xr10:uidLastSave="{00000000-0000-0000-0000-000000000000}"/>
  <bookViews>
    <workbookView xWindow="-108" yWindow="-108" windowWidth="23256" windowHeight="12576" tabRatio="887" activeTab="8" xr2:uid="{00000000-000D-0000-FFFF-FFFF00000000}"/>
  </bookViews>
  <sheets>
    <sheet name="EP Electric" sheetId="1" r:id="rId1"/>
    <sheet name="EP GAS" sheetId="5" r:id="rId2"/>
    <sheet name="EP Electric GAS" sheetId="21" r:id="rId3"/>
    <sheet name="EP Multi Account" sheetId="13" r:id="rId4"/>
    <sheet name="GreenMT" sheetId="14" r:id="rId5"/>
    <sheet name="Green2" sheetId="25" r:id="rId6"/>
    <sheet name="NRG Electric" sheetId="7" r:id="rId7"/>
    <sheet name="NRG Gas" sheetId="17" r:id="rId8"/>
    <sheet name="NRG Electric Gas" sheetId="18" r:id="rId9"/>
    <sheet name="NRG Multi Account" sheetId="19" r:id="rId10"/>
    <sheet name="NRG Partner" sheetId="22" r:id="rId11"/>
    <sheet name="Sheet1" sheetId="23" r:id="rId12"/>
  </sheets>
  <definedNames>
    <definedName name="_xlnm._FilterDatabase" localSheetId="0" hidden="1">'EP Electric'!$A$1:$P$41</definedName>
    <definedName name="_xlnm._FilterDatabase" localSheetId="2" hidden="1">'EP Electric GAS'!$A$1:$O$28</definedName>
    <definedName name="_xlnm._FilterDatabase" localSheetId="4" hidden="1">GreenMT!#REF!</definedName>
    <definedName name="_xlnm._FilterDatabase" localSheetId="6" hidden="1">'NRG Electric'!#REF!</definedName>
    <definedName name="_xlnm._FilterDatabase" localSheetId="8" hidden="1">'NRG Electric Gas'!#REF!</definedName>
    <definedName name="_xlnm._FilterDatabase" localSheetId="7" hidden="1">'NRG Gas'!#REF!</definedName>
    <definedName name="_xlnm._FilterDatabase" localSheetId="9" hidden="1">'NRG Multi Account'!#REF!</definedName>
    <definedName name="_xlnm._FilterDatabase" localSheetId="10" hidden="1">'NRG Partner'!#REF!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7" i="23" l="1"/>
  <c r="K57" i="23"/>
  <c r="L57" i="23"/>
  <c r="J58" i="23"/>
  <c r="K58" i="23"/>
  <c r="L58" i="23"/>
  <c r="J59" i="23"/>
  <c r="K59" i="23"/>
  <c r="L59" i="23"/>
  <c r="J60" i="23"/>
  <c r="K60" i="23"/>
  <c r="L60" i="23"/>
  <c r="J61" i="23"/>
  <c r="K61" i="23"/>
  <c r="L61" i="23"/>
  <c r="J62" i="23"/>
  <c r="K62" i="23"/>
  <c r="L62" i="23"/>
  <c r="J63" i="23"/>
  <c r="K63" i="23"/>
  <c r="L63" i="23"/>
  <c r="J64" i="23"/>
  <c r="K64" i="23"/>
  <c r="L64" i="23"/>
  <c r="J66" i="23"/>
  <c r="K66" i="23"/>
  <c r="L66" i="23"/>
  <c r="L37" i="23"/>
  <c r="M37" i="23"/>
  <c r="L38" i="23"/>
  <c r="M38" i="23"/>
  <c r="K39" i="23"/>
  <c r="L39" i="23"/>
  <c r="M39" i="23"/>
  <c r="L40" i="23"/>
  <c r="M40" i="23"/>
  <c r="L41" i="23"/>
  <c r="M41" i="23"/>
  <c r="L42" i="23"/>
  <c r="M42" i="23"/>
  <c r="K43" i="23"/>
  <c r="L43" i="23"/>
  <c r="M43" i="23"/>
  <c r="K44" i="23"/>
  <c r="L44" i="23"/>
  <c r="M44" i="23"/>
  <c r="K45" i="23"/>
  <c r="L45" i="23"/>
  <c r="M45" i="23"/>
  <c r="N45" i="23"/>
  <c r="K46" i="23"/>
  <c r="L46" i="23"/>
  <c r="M46" i="23"/>
  <c r="K47" i="23"/>
  <c r="L47" i="23"/>
  <c r="M47" i="23"/>
  <c r="K48" i="23"/>
  <c r="L48" i="23"/>
  <c r="M48" i="23"/>
  <c r="K49" i="23"/>
  <c r="L49" i="23"/>
  <c r="M49" i="23"/>
  <c r="K50" i="23"/>
  <c r="L50" i="23"/>
  <c r="M50" i="23"/>
  <c r="K51" i="23"/>
  <c r="L51" i="23"/>
  <c r="M51" i="23"/>
  <c r="K52" i="23"/>
  <c r="L52" i="23"/>
  <c r="M52" i="23"/>
  <c r="K53" i="23"/>
  <c r="L53" i="23"/>
  <c r="M53" i="23"/>
  <c r="K54" i="23"/>
  <c r="L54" i="23"/>
  <c r="M54" i="23"/>
  <c r="K55" i="23"/>
  <c r="L55" i="23"/>
  <c r="M55" i="23"/>
  <c r="L2" i="25" l="1"/>
  <c r="K2" i="25"/>
  <c r="J2" i="25"/>
  <c r="M33" i="23" l="1"/>
  <c r="N33" i="23"/>
  <c r="O33" i="23"/>
  <c r="M34" i="23"/>
  <c r="N34" i="23"/>
  <c r="O34" i="23"/>
  <c r="M35" i="23"/>
  <c r="N35" i="23"/>
  <c r="O35" i="23"/>
  <c r="O32" i="23"/>
  <c r="N32" i="23"/>
  <c r="M32" i="23"/>
  <c r="O31" i="23"/>
  <c r="N31" i="23"/>
  <c r="M31" i="23"/>
  <c r="O30" i="23"/>
  <c r="N30" i="23"/>
  <c r="M30" i="23"/>
  <c r="O29" i="23"/>
  <c r="N29" i="23"/>
  <c r="M29" i="23"/>
  <c r="O28" i="23"/>
  <c r="N28" i="23"/>
  <c r="M28" i="23"/>
  <c r="O27" i="23"/>
  <c r="N27" i="23"/>
  <c r="M27" i="23"/>
  <c r="O26" i="23"/>
  <c r="N26" i="23"/>
  <c r="M26" i="23"/>
  <c r="O25" i="23"/>
  <c r="N25" i="23"/>
  <c r="M25" i="23"/>
  <c r="O24" i="23"/>
  <c r="N24" i="23"/>
  <c r="M24" i="23"/>
  <c r="O23" i="23"/>
  <c r="N23" i="23"/>
  <c r="M23" i="23"/>
  <c r="O22" i="23"/>
  <c r="N22" i="23"/>
  <c r="M22" i="23"/>
  <c r="O21" i="23"/>
  <c r="N21" i="23"/>
  <c r="M21" i="23"/>
  <c r="O19" i="23"/>
  <c r="N19" i="23"/>
  <c r="M19" i="23"/>
  <c r="O18" i="23"/>
  <c r="N18" i="23"/>
  <c r="M18" i="23"/>
  <c r="O17" i="23"/>
  <c r="N17" i="23"/>
  <c r="M17" i="23"/>
  <c r="O15" i="23"/>
  <c r="N15" i="23"/>
  <c r="M15" i="23"/>
  <c r="O14" i="23"/>
  <c r="N14" i="23"/>
  <c r="M14" i="23"/>
  <c r="O13" i="23"/>
  <c r="N13" i="23"/>
  <c r="M13" i="23"/>
  <c r="O12" i="23"/>
  <c r="N12" i="23"/>
  <c r="M12" i="23"/>
  <c r="O11" i="23"/>
  <c r="N11" i="23"/>
  <c r="M11" i="23"/>
  <c r="O10" i="23"/>
  <c r="N10" i="23"/>
  <c r="M10" i="23"/>
  <c r="O7" i="23"/>
  <c r="N7" i="23"/>
  <c r="M7" i="23"/>
  <c r="O6" i="23"/>
  <c r="N6" i="23"/>
  <c r="M6" i="23"/>
  <c r="O5" i="23"/>
  <c r="N5" i="23"/>
  <c r="M5" i="23"/>
  <c r="O4" i="23"/>
  <c r="N4" i="23"/>
  <c r="M4" i="23"/>
  <c r="O3" i="23"/>
  <c r="N3" i="23"/>
  <c r="M3" i="23"/>
  <c r="O2" i="23"/>
  <c r="N2" i="23"/>
  <c r="M2" i="23"/>
  <c r="M2" i="22" l="1"/>
  <c r="L2" i="22"/>
  <c r="K2" i="22"/>
  <c r="M11" i="7"/>
  <c r="L11" i="7"/>
  <c r="K11" i="7"/>
  <c r="O2" i="21" l="1"/>
  <c r="O11" i="1" l="1"/>
  <c r="N11" i="1"/>
  <c r="M11" i="1"/>
  <c r="O8" i="1"/>
  <c r="N8" i="1"/>
  <c r="M8" i="1"/>
  <c r="O7" i="1"/>
  <c r="N7" i="1"/>
  <c r="M7" i="1"/>
  <c r="M21" i="7" l="1"/>
  <c r="L27" i="14" l="1"/>
  <c r="K27" i="14"/>
  <c r="J27" i="14"/>
  <c r="L17" i="14" l="1"/>
  <c r="K17" i="14"/>
  <c r="J17" i="14"/>
  <c r="L9" i="14"/>
  <c r="K9" i="14"/>
  <c r="J9" i="14"/>
  <c r="L8" i="14"/>
  <c r="K8" i="14"/>
  <c r="J8" i="14"/>
  <c r="L6" i="14"/>
  <c r="K6" i="14"/>
  <c r="J6" i="14"/>
  <c r="J9" i="17" l="1"/>
  <c r="K9" i="17"/>
  <c r="L9" i="17"/>
  <c r="J10" i="17"/>
  <c r="K10" i="17"/>
  <c r="L10" i="17"/>
  <c r="L8" i="17"/>
  <c r="K8" i="17"/>
  <c r="J8" i="17"/>
  <c r="L3" i="17"/>
  <c r="M25" i="7"/>
  <c r="L25" i="7"/>
  <c r="K25" i="7"/>
  <c r="M24" i="7"/>
  <c r="L24" i="7"/>
  <c r="K24" i="7"/>
  <c r="M23" i="7"/>
  <c r="L23" i="7"/>
  <c r="K23" i="7"/>
  <c r="M22" i="7"/>
  <c r="L22" i="7"/>
  <c r="K22" i="7"/>
  <c r="L21" i="7"/>
  <c r="K21" i="7"/>
  <c r="M20" i="7"/>
  <c r="L20" i="7"/>
  <c r="K20" i="7"/>
  <c r="M19" i="7"/>
  <c r="L19" i="7"/>
  <c r="K19" i="7"/>
  <c r="M18" i="7"/>
  <c r="L18" i="7"/>
  <c r="K18" i="7"/>
  <c r="M17" i="7"/>
  <c r="L17" i="7"/>
  <c r="K17" i="7"/>
  <c r="M16" i="7"/>
  <c r="L16" i="7"/>
  <c r="K16" i="7"/>
  <c r="M15" i="7"/>
  <c r="L15" i="7"/>
  <c r="K15" i="7"/>
  <c r="M14" i="7"/>
  <c r="L14" i="7"/>
  <c r="K14" i="7"/>
  <c r="M13" i="7"/>
  <c r="L13" i="7"/>
  <c r="K13" i="7"/>
  <c r="M12" i="7"/>
  <c r="L12" i="7"/>
  <c r="K12" i="7"/>
  <c r="M10" i="7"/>
  <c r="L10" i="7"/>
  <c r="K10" i="7"/>
  <c r="N9" i="7"/>
  <c r="M9" i="7"/>
  <c r="L9" i="7"/>
  <c r="K9" i="7"/>
  <c r="M8" i="7"/>
  <c r="L8" i="7"/>
  <c r="K8" i="7"/>
  <c r="M7" i="7"/>
  <c r="L7" i="7"/>
  <c r="K7" i="7"/>
  <c r="M6" i="7"/>
  <c r="L6" i="7"/>
  <c r="K6" i="7"/>
  <c r="M5" i="7"/>
  <c r="L5" i="7"/>
  <c r="K5" i="7"/>
  <c r="M4" i="7"/>
  <c r="L4" i="7"/>
  <c r="K4" i="7"/>
  <c r="M3" i="7"/>
  <c r="L3" i="7"/>
  <c r="K3" i="7"/>
  <c r="M2" i="7"/>
  <c r="L2" i="7"/>
  <c r="K2" i="7"/>
  <c r="K3" i="17"/>
  <c r="J3" i="17"/>
  <c r="M2" i="18" l="1"/>
  <c r="L2" i="18"/>
  <c r="P2" i="21" l="1"/>
  <c r="N2" i="21"/>
  <c r="M2" i="21"/>
  <c r="K2" i="19" l="1"/>
  <c r="L7" i="17" l="1"/>
  <c r="K7" i="17"/>
  <c r="J7" i="17"/>
  <c r="L6" i="17"/>
  <c r="K6" i="17"/>
  <c r="J6" i="17"/>
  <c r="L5" i="17"/>
  <c r="K5" i="17"/>
  <c r="J5" i="17"/>
  <c r="O3" i="5" l="1"/>
  <c r="O2" i="5"/>
  <c r="N3" i="5"/>
  <c r="M3" i="5"/>
  <c r="K2" i="18" l="1"/>
  <c r="J2" i="18"/>
  <c r="N2" i="13" l="1"/>
  <c r="O2" i="13"/>
  <c r="L12" i="14" l="1"/>
  <c r="L25" i="14"/>
  <c r="L24" i="14" l="1"/>
  <c r="L7" i="14" l="1"/>
  <c r="J2" i="19" l="1"/>
  <c r="I2" i="19"/>
  <c r="L4" i="17" l="1"/>
  <c r="K4" i="17"/>
  <c r="J4" i="17"/>
  <c r="L2" i="17"/>
  <c r="K2" i="17"/>
  <c r="J2" i="17"/>
  <c r="L16" i="14"/>
  <c r="L15" i="14"/>
  <c r="L14" i="14"/>
  <c r="L13" i="14"/>
  <c r="L11" i="14"/>
  <c r="L23" i="14"/>
  <c r="L22" i="14"/>
  <c r="L21" i="14"/>
  <c r="L20" i="14"/>
  <c r="L19" i="14"/>
  <c r="L18" i="14"/>
  <c r="L26" i="14"/>
  <c r="O5" i="5" l="1"/>
  <c r="O20" i="1" l="1"/>
  <c r="O18" i="1"/>
  <c r="O13" i="1" l="1"/>
  <c r="L5" i="14" l="1"/>
  <c r="K7" i="14"/>
  <c r="J7" i="14"/>
  <c r="K5" i="14"/>
  <c r="J5" i="14"/>
  <c r="L3" i="14"/>
  <c r="L4" i="14"/>
  <c r="L2" i="14"/>
  <c r="L28" i="14"/>
  <c r="O22" i="1" l="1"/>
  <c r="O21" i="1"/>
  <c r="O19" i="1"/>
  <c r="O17" i="1"/>
  <c r="O16" i="1"/>
  <c r="O12" i="1"/>
  <c r="O14" i="1"/>
  <c r="O15" i="1"/>
  <c r="N5" i="5"/>
  <c r="M5" i="5"/>
  <c r="O4" i="5"/>
  <c r="N4" i="5"/>
  <c r="M4" i="5"/>
  <c r="N2" i="5"/>
  <c r="M2" i="5"/>
  <c r="O5" i="1"/>
  <c r="O4" i="1"/>
  <c r="O3" i="1"/>
  <c r="N5" i="1"/>
  <c r="M5" i="1"/>
  <c r="K4" i="14" l="1"/>
  <c r="J4" i="14"/>
  <c r="K3" i="14"/>
  <c r="J3" i="14"/>
  <c r="M10" i="14"/>
  <c r="L10" i="14"/>
  <c r="K10" i="14"/>
  <c r="J10" i="14"/>
  <c r="K23" i="14" l="1"/>
  <c r="J23" i="14"/>
  <c r="K22" i="14"/>
  <c r="J22" i="14"/>
  <c r="K21" i="14"/>
  <c r="J21" i="14"/>
  <c r="K20" i="14"/>
  <c r="J20" i="14"/>
  <c r="K19" i="14"/>
  <c r="J19" i="14"/>
  <c r="K18" i="14"/>
  <c r="J18" i="14"/>
  <c r="K16" i="14"/>
  <c r="J16" i="14"/>
  <c r="K15" i="14"/>
  <c r="J15" i="14"/>
  <c r="K14" i="14"/>
  <c r="J14" i="14"/>
  <c r="K13" i="14"/>
  <c r="J13" i="14"/>
  <c r="K12" i="14"/>
  <c r="J12" i="14"/>
  <c r="K11" i="14"/>
  <c r="J11" i="14"/>
  <c r="K2" i="14"/>
  <c r="J2" i="14"/>
  <c r="K28" i="14"/>
  <c r="J28" i="14"/>
  <c r="N22" i="1" l="1"/>
  <c r="M22" i="1"/>
  <c r="N21" i="1"/>
  <c r="M21" i="1"/>
  <c r="N20" i="1"/>
  <c r="M20" i="1"/>
  <c r="N19" i="1"/>
  <c r="M19" i="1"/>
  <c r="N18" i="1"/>
  <c r="M18" i="1"/>
  <c r="N17" i="1"/>
  <c r="M17" i="1"/>
  <c r="N3" i="1"/>
  <c r="M3" i="1"/>
  <c r="N4" i="1"/>
  <c r="M4" i="1"/>
  <c r="O2" i="1"/>
  <c r="N2" i="1"/>
  <c r="M2" i="1"/>
  <c r="P9" i="1"/>
  <c r="O9" i="1"/>
  <c r="N9" i="1"/>
  <c r="M9" i="1"/>
  <c r="O6" i="1"/>
  <c r="N6" i="1"/>
  <c r="M6" i="1"/>
  <c r="O10" i="1"/>
  <c r="N10" i="1"/>
  <c r="M10" i="1"/>
  <c r="N16" i="1"/>
  <c r="M16" i="1"/>
  <c r="N15" i="1"/>
  <c r="M15" i="1"/>
  <c r="N14" i="1"/>
  <c r="M14" i="1"/>
  <c r="N13" i="1"/>
  <c r="M13" i="1"/>
  <c r="N12" i="1"/>
  <c r="M12" i="1"/>
</calcChain>
</file>

<file path=xl/sharedStrings.xml><?xml version="1.0" encoding="utf-8"?>
<sst xmlns="http://schemas.openxmlformats.org/spreadsheetml/2006/main" count="1666" uniqueCount="421">
  <si>
    <t>first_name</t>
  </si>
  <si>
    <t>last_name</t>
  </si>
  <si>
    <t>servicereference</t>
  </si>
  <si>
    <t>Account_Number</t>
  </si>
  <si>
    <t>city</t>
  </si>
  <si>
    <t>zip</t>
  </si>
  <si>
    <t>area_code</t>
  </si>
  <si>
    <t>Atlantic City Electric</t>
  </si>
  <si>
    <t>New Jersey</t>
  </si>
  <si>
    <t>state</t>
  </si>
  <si>
    <t>partner</t>
  </si>
  <si>
    <t>campaign</t>
  </si>
  <si>
    <t>promo</t>
  </si>
  <si>
    <t>Jersey Central Power &amp; Light (JCP&amp;L)</t>
  </si>
  <si>
    <t>PSE&amp;G</t>
  </si>
  <si>
    <t>Rockland Electric Company (O&amp;R)</t>
  </si>
  <si>
    <t>utility</t>
  </si>
  <si>
    <t>Address</t>
  </si>
  <si>
    <t>prefix</t>
  </si>
  <si>
    <t>last</t>
  </si>
  <si>
    <t>609</t>
  </si>
  <si>
    <t>commodity</t>
  </si>
  <si>
    <t>gasChoice</t>
  </si>
  <si>
    <t>New Jersey Natural Gas</t>
  </si>
  <si>
    <t>Central Hudson</t>
  </si>
  <si>
    <t>Consolidated Edison</t>
  </si>
  <si>
    <t>National Grid / Niagara Mohawk</t>
  </si>
  <si>
    <t>NYSEG</t>
  </si>
  <si>
    <t>Orange &amp; Rockland</t>
  </si>
  <si>
    <t>RG&amp;E</t>
  </si>
  <si>
    <t>National Fuel Gas Company</t>
  </si>
  <si>
    <t>National Grid (Keyspan NY)</t>
  </si>
  <si>
    <t>New York</t>
  </si>
  <si>
    <t>212</t>
  </si>
  <si>
    <t>Duke Energy Ohio</t>
  </si>
  <si>
    <t>Columbia Gas of Ohio</t>
  </si>
  <si>
    <t>Dominion East Ohio</t>
  </si>
  <si>
    <t>National Grid (Niagara Mohawk)</t>
  </si>
  <si>
    <t>Ohio</t>
  </si>
  <si>
    <t>216</t>
  </si>
  <si>
    <t>National Grid</t>
  </si>
  <si>
    <t>Massachusetts</t>
  </si>
  <si>
    <t>01001</t>
  </si>
  <si>
    <t>617</t>
  </si>
  <si>
    <t>ComEd</t>
  </si>
  <si>
    <t>Illinois</t>
  </si>
  <si>
    <t>630</t>
  </si>
  <si>
    <t>BGE</t>
  </si>
  <si>
    <t>Delmarva Power</t>
  </si>
  <si>
    <t>Pepco</t>
  </si>
  <si>
    <t>Maryland</t>
  </si>
  <si>
    <t>410</t>
  </si>
  <si>
    <t>Duquesne Light Company</t>
  </si>
  <si>
    <t>Met-Ed</t>
  </si>
  <si>
    <t>PECO</t>
  </si>
  <si>
    <t>Penelec</t>
  </si>
  <si>
    <t>PPL Electric Utilities</t>
  </si>
  <si>
    <t>Pennsylvania</t>
  </si>
  <si>
    <t>West Penn Power (formerly Allegheny)</t>
  </si>
  <si>
    <t>215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</si>
  <si>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</si>
  <si>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</si>
  <si>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</si>
  <si>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</si>
  <si>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</si>
  <si>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</si>
  <si>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</si>
  <si>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</si>
  <si>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</si>
  <si>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</si>
  <si>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</si>
  <si>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</si>
  <si>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</si>
  <si>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</si>
  <si>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</si>
  <si>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</si>
  <si>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</si>
  <si>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</si>
  <si>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</si>
  <si>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</si>
  <si>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Manhatten</t>
  </si>
  <si>
    <t>plan</t>
  </si>
  <si>
    <t>21</t>
  </si>
  <si>
    <t>22</t>
  </si>
  <si>
    <t>23</t>
  </si>
  <si>
    <t>District of Columbia</t>
  </si>
  <si>
    <t>West Penn Power</t>
  </si>
  <si>
    <t>Pollution Free</t>
  </si>
  <si>
    <t>Eversource Energy (NSTAR)</t>
  </si>
  <si>
    <t>Eversource Energy (WMECo)</t>
  </si>
  <si>
    <t>IB_National Grid / Niagara Mohawk</t>
  </si>
  <si>
    <t>NatGridMASS</t>
  </si>
  <si>
    <t>ROC</t>
  </si>
  <si>
    <t>WMECO</t>
  </si>
  <si>
    <t>Delmarva</t>
  </si>
  <si>
    <t>07005</t>
  </si>
  <si>
    <t>Bedford</t>
  </si>
  <si>
    <t>10506</t>
  </si>
  <si>
    <t>Chester</t>
  </si>
  <si>
    <t>10918</t>
  </si>
  <si>
    <t>1Consolidated Edison</t>
  </si>
  <si>
    <t>1National Grid (Keyspan NY)</t>
  </si>
  <si>
    <t>1National Grid (Niagara Mohawk)</t>
  </si>
  <si>
    <t>1Orange &amp; Rockland</t>
  </si>
  <si>
    <t>Nicor Gas</t>
  </si>
  <si>
    <t>2024 e park st</t>
  </si>
  <si>
    <t>elec_only</t>
  </si>
  <si>
    <t>Waldorf</t>
  </si>
  <si>
    <t>Indian Head</t>
  </si>
  <si>
    <t>Springfield</t>
  </si>
  <si>
    <t>01105</t>
  </si>
  <si>
    <t>Agawam</t>
  </si>
  <si>
    <t>Barre</t>
  </si>
  <si>
    <t>01005</t>
  </si>
  <si>
    <t>Boonton</t>
  </si>
  <si>
    <t>Bloomfield</t>
  </si>
  <si>
    <t>07003</t>
  </si>
  <si>
    <t>Avenel</t>
  </si>
  <si>
    <t>Harrison</t>
  </si>
  <si>
    <t>07029</t>
  </si>
  <si>
    <t>9 Demouth Rd</t>
  </si>
  <si>
    <t>Circleville</t>
  </si>
  <si>
    <t>10919</t>
  </si>
  <si>
    <t>145 Kelvin Ave</t>
  </si>
  <si>
    <t>Staten Island</t>
  </si>
  <si>
    <t>10306</t>
  </si>
  <si>
    <t>6 Barlow Ct</t>
  </si>
  <si>
    <t>Amawalk</t>
  </si>
  <si>
    <t>10501</t>
  </si>
  <si>
    <t>573 Linda Ave</t>
  </si>
  <si>
    <t>Thornwood</t>
  </si>
  <si>
    <t>10594</t>
  </si>
  <si>
    <t>3658 Lysander Rd</t>
  </si>
  <si>
    <t>Cato</t>
  </si>
  <si>
    <t>13033</t>
  </si>
  <si>
    <t>218 Baxtertown Rd</t>
  </si>
  <si>
    <t>Fishkill</t>
  </si>
  <si>
    <t>12524</t>
  </si>
  <si>
    <t>44 Tulip Ave</t>
  </si>
  <si>
    <t>Floral Park</t>
  </si>
  <si>
    <t>11001</t>
  </si>
  <si>
    <t>22 Deyo Rd</t>
  </si>
  <si>
    <t>Alcove</t>
  </si>
  <si>
    <t>12007</t>
  </si>
  <si>
    <t>145 Pine Brook Rd</t>
  </si>
  <si>
    <t>29 Well Sweep Ln</t>
  </si>
  <si>
    <t>Fairborn</t>
  </si>
  <si>
    <t>Kenton</t>
  </si>
  <si>
    <t>Sylvania</t>
  </si>
  <si>
    <t>Aliquippa</t>
  </si>
  <si>
    <t>15001</t>
  </si>
  <si>
    <t>Wexford</t>
  </si>
  <si>
    <t>Pittsburgh</t>
  </si>
  <si>
    <t>1815 Vanburen St</t>
  </si>
  <si>
    <t>Philadelphia</t>
  </si>
  <si>
    <t>BoEdison</t>
  </si>
  <si>
    <t>JCPL</t>
  </si>
  <si>
    <t>15003</t>
  </si>
  <si>
    <t>Ambridge</t>
  </si>
  <si>
    <t>906 Ridge Rd</t>
  </si>
  <si>
    <t>Washington</t>
  </si>
  <si>
    <t>Cheswick</t>
  </si>
  <si>
    <t>nicor</t>
  </si>
  <si>
    <t>1National Grid (Keyspan LI)</t>
  </si>
  <si>
    <t>Elmont</t>
  </si>
  <si>
    <t>UGI Central Penn Gas</t>
  </si>
  <si>
    <t>UGI Gas Service</t>
  </si>
  <si>
    <t>UGI Penn Natural Gas</t>
  </si>
  <si>
    <t>Eversource Energy (Wmeco)</t>
  </si>
  <si>
    <t>The Cash Back Plan</t>
  </si>
  <si>
    <t>015 - $25 bonus / 3%</t>
  </si>
  <si>
    <t>0000 - Unknown</t>
  </si>
  <si>
    <t>Brand Residential - PA - BRC</t>
  </si>
  <si>
    <t>903 Gross St</t>
  </si>
  <si>
    <t>Conway</t>
  </si>
  <si>
    <t>15027</t>
  </si>
  <si>
    <t>Meyersdale</t>
  </si>
  <si>
    <t>15552</t>
  </si>
  <si>
    <t>17701</t>
  </si>
  <si>
    <t>Brand Residential - NY - BRC</t>
  </si>
  <si>
    <t>Brand Residential - OH - BRC</t>
  </si>
  <si>
    <t>Brand Residential - MD - BRC</t>
  </si>
  <si>
    <t>Brand Residential - NJ - BRC</t>
  </si>
  <si>
    <t>0000 - Inbound</t>
  </si>
  <si>
    <t>786 - $25 bonus / 2%</t>
  </si>
  <si>
    <t>777 - $50 bonus / 3%</t>
  </si>
  <si>
    <t>EG</t>
  </si>
  <si>
    <t>utility2</t>
  </si>
  <si>
    <t>account2</t>
  </si>
  <si>
    <t>Account2</t>
  </si>
  <si>
    <t>Brand Residential - IL - BRC</t>
  </si>
  <si>
    <t>Wash</t>
  </si>
  <si>
    <t>Washington Gas</t>
  </si>
  <si>
    <t>WALDORF</t>
  </si>
  <si>
    <t>Gas Service</t>
  </si>
  <si>
    <t>Central Penn</t>
  </si>
  <si>
    <t>Penn Natural</t>
  </si>
  <si>
    <t>conway</t>
  </si>
  <si>
    <t>2008 Poplar Ct</t>
  </si>
  <si>
    <t>133 Hardwood Ln</t>
  </si>
  <si>
    <t>Williamsport</t>
  </si>
  <si>
    <t>1259 Crestfield Dr</t>
  </si>
  <si>
    <t>Brand Residential -MA - BRC</t>
  </si>
  <si>
    <t>017 - $50 bonus / 3%</t>
  </si>
  <si>
    <t>11691</t>
  </si>
  <si>
    <t>far rockaway</t>
  </si>
  <si>
    <t>2527 Oceancrest Blvd</t>
  </si>
  <si>
    <t>172 Beach 27th St</t>
  </si>
  <si>
    <t>Antioch</t>
  </si>
  <si>
    <t>PA</t>
  </si>
  <si>
    <t>19067</t>
  </si>
  <si>
    <t>IB</t>
  </si>
  <si>
    <t>Elec-Gas</t>
  </si>
  <si>
    <t>Elec-2</t>
  </si>
  <si>
    <t>19131</t>
  </si>
  <si>
    <t>baltimore</t>
  </si>
  <si>
    <t>21218</t>
  </si>
  <si>
    <t>60035</t>
  </si>
  <si>
    <t>highland park</t>
  </si>
  <si>
    <t>4953 n parkside ave</t>
  </si>
  <si>
    <t>2211 n 52nd st</t>
  </si>
  <si>
    <t>1927 oarkside ave</t>
  </si>
  <si>
    <t>1114 birch st</t>
  </si>
  <si>
    <t>16 sunrise rd</t>
  </si>
  <si>
    <t>430 william st</t>
  </si>
  <si>
    <t>1216 argonne dr</t>
  </si>
  <si>
    <t>2116 pelham ave</t>
  </si>
  <si>
    <t>690 highland pl</t>
  </si>
  <si>
    <t>1230 sherwood rd</t>
  </si>
  <si>
    <t>1432 lincoln pl</t>
  </si>
  <si>
    <t>19130</t>
  </si>
  <si>
    <t>1749 Wylie St</t>
  </si>
  <si>
    <t>PGW</t>
  </si>
  <si>
    <t>NATFUEL</t>
  </si>
  <si>
    <t>National Fuel Gas Company (PA)</t>
  </si>
  <si>
    <t>Philadelphia Gas Works</t>
  </si>
  <si>
    <t>3245 N St NW</t>
  </si>
  <si>
    <t>1571 Deep Lake Rd</t>
  </si>
  <si>
    <t>10335 Alice Pl</t>
  </si>
  <si>
    <t>Rockville</t>
  </si>
  <si>
    <t>13101 Ridge Dr</t>
  </si>
  <si>
    <t>4522 37th St</t>
  </si>
  <si>
    <t>Brentwood</t>
  </si>
  <si>
    <t>Po ED APMD</t>
  </si>
  <si>
    <t>Potomac Edison</t>
  </si>
  <si>
    <t>4538 Timbery Dr</t>
  </si>
  <si>
    <t>Jefferson</t>
  </si>
  <si>
    <t>270 Maple St</t>
  </si>
  <si>
    <t>1 Longfellow Rd</t>
  </si>
  <si>
    <t>Cambridge</t>
  </si>
  <si>
    <t>02138</t>
  </si>
  <si>
    <t>6 Quail Ridge Rd LOT 3</t>
  </si>
  <si>
    <t>Merrimac</t>
  </si>
  <si>
    <t>01860</t>
  </si>
  <si>
    <t>427 Old Dana Rd</t>
  </si>
  <si>
    <t>National Grid - MASS ELECT</t>
  </si>
  <si>
    <t>National Grid - NANTUCKET</t>
  </si>
  <si>
    <t>121 Eel Point Rd</t>
  </si>
  <si>
    <t>Nantucket</t>
  </si>
  <si>
    <t>Eversource Energy (NSTAR) - COM WEALTH</t>
  </si>
  <si>
    <t>Eversource Energy (NSTAR) - CAMBridge</t>
  </si>
  <si>
    <t>10 Abbey Ln</t>
  </si>
  <si>
    <t>478 Rockaway Valley Rd</t>
  </si>
  <si>
    <t>320 Belleville Ave</t>
  </si>
  <si>
    <t>90-100 Avenue E</t>
  </si>
  <si>
    <t>Bayone</t>
  </si>
  <si>
    <t>07002</t>
  </si>
  <si>
    <t>409 Cross St.</t>
  </si>
  <si>
    <t>160 W Shaffer Rd</t>
  </si>
  <si>
    <t>140 English Rd</t>
  </si>
  <si>
    <t>701 Hunt Ln</t>
  </si>
  <si>
    <t>Flourtown</t>
  </si>
  <si>
    <t>498 Waterfall Dr</t>
  </si>
  <si>
    <t>Johnsontown</t>
  </si>
  <si>
    <t>140-145 North Gill Street</t>
  </si>
  <si>
    <t>State College</t>
  </si>
  <si>
    <t>160 Penn Dr</t>
  </si>
  <si>
    <t>Blairsville</t>
  </si>
  <si>
    <t>Penn Power</t>
  </si>
  <si>
    <t>125 Connemara Ln</t>
  </si>
  <si>
    <t>Butler</t>
  </si>
  <si>
    <t>475 Hulsetown Rd</t>
  </si>
  <si>
    <t>Campbell Hall</t>
  </si>
  <si>
    <t>3 Club Rd</t>
  </si>
  <si>
    <t>Rye</t>
  </si>
  <si>
    <t>40 Eldridge St</t>
  </si>
  <si>
    <t>240 Dowie Rd</t>
  </si>
  <si>
    <t>Andes</t>
  </si>
  <si>
    <t>17 Beauregard Ter</t>
  </si>
  <si>
    <t>Congers</t>
  </si>
  <si>
    <t>2794 State Route 370</t>
  </si>
  <si>
    <t>Peoples Gass</t>
  </si>
  <si>
    <t>8715 Cary Algonquin Rd</t>
  </si>
  <si>
    <t>Cary</t>
  </si>
  <si>
    <t>34922 N Cemetery Rd</t>
  </si>
  <si>
    <t>Gurnee</t>
  </si>
  <si>
    <t>10201 S Solomons Island Rd</t>
  </si>
  <si>
    <t>Lusby</t>
  </si>
  <si>
    <t>6 Whitlock Ct</t>
  </si>
  <si>
    <t>Somers</t>
  </si>
  <si>
    <t>11602 240th St</t>
  </si>
  <si>
    <t>2762 3rd Pl</t>
  </si>
  <si>
    <t>Baldwin</t>
  </si>
  <si>
    <t>National Grid (Keyspan LI)</t>
  </si>
  <si>
    <t>545 Garfield Rd</t>
  </si>
  <si>
    <t>Troy</t>
  </si>
  <si>
    <t>2054 Route 6</t>
  </si>
  <si>
    <t>Carmel</t>
  </si>
  <si>
    <t>8 White Tail Dr</t>
  </si>
  <si>
    <t>Goshen</t>
  </si>
  <si>
    <t>PECO GAS</t>
  </si>
  <si>
    <t>369 Mill Dam Rd</t>
  </si>
  <si>
    <t>108 Antler Ct</t>
  </si>
  <si>
    <t>Fairless Hills</t>
  </si>
  <si>
    <t>607 Saint Andrews Rd</t>
  </si>
  <si>
    <t>Peoples Gas</t>
  </si>
  <si>
    <t>PSEG</t>
  </si>
  <si>
    <t>552 Winthrop Rd</t>
  </si>
  <si>
    <t>Teaneck</t>
  </si>
  <si>
    <t>07666</t>
  </si>
  <si>
    <t>712 Snyder St</t>
  </si>
  <si>
    <t>192 Hemlock Ln</t>
  </si>
  <si>
    <t>12741 State Route 87</t>
  </si>
  <si>
    <t>6019</t>
  </si>
  <si>
    <t>2365 Slys Pl</t>
  </si>
  <si>
    <t>10208 Unicorn Way</t>
  </si>
  <si>
    <t>3401 37th Ave</t>
  </si>
  <si>
    <t>1188 Bowles Rd</t>
  </si>
  <si>
    <t>132 Birch Hill Rd</t>
  </si>
  <si>
    <t>NatGridNAN</t>
  </si>
  <si>
    <t>22 &amp; 24 Easton St</t>
  </si>
  <si>
    <t>4A Wauwinet Rd</t>
  </si>
  <si>
    <t>CAMEdison</t>
  </si>
  <si>
    <t>COMEdison</t>
  </si>
  <si>
    <t>37-39 Windsor St</t>
  </si>
  <si>
    <t>23 Banks St</t>
  </si>
  <si>
    <t>53 School St</t>
  </si>
  <si>
    <t>389 Knoll Rd</t>
  </si>
  <si>
    <t>18 Jacob St</t>
  </si>
  <si>
    <t>734-736 Broad Way</t>
  </si>
  <si>
    <t>510 William St</t>
  </si>
  <si>
    <t>146 Radcliff Dr</t>
  </si>
  <si>
    <t>305 Logan Rd</t>
  </si>
  <si>
    <t>608 Creek Ln</t>
  </si>
  <si>
    <t>109 Burley St</t>
  </si>
  <si>
    <t>250 Minich Rd</t>
  </si>
  <si>
    <t>531 W Fairmount Ave</t>
  </si>
  <si>
    <t>33 Point St</t>
  </si>
  <si>
    <t>4A Gilchrest Rd</t>
  </si>
  <si>
    <t>3150 South St NW PH 2A</t>
  </si>
  <si>
    <t>PECO Gas</t>
  </si>
  <si>
    <t>41150 N Westlake Ave</t>
  </si>
  <si>
    <t>8650 Courtney Dr</t>
  </si>
  <si>
    <t>3800 Newton St</t>
  </si>
  <si>
    <t>106 N Adams St</t>
  </si>
  <si>
    <t>51-53 Winthrop St</t>
  </si>
  <si>
    <t>Eversource Energy (NSTAR) bo ed</t>
  </si>
  <si>
    <t>19 Hutchinson St</t>
  </si>
  <si>
    <t>Eversource Energy (NSTAR) cam</t>
  </si>
  <si>
    <t>Eversource Energy (NSTAR) COM</t>
  </si>
  <si>
    <t>3 Quail Ridge Rd LOT 10</t>
  </si>
  <si>
    <t>National Grid MASS</t>
  </si>
  <si>
    <t>National Grid NAN</t>
  </si>
  <si>
    <t>195 Leonard St</t>
  </si>
  <si>
    <t>7 Nelson Way</t>
  </si>
  <si>
    <t>28 Easton St</t>
  </si>
  <si>
    <t>729 Harrison Ave</t>
  </si>
  <si>
    <t>629 Broadway</t>
  </si>
  <si>
    <t>46 Skyview Rd</t>
  </si>
  <si>
    <t>20 Wildlife Run</t>
  </si>
  <si>
    <t>2180 N High St</t>
  </si>
  <si>
    <t>Columbia</t>
  </si>
  <si>
    <t>43201</t>
  </si>
  <si>
    <t>208 Binkey Ln</t>
  </si>
  <si>
    <t>184 Legion Ln</t>
  </si>
  <si>
    <t>147 Picklo St</t>
  </si>
  <si>
    <t>650 Church Rd</t>
  </si>
  <si>
    <t>303 Walden Ct</t>
  </si>
  <si>
    <t>107 Zernich Dr</t>
  </si>
  <si>
    <t>IB EP GAS</t>
  </si>
  <si>
    <t>2325 Cob Tail Way</t>
  </si>
  <si>
    <t>Blacklick</t>
  </si>
  <si>
    <t>17037 Claridon Troy Rd</t>
  </si>
  <si>
    <t>BURTON</t>
  </si>
  <si>
    <t>6014 Pinedale Dr</t>
  </si>
  <si>
    <t>Toledo</t>
  </si>
  <si>
    <t>693 Downing St</t>
  </si>
  <si>
    <t>39 Northwest Street</t>
  </si>
  <si>
    <t>Lincoln Park</t>
  </si>
  <si>
    <t>07035</t>
  </si>
  <si>
    <t>349 Overlook Dr</t>
  </si>
  <si>
    <t>2075 Marshall Hall Rd</t>
  </si>
  <si>
    <t>Bryans Road</t>
  </si>
  <si>
    <t>20616</t>
  </si>
  <si>
    <t>22 Van Cleve Ave</t>
  </si>
  <si>
    <t>Clifton</t>
  </si>
  <si>
    <t>07011</t>
  </si>
  <si>
    <t>ibNRGagain</t>
  </si>
  <si>
    <t>780 Reynolds Ave</t>
  </si>
  <si>
    <t>Columbus</t>
  </si>
  <si>
    <t>inbound</t>
  </si>
  <si>
    <t>NatFuel</t>
  </si>
  <si>
    <t>68 Split Rock Rd</t>
  </si>
  <si>
    <t>Primary AAL Variable Plan - DM Mar 2016</t>
  </si>
  <si>
    <t>Pollution Free Choice 9</t>
  </si>
  <si>
    <t>nstar</t>
  </si>
  <si>
    <t>IB-boston</t>
  </si>
  <si>
    <t>29 Cedar St</t>
  </si>
  <si>
    <t>IB-Cambridge</t>
  </si>
  <si>
    <t>IB-Common</t>
  </si>
  <si>
    <t>2 Kenway St</t>
  </si>
  <si>
    <t>17 Middle Rd</t>
  </si>
  <si>
    <t>EP Electric</t>
  </si>
  <si>
    <t>EP GAS</t>
  </si>
  <si>
    <t>Service Ref</t>
  </si>
  <si>
    <t>24</t>
  </si>
  <si>
    <t>25</t>
  </si>
  <si>
    <t>26</t>
  </si>
  <si>
    <t>27</t>
  </si>
  <si>
    <t>NRG Electric</t>
  </si>
  <si>
    <t>nrg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</si>
</sst>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B050"/>
      <name val="Calibri"/>
      <family val="2"/>
      <scheme val="minor"/>
    </font>
    <font>
      <sz val="8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1" fillId="0" borderId="0" xfId="0" applyFont="1"/>
    <xf numFmtId="0" fontId="1" fillId="0" borderId="0" xfId="0" applyFont="1" applyFill="1" applyBorder="1"/>
    <xf numFmtId="0" fontId="4" fillId="0" borderId="0" xfId="0" applyFont="1"/>
    <xf numFmtId="0" fontId="1" fillId="0" borderId="0" xfId="0" applyFont="1" applyBorder="1" applyAlignment="1">
      <alignment vertical="center"/>
    </xf>
    <xf numFmtId="0" fontId="1" fillId="0" borderId="0" xfId="0" applyFont="1" applyFill="1"/>
    <xf numFmtId="0" fontId="3" fillId="0" borderId="0" xfId="0" applyFont="1" applyFill="1"/>
    <xf numFmtId="49" fontId="2" fillId="0" borderId="0" xfId="0" applyNumberFormat="1" applyFont="1" applyBorder="1"/>
    <xf numFmtId="0" fontId="2" fillId="0" borderId="0" xfId="0" applyFont="1" applyBorder="1"/>
    <xf numFmtId="49" fontId="2" fillId="0" borderId="0" xfId="0" applyNumberFormat="1" applyFont="1" applyFill="1" applyBorder="1"/>
    <xf numFmtId="1" fontId="1" fillId="0" borderId="0" xfId="0" applyNumberFormat="1" applyFont="1" applyBorder="1"/>
    <xf numFmtId="1" fontId="2" fillId="0" borderId="0" xfId="0" applyNumberFormat="1" applyFont="1" applyBorder="1"/>
    <xf numFmtId="0" fontId="2" fillId="0" borderId="0" xfId="0" applyFont="1" applyFill="1" applyBorder="1"/>
    <xf numFmtId="0" fontId="2" fillId="0" borderId="0" xfId="0" applyFont="1" applyBorder="1"/>
    <xf numFmtId="49" fontId="2" fillId="0" borderId="0" xfId="0" applyNumberFormat="1" applyFont="1" applyBorder="1"/>
    <xf numFmtId="49" fontId="2" fillId="0" borderId="0" xfId="0" applyNumberFormat="1" applyFont="1"/>
    <xf numFmtId="1" fontId="1" fillId="0" borderId="0" xfId="0" applyNumberFormat="1" applyFont="1"/>
    <xf numFmtId="0" fontId="2" fillId="0" borderId="0" xfId="0" applyFont="1"/>
    <xf numFmtId="0" fontId="2" fillId="0" borderId="0" xfId="0" applyFont="1" applyBorder="1" applyAlignment="1">
      <alignment vertical="center"/>
    </xf>
    <xf numFmtId="0" fontId="1" fillId="0" borderId="0" xfId="0" applyFont="1" applyBorder="1"/>
    <xf numFmtId="0" fontId="2" fillId="0" borderId="0" xfId="0" applyFont="1" applyAlignment="1"/>
    <xf numFmtId="1" fontId="2" fillId="0" borderId="0" xfId="0" applyNumberFormat="1" applyFont="1" applyFill="1" applyAlignment="1"/>
    <xf numFmtId="1" fontId="2" fillId="0" borderId="0" xfId="0" applyNumberFormat="1" applyFont="1" applyAlignment="1"/>
    <xf numFmtId="49" fontId="1" fillId="0" borderId="0" xfId="0" applyNumberFormat="1" applyFont="1"/>
    <xf numFmtId="49" fontId="2" fillId="0" borderId="0" xfId="0" applyNumberFormat="1" applyFont="1"/>
    <xf numFmtId="1" fontId="2" fillId="0" borderId="0" xfId="0" applyNumberFormat="1" applyFont="1"/>
    <xf numFmtId="0" fontId="2" fillId="0" borderId="0" xfId="0" applyFont="1"/>
    <xf numFmtId="0" fontId="1" fillId="0" borderId="0" xfId="0" applyNumberFormat="1" applyFont="1" applyBorder="1"/>
    <xf numFmtId="0" fontId="2" fillId="0" borderId="0" xfId="0" applyFont="1" applyFill="1"/>
    <xf numFmtId="49" fontId="2" fillId="0" borderId="0" xfId="0" applyNumberFormat="1" applyFont="1" applyFill="1"/>
    <xf numFmtId="0" fontId="2" fillId="0" borderId="0" xfId="0" applyFont="1" applyFill="1"/>
    <xf numFmtId="49" fontId="2" fillId="0" borderId="0" xfId="0" applyNumberFormat="1" applyFont="1" applyFill="1"/>
    <xf numFmtId="1" fontId="2" fillId="0" borderId="0" xfId="0" applyNumberFormat="1" applyFont="1" applyFill="1"/>
    <xf numFmtId="49" fontId="2" fillId="0" borderId="0" xfId="0" applyNumberFormat="1" applyFont="1" applyFill="1" applyBorder="1"/>
    <xf numFmtId="0" fontId="2" fillId="0" borderId="0" xfId="0" applyFont="1" applyFill="1" applyAlignment="1">
      <alignment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 wrapText="1"/>
    </xf>
    <xf numFmtId="0" fontId="3" fillId="0" borderId="0" xfId="0" applyFont="1" applyBorder="1"/>
    <xf numFmtId="0" fontId="4" fillId="0" borderId="0" xfId="0" applyFont="1" applyBorder="1"/>
    <xf numFmtId="1" fontId="1" fillId="0" borderId="0" xfId="0" applyNumberFormat="1" applyFont="1" applyFill="1" applyBorder="1"/>
    <xf numFmtId="1" fontId="2" fillId="0" borderId="0" xfId="0" applyNumberFormat="1" applyFont="1" applyFill="1" applyBorder="1"/>
    <xf numFmtId="0" fontId="3" fillId="0" borderId="0" xfId="0" applyFont="1" applyFill="1" applyBorder="1"/>
    <xf numFmtId="0" fontId="2" fillId="0" borderId="0" xfId="0" applyFont="1"/>
    <xf numFmtId="49" fontId="2" fillId="0" borderId="0" xfId="0" applyNumberFormat="1" applyFont="1"/>
    <xf numFmtId="0" fontId="2" fillId="0" borderId="0" xfId="0" applyFont="1" applyFill="1"/>
    <xf numFmtId="1" fontId="2" fillId="0" borderId="0" xfId="0" applyNumberFormat="1" applyFont="1"/>
    <xf numFmtId="0" fontId="2" fillId="0" borderId="0" xfId="0" applyFont="1" applyFill="1" applyBorder="1"/>
    <xf numFmtId="1" fontId="1" fillId="0" borderId="0" xfId="0" applyNumberFormat="1" applyFont="1"/>
    <xf numFmtId="0" fontId="2" fillId="0" borderId="0" xfId="0" applyFont="1" applyBorder="1"/>
    <xf numFmtId="0" fontId="2" fillId="0" borderId="0" xfId="0" applyFont="1"/>
    <xf numFmtId="49" fontId="2" fillId="0" borderId="0" xfId="0" applyNumberFormat="1" applyFont="1"/>
    <xf numFmtId="1" fontId="2" fillId="0" borderId="0" xfId="0" applyNumberFormat="1" applyFont="1"/>
    <xf numFmtId="0" fontId="2" fillId="0" borderId="0" xfId="0" applyFont="1" applyBorder="1"/>
    <xf numFmtId="0" fontId="2" fillId="0" borderId="0" xfId="0" applyFont="1"/>
    <xf numFmtId="0" fontId="2" fillId="0" borderId="0" xfId="0" applyFont="1" applyBorder="1"/>
    <xf numFmtId="49" fontId="2" fillId="0" borderId="0" xfId="0" applyNumberFormat="1" applyFont="1"/>
    <xf numFmtId="0" fontId="1" fillId="0" borderId="0" xfId="0" applyFont="1" applyFill="1" applyBorder="1"/>
    <xf numFmtId="0" fontId="2" fillId="0" borderId="0" xfId="0" applyFont="1" applyFill="1"/>
    <xf numFmtId="2" fontId="1" fillId="0" borderId="0" xfId="0" applyNumberFormat="1" applyFont="1" applyBorder="1"/>
    <xf numFmtId="0" fontId="1" fillId="0" borderId="0" xfId="0" applyFont="1" applyBorder="1" applyAlignment="1">
      <alignment horizontal="left" vertical="top"/>
    </xf>
    <xf numFmtId="0" fontId="1" fillId="0" borderId="0" xfId="0" quotePrefix="1" applyFont="1" applyBorder="1" applyAlignment="1">
      <alignment horizontal="left" vertical="top"/>
    </xf>
    <xf numFmtId="49" fontId="1" fillId="0" borderId="0" xfId="0" applyNumberFormat="1" applyFont="1" applyBorder="1"/>
    <xf numFmtId="49" fontId="1" fillId="0" borderId="0" xfId="0" applyNumberFormat="1" applyFont="1" applyBorder="1" applyAlignment="1">
      <alignment horizontal="left" vertical="top"/>
    </xf>
    <xf numFmtId="49" fontId="2" fillId="33" borderId="0" xfId="0" applyNumberFormat="1" applyFont="1" applyFill="1" applyBorder="1"/>
    <xf numFmtId="0" fontId="0" fillId="33" borderId="0" xfId="0" applyFill="1"/>
    <xf numFmtId="49" fontId="1" fillId="33" borderId="0" xfId="0" applyNumberFormat="1" applyFont="1" applyFill="1"/>
    <xf numFmtId="0" fontId="2" fillId="33" borderId="0" xfId="0" applyFont="1" applyFill="1" applyBorder="1"/>
    <xf numFmtId="1" fontId="2" fillId="33" borderId="0" xfId="0" applyNumberFormat="1" applyFont="1" applyFill="1" applyBorder="1"/>
    <xf numFmtId="0" fontId="2" fillId="33" borderId="0" xfId="0" applyFont="1" applyFill="1" applyBorder="1" applyAlignment="1">
      <alignment vertical="center" wrapText="1"/>
    </xf>
    <xf numFmtId="0" fontId="1" fillId="33" borderId="0" xfId="0" applyFont="1" applyFill="1"/>
    <xf numFmtId="0" fontId="2" fillId="33" borderId="0" xfId="0" applyFont="1" applyFill="1"/>
    <xf numFmtId="49" fontId="2" fillId="33" borderId="0" xfId="0" applyNumberFormat="1" applyFont="1" applyFill="1"/>
    <xf numFmtId="1" fontId="2" fillId="33" borderId="0" xfId="0" applyNumberFormat="1" applyFont="1" applyFill="1"/>
    <xf numFmtId="1" fontId="1" fillId="33" borderId="0" xfId="0" applyNumberFormat="1" applyFont="1" applyFill="1"/>
    <xf numFmtId="0" fontId="1" fillId="33" borderId="0" xfId="0" applyFont="1" applyFill="1" applyBorder="1"/>
    <xf numFmtId="1" fontId="1" fillId="33" borderId="0" xfId="0" applyNumberFormat="1" applyFont="1" applyFill="1" applyBorder="1"/>
    <xf numFmtId="0" fontId="4" fillId="33" borderId="0" xfId="0" applyFont="1" applyFill="1" applyBorder="1"/>
    <xf numFmtId="49" fontId="1" fillId="0" borderId="0" xfId="0" applyNumberFormat="1" applyFont="1" applyFill="1"/>
    <xf numFmtId="0" fontId="4" fillId="0" borderId="0" xfId="0" applyFont="1" applyFill="1" applyBorder="1"/>
    <xf numFmtId="0" fontId="1" fillId="33" borderId="0" xfId="0" applyNumberFormat="1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3" xr:uid="{00000000-0005-0000-0000-000021000000}"/>
    <cellStyle name="Hyperlink 3" xfId="42" xr:uid="{00000000-0005-0000-0000-000022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"/>
  <sheetViews>
    <sheetView zoomScaleNormal="100" workbookViewId="0">
      <selection activeCell="A18" sqref="A18"/>
    </sheetView>
  </sheetViews>
  <sheetFormatPr defaultColWidth="9.109375" defaultRowHeight="10.199999999999999" x14ac:dyDescent="0.2"/>
  <cols>
    <col min="1" max="1" width="8.33203125" style="1" bestFit="1" customWidth="1"/>
    <col min="2" max="2" width="27.109375" style="1" bestFit="1" customWidth="1"/>
    <col min="3" max="3" width="11.33203125" style="1" bestFit="1" customWidth="1"/>
    <col min="4" max="4" width="10.6640625" style="1" bestFit="1" customWidth="1"/>
    <col min="5" max="5" width="26" style="1" bestFit="1" customWidth="1"/>
    <col min="6" max="6" width="19.5546875" style="10" bestFit="1" customWidth="1"/>
    <col min="7" max="7" width="11.6640625" style="9" bestFit="1" customWidth="1"/>
    <col min="8" max="8" width="14.88671875" style="9" bestFit="1" customWidth="1"/>
    <col min="9" max="9" width="15.44140625" style="1" bestFit="1" customWidth="1"/>
    <col min="10" max="10" width="9.88671875" style="1" bestFit="1" customWidth="1"/>
    <col min="11" max="11" width="5.33203125" style="1" customWidth="1"/>
    <col min="12" max="12" width="8.109375" style="1" bestFit="1" customWidth="1"/>
    <col min="13" max="13" width="4.88671875" style="1" bestFit="1" customWidth="1"/>
    <col min="14" max="14" width="4.44140625" style="1" bestFit="1" customWidth="1"/>
    <col min="15" max="15" width="20.109375" style="1" bestFit="1" customWidth="1"/>
    <col min="16" max="16" width="12.44140625" style="1" bestFit="1" customWidth="1"/>
    <col min="17" max="17" width="4.33203125" style="1" bestFit="1" customWidth="1"/>
    <col min="18" max="18" width="5.44140625" style="1" bestFit="1" customWidth="1"/>
    <col min="19" max="16384" width="9.109375" style="1"/>
  </cols>
  <sheetData>
    <row r="1" spans="1:19" s="15" customFormat="1" x14ac:dyDescent="0.2">
      <c r="A1" s="15" t="s">
        <v>0</v>
      </c>
      <c r="B1" s="15" t="s">
        <v>1</v>
      </c>
      <c r="C1" s="15" t="s">
        <v>9</v>
      </c>
      <c r="D1" s="15" t="s">
        <v>21</v>
      </c>
      <c r="E1" s="15" t="s">
        <v>16</v>
      </c>
      <c r="F1" s="15" t="s">
        <v>10</v>
      </c>
      <c r="G1" s="16" t="s">
        <v>11</v>
      </c>
      <c r="H1" s="16" t="s">
        <v>12</v>
      </c>
      <c r="I1" s="15" t="s">
        <v>17</v>
      </c>
      <c r="J1" s="15" t="s">
        <v>4</v>
      </c>
      <c r="K1" s="15" t="s">
        <v>5</v>
      </c>
      <c r="L1" s="15" t="s">
        <v>6</v>
      </c>
      <c r="M1" s="15" t="s">
        <v>18</v>
      </c>
      <c r="N1" s="15" t="s">
        <v>19</v>
      </c>
      <c r="O1" s="15" t="s">
        <v>3</v>
      </c>
      <c r="P1" s="15" t="s">
        <v>2</v>
      </c>
    </row>
    <row r="2" spans="1:19" s="40" customFormat="1" x14ac:dyDescent="0.2">
      <c r="A2" s="16" t="s">
        <v>60</v>
      </c>
      <c r="B2" s="56" t="s">
        <v>44</v>
      </c>
      <c r="C2" s="21" t="s">
        <v>45</v>
      </c>
      <c r="D2" s="15" t="s">
        <v>106</v>
      </c>
      <c r="E2" s="15" t="s">
        <v>44</v>
      </c>
      <c r="F2" s="48" t="s">
        <v>190</v>
      </c>
      <c r="G2" s="35" t="s">
        <v>171</v>
      </c>
      <c r="H2" s="35" t="s">
        <v>170</v>
      </c>
      <c r="I2" s="7" t="s">
        <v>351</v>
      </c>
      <c r="J2" s="7" t="s">
        <v>208</v>
      </c>
      <c r="K2" s="7">
        <v>60002</v>
      </c>
      <c r="L2" s="16" t="s">
        <v>46</v>
      </c>
      <c r="M2" s="13">
        <f t="shared" ref="M2:M22" ca="1" si="0">RANDBETWEEN(200,999)</f>
        <v>545</v>
      </c>
      <c r="N2" s="13">
        <f t="shared" ref="N2:N22" ca="1" si="1">RANDBETWEEN(1000,9999)</f>
        <v>7900</v>
      </c>
      <c r="O2" s="12">
        <f ca="1">RANDBETWEEN(7800000000,7899999999)</f>
        <v>7806681721</v>
      </c>
    </row>
    <row r="3" spans="1:19" s="15" customFormat="1" x14ac:dyDescent="0.2">
      <c r="A3" s="16" t="s">
        <v>61</v>
      </c>
      <c r="B3" s="56" t="s">
        <v>47</v>
      </c>
      <c r="C3" s="15" t="s">
        <v>50</v>
      </c>
      <c r="D3" s="56" t="s">
        <v>106</v>
      </c>
      <c r="E3" s="15" t="s">
        <v>47</v>
      </c>
      <c r="F3" s="48" t="s">
        <v>181</v>
      </c>
      <c r="G3" s="35" t="s">
        <v>171</v>
      </c>
      <c r="H3" s="35" t="s">
        <v>170</v>
      </c>
      <c r="I3" s="7" t="s">
        <v>352</v>
      </c>
      <c r="J3" s="7" t="s">
        <v>107</v>
      </c>
      <c r="K3" s="7">
        <v>20603</v>
      </c>
      <c r="L3" s="16" t="s">
        <v>51</v>
      </c>
      <c r="M3" s="13">
        <f t="shared" ca="1" si="0"/>
        <v>403</v>
      </c>
      <c r="N3" s="13">
        <f t="shared" ca="1" si="1"/>
        <v>3867</v>
      </c>
      <c r="O3" s="12">
        <f ca="1">RANDBETWEEN(2000000000,5999999999)</f>
        <v>3250187508</v>
      </c>
    </row>
    <row r="4" spans="1:19" s="15" customFormat="1" x14ac:dyDescent="0.2">
      <c r="A4" s="16" t="s">
        <v>62</v>
      </c>
      <c r="B4" s="56" t="s">
        <v>48</v>
      </c>
      <c r="C4" s="21" t="s">
        <v>50</v>
      </c>
      <c r="D4" s="56" t="s">
        <v>106</v>
      </c>
      <c r="E4" s="15" t="s">
        <v>48</v>
      </c>
      <c r="F4" s="48" t="s">
        <v>181</v>
      </c>
      <c r="G4" s="35" t="s">
        <v>171</v>
      </c>
      <c r="H4" s="35" t="s">
        <v>170</v>
      </c>
      <c r="I4" s="3" t="s">
        <v>354</v>
      </c>
      <c r="J4" s="3" t="s">
        <v>239</v>
      </c>
      <c r="K4" s="3">
        <v>20850</v>
      </c>
      <c r="L4" s="16" t="s">
        <v>51</v>
      </c>
      <c r="M4" s="13">
        <f t="shared" ca="1" si="0"/>
        <v>973</v>
      </c>
      <c r="N4" s="13">
        <f t="shared" ca="1" si="1"/>
        <v>4494</v>
      </c>
      <c r="O4" s="56" t="str">
        <f ca="1">CONCATENATE("05",RANDBETWEEN(11111111111111100000,99999999999999900000),"")</f>
        <v>0519354329606954300000</v>
      </c>
    </row>
    <row r="5" spans="1:19" s="56" customFormat="1" x14ac:dyDescent="0.2">
      <c r="A5" s="16" t="s">
        <v>63</v>
      </c>
      <c r="B5" s="56" t="s">
        <v>49</v>
      </c>
      <c r="C5" s="21" t="s">
        <v>50</v>
      </c>
      <c r="D5" s="56" t="s">
        <v>106</v>
      </c>
      <c r="E5" s="56" t="s">
        <v>49</v>
      </c>
      <c r="F5" s="48" t="s">
        <v>181</v>
      </c>
      <c r="G5" s="35" t="s">
        <v>171</v>
      </c>
      <c r="H5" s="35" t="s">
        <v>170</v>
      </c>
      <c r="I5" s="3" t="s">
        <v>353</v>
      </c>
      <c r="J5" s="3" t="s">
        <v>242</v>
      </c>
      <c r="K5" s="3">
        <v>20722</v>
      </c>
      <c r="L5" s="16" t="s">
        <v>51</v>
      </c>
      <c r="M5" s="13">
        <f t="shared" ca="1" si="0"/>
        <v>257</v>
      </c>
      <c r="N5" s="13">
        <f t="shared" ca="1" si="1"/>
        <v>9152</v>
      </c>
      <c r="O5" s="56" t="str">
        <f ca="1">CONCATENATE("05",RANDBETWEEN(11111111111111100000,99999999999999900000),"")</f>
        <v>0593059820413865100000</v>
      </c>
    </row>
    <row r="6" spans="1:19" s="15" customFormat="1" x14ac:dyDescent="0.2">
      <c r="A6" s="16" t="s">
        <v>64</v>
      </c>
      <c r="B6" s="56" t="s">
        <v>356</v>
      </c>
      <c r="C6" s="21" t="s">
        <v>41</v>
      </c>
      <c r="D6" s="56" t="s">
        <v>106</v>
      </c>
      <c r="E6" s="15" t="s">
        <v>88</v>
      </c>
      <c r="F6" s="48" t="s">
        <v>202</v>
      </c>
      <c r="G6" s="35" t="s">
        <v>171</v>
      </c>
      <c r="H6" s="35" t="s">
        <v>170</v>
      </c>
      <c r="I6" s="3" t="s">
        <v>355</v>
      </c>
      <c r="J6" s="3" t="s">
        <v>109</v>
      </c>
      <c r="K6" s="25" t="s">
        <v>110</v>
      </c>
      <c r="L6" s="16" t="s">
        <v>43</v>
      </c>
      <c r="M6" s="13">
        <f t="shared" ca="1" si="0"/>
        <v>476</v>
      </c>
      <c r="N6" s="13">
        <f t="shared" ca="1" si="1"/>
        <v>2545</v>
      </c>
      <c r="O6" s="12">
        <f ca="1">RANDBETWEEN(10000000000,99999999999)</f>
        <v>49967268599</v>
      </c>
      <c r="P6" s="12"/>
      <c r="S6" s="16"/>
    </row>
    <row r="7" spans="1:19" s="56" customFormat="1" x14ac:dyDescent="0.2">
      <c r="A7" s="16" t="s">
        <v>65</v>
      </c>
      <c r="B7" s="56" t="s">
        <v>358</v>
      </c>
      <c r="C7" s="21" t="s">
        <v>41</v>
      </c>
      <c r="D7" s="56" t="s">
        <v>106</v>
      </c>
      <c r="E7" s="56" t="s">
        <v>88</v>
      </c>
      <c r="F7" s="48" t="s">
        <v>202</v>
      </c>
      <c r="G7" s="35" t="s">
        <v>171</v>
      </c>
      <c r="H7" s="35" t="s">
        <v>170</v>
      </c>
      <c r="I7" s="3" t="s">
        <v>357</v>
      </c>
      <c r="J7" s="3" t="s">
        <v>249</v>
      </c>
      <c r="K7" s="25" t="s">
        <v>250</v>
      </c>
      <c r="L7" s="16" t="s">
        <v>43</v>
      </c>
      <c r="M7" s="13">
        <f t="shared" ca="1" si="0"/>
        <v>342</v>
      </c>
      <c r="N7" s="13">
        <f t="shared" ca="1" si="1"/>
        <v>3319</v>
      </c>
      <c r="O7" s="12">
        <f ca="1">RANDBETWEEN(10000000000,99999999999)</f>
        <v>59666608650</v>
      </c>
      <c r="P7" s="12"/>
      <c r="S7" s="16"/>
    </row>
    <row r="8" spans="1:19" s="56" customFormat="1" x14ac:dyDescent="0.2">
      <c r="A8" s="16" t="s">
        <v>66</v>
      </c>
      <c r="B8" s="56" t="s">
        <v>359</v>
      </c>
      <c r="C8" s="21" t="s">
        <v>41</v>
      </c>
      <c r="D8" s="56" t="s">
        <v>106</v>
      </c>
      <c r="E8" s="56" t="s">
        <v>88</v>
      </c>
      <c r="F8" s="48" t="s">
        <v>202</v>
      </c>
      <c r="G8" s="35" t="s">
        <v>171</v>
      </c>
      <c r="H8" s="35" t="s">
        <v>170</v>
      </c>
      <c r="I8" s="3" t="s">
        <v>360</v>
      </c>
      <c r="J8" s="3" t="s">
        <v>252</v>
      </c>
      <c r="K8" s="25" t="s">
        <v>253</v>
      </c>
      <c r="L8" s="16" t="s">
        <v>43</v>
      </c>
      <c r="M8" s="13">
        <f t="shared" ca="1" si="0"/>
        <v>323</v>
      </c>
      <c r="N8" s="13">
        <f t="shared" ca="1" si="1"/>
        <v>2398</v>
      </c>
      <c r="O8" s="12">
        <f ca="1">RANDBETWEEN(10000000000,99999999999)</f>
        <v>63069944120</v>
      </c>
      <c r="P8" s="12"/>
      <c r="S8" s="16"/>
    </row>
    <row r="9" spans="1:19" s="15" customFormat="1" x14ac:dyDescent="0.2">
      <c r="A9" s="16" t="s">
        <v>67</v>
      </c>
      <c r="B9" s="56" t="s">
        <v>89</v>
      </c>
      <c r="C9" s="21" t="s">
        <v>41</v>
      </c>
      <c r="D9" s="56" t="s">
        <v>106</v>
      </c>
      <c r="E9" s="15" t="s">
        <v>89</v>
      </c>
      <c r="F9" s="48" t="s">
        <v>202</v>
      </c>
      <c r="G9" s="35" t="s">
        <v>171</v>
      </c>
      <c r="H9" s="35" t="s">
        <v>170</v>
      </c>
      <c r="I9" s="3" t="s">
        <v>363</v>
      </c>
      <c r="J9" s="3" t="s">
        <v>111</v>
      </c>
      <c r="K9" s="25" t="s">
        <v>42</v>
      </c>
      <c r="L9" s="16" t="s">
        <v>43</v>
      </c>
      <c r="M9" s="13">
        <f t="shared" ca="1" si="0"/>
        <v>674</v>
      </c>
      <c r="N9" s="13">
        <f t="shared" ca="1" si="1"/>
        <v>6797</v>
      </c>
      <c r="O9" s="12">
        <f ca="1">RANDBETWEEN(100000000,999999999)</f>
        <v>479810550</v>
      </c>
      <c r="P9" s="12">
        <f ca="1">RANDBETWEEN(54000000000,54999999999)</f>
        <v>54245559937</v>
      </c>
      <c r="S9" s="16"/>
    </row>
    <row r="10" spans="1:19" s="15" customFormat="1" x14ac:dyDescent="0.2">
      <c r="A10" s="16" t="s">
        <v>68</v>
      </c>
      <c r="B10" s="56" t="s">
        <v>361</v>
      </c>
      <c r="C10" s="21" t="s">
        <v>41</v>
      </c>
      <c r="D10" s="56" t="s">
        <v>106</v>
      </c>
      <c r="E10" s="15" t="s">
        <v>40</v>
      </c>
      <c r="F10" s="48" t="s">
        <v>202</v>
      </c>
      <c r="G10" s="35" t="s">
        <v>171</v>
      </c>
      <c r="H10" s="35" t="s">
        <v>170</v>
      </c>
      <c r="I10" s="3" t="s">
        <v>364</v>
      </c>
      <c r="J10" s="3" t="s">
        <v>112</v>
      </c>
      <c r="K10" s="25" t="s">
        <v>113</v>
      </c>
      <c r="L10" s="16" t="s">
        <v>43</v>
      </c>
      <c r="M10" s="13">
        <f t="shared" ca="1" si="0"/>
        <v>915</v>
      </c>
      <c r="N10" s="13">
        <f t="shared" ca="1" si="1"/>
        <v>6878</v>
      </c>
      <c r="O10" s="12">
        <f ca="1">RANDBETWEEN(1000000000,9999999999)</f>
        <v>5790795354</v>
      </c>
      <c r="P10" s="12"/>
      <c r="S10" s="16"/>
    </row>
    <row r="11" spans="1:19" s="56" customFormat="1" x14ac:dyDescent="0.2">
      <c r="A11" s="16" t="s">
        <v>69</v>
      </c>
      <c r="B11" s="56" t="s">
        <v>362</v>
      </c>
      <c r="C11" s="21" t="s">
        <v>41</v>
      </c>
      <c r="D11" s="56" t="s">
        <v>106</v>
      </c>
      <c r="E11" s="56" t="s">
        <v>40</v>
      </c>
      <c r="F11" s="48" t="s">
        <v>202</v>
      </c>
      <c r="G11" s="35" t="s">
        <v>171</v>
      </c>
      <c r="H11" s="35" t="s">
        <v>170</v>
      </c>
      <c r="I11" s="3" t="s">
        <v>365</v>
      </c>
      <c r="J11" s="3" t="s">
        <v>258</v>
      </c>
      <c r="K11" s="25" t="s">
        <v>113</v>
      </c>
      <c r="L11" s="16" t="s">
        <v>43</v>
      </c>
      <c r="M11" s="13">
        <f t="shared" ca="1" si="0"/>
        <v>375</v>
      </c>
      <c r="N11" s="13">
        <f t="shared" ca="1" si="1"/>
        <v>5796</v>
      </c>
      <c r="O11" s="12">
        <f ca="1">RANDBETWEEN(1000000000,9999999999)</f>
        <v>4185442557</v>
      </c>
      <c r="P11" s="12"/>
      <c r="S11" s="16"/>
    </row>
    <row r="12" spans="1:19" s="15" customFormat="1" x14ac:dyDescent="0.2">
      <c r="A12" s="16" t="s">
        <v>70</v>
      </c>
      <c r="B12" s="56" t="s">
        <v>7</v>
      </c>
      <c r="C12" s="15" t="s">
        <v>8</v>
      </c>
      <c r="D12" s="56" t="s">
        <v>106</v>
      </c>
      <c r="E12" s="15" t="s">
        <v>7</v>
      </c>
      <c r="F12" s="48" t="s">
        <v>182</v>
      </c>
      <c r="G12" s="35" t="s">
        <v>171</v>
      </c>
      <c r="H12" s="35" t="s">
        <v>170</v>
      </c>
      <c r="I12" s="3" t="s">
        <v>369</v>
      </c>
      <c r="J12" s="3" t="s">
        <v>114</v>
      </c>
      <c r="K12" s="25" t="s">
        <v>95</v>
      </c>
      <c r="L12" s="16" t="s">
        <v>20</v>
      </c>
      <c r="M12" s="13">
        <f t="shared" ca="1" si="0"/>
        <v>538</v>
      </c>
      <c r="N12" s="13">
        <f t="shared" ca="1" si="1"/>
        <v>7151</v>
      </c>
      <c r="O12" s="56" t="str">
        <f ca="1">CONCATENATE("05",RANDBETWEEN(11111111111111100000,99999999999999900000),"")</f>
        <v>0576198258433239400000</v>
      </c>
      <c r="P12" s="13"/>
    </row>
    <row r="13" spans="1:19" s="15" customFormat="1" x14ac:dyDescent="0.2">
      <c r="A13" s="16" t="s">
        <v>71</v>
      </c>
      <c r="B13" s="56" t="s">
        <v>13</v>
      </c>
      <c r="C13" s="15" t="s">
        <v>8</v>
      </c>
      <c r="D13" s="56" t="s">
        <v>106</v>
      </c>
      <c r="E13" s="15" t="s">
        <v>13</v>
      </c>
      <c r="F13" s="48" t="s">
        <v>182</v>
      </c>
      <c r="G13" s="35" t="s">
        <v>171</v>
      </c>
      <c r="H13" s="35" t="s">
        <v>170</v>
      </c>
      <c r="I13" s="3" t="s">
        <v>368</v>
      </c>
      <c r="J13" s="3" t="s">
        <v>115</v>
      </c>
      <c r="K13" s="25" t="s">
        <v>116</v>
      </c>
      <c r="L13" s="16" t="s">
        <v>20</v>
      </c>
      <c r="M13" s="13">
        <f t="shared" ca="1" si="0"/>
        <v>468</v>
      </c>
      <c r="N13" s="13">
        <f t="shared" ca="1" si="1"/>
        <v>5426</v>
      </c>
      <c r="O13" s="56" t="str">
        <f ca="1">CONCATENATE("08",RANDBETWEEN(111111111111110000,999999999999990000),"")</f>
        <v>08906877322666795000</v>
      </c>
    </row>
    <row r="14" spans="1:19" s="15" customFormat="1" x14ac:dyDescent="0.2">
      <c r="A14" s="16" t="s">
        <v>72</v>
      </c>
      <c r="B14" s="56" t="s">
        <v>14</v>
      </c>
      <c r="C14" s="15" t="s">
        <v>8</v>
      </c>
      <c r="D14" s="56" t="s">
        <v>106</v>
      </c>
      <c r="E14" s="15" t="s">
        <v>14</v>
      </c>
      <c r="F14" s="48" t="s">
        <v>182</v>
      </c>
      <c r="G14" s="35" t="s">
        <v>171</v>
      </c>
      <c r="H14" s="35" t="s">
        <v>170</v>
      </c>
      <c r="I14" s="3" t="s">
        <v>367</v>
      </c>
      <c r="J14" s="3" t="s">
        <v>265</v>
      </c>
      <c r="K14" s="25" t="s">
        <v>266</v>
      </c>
      <c r="L14" s="16" t="s">
        <v>20</v>
      </c>
      <c r="M14" s="13">
        <f t="shared" ca="1" si="0"/>
        <v>657</v>
      </c>
      <c r="N14" s="13">
        <f t="shared" ca="1" si="1"/>
        <v>7272</v>
      </c>
      <c r="O14" s="56" t="str">
        <f ca="1">CONCATENATE("PE",RANDBETWEEN(111111111111110000,999999999999900000),"")</f>
        <v>PE520399963080893000</v>
      </c>
    </row>
    <row r="15" spans="1:19" s="15" customFormat="1" x14ac:dyDescent="0.2">
      <c r="A15" s="16" t="s">
        <v>73</v>
      </c>
      <c r="B15" s="56" t="s">
        <v>15</v>
      </c>
      <c r="C15" s="15" t="s">
        <v>8</v>
      </c>
      <c r="D15" s="56" t="s">
        <v>106</v>
      </c>
      <c r="E15" s="15" t="s">
        <v>15</v>
      </c>
      <c r="F15" s="48" t="s">
        <v>182</v>
      </c>
      <c r="G15" s="35" t="s">
        <v>171</v>
      </c>
      <c r="H15" s="35" t="s">
        <v>170</v>
      </c>
      <c r="I15" s="3" t="s">
        <v>366</v>
      </c>
      <c r="J15" s="3" t="s">
        <v>118</v>
      </c>
      <c r="K15" s="25" t="s">
        <v>119</v>
      </c>
      <c r="L15" s="16" t="s">
        <v>20</v>
      </c>
      <c r="M15" s="13">
        <f t="shared" ca="1" si="0"/>
        <v>696</v>
      </c>
      <c r="N15" s="13">
        <f t="shared" ca="1" si="1"/>
        <v>1937</v>
      </c>
      <c r="O15" s="12">
        <f ca="1">RANDBETWEEN(7800000000,7899999999)</f>
        <v>7805526473</v>
      </c>
    </row>
    <row r="16" spans="1:19" s="21" customFormat="1" x14ac:dyDescent="0.2">
      <c r="A16" s="16" t="s">
        <v>74</v>
      </c>
      <c r="B16" s="48" t="s">
        <v>34</v>
      </c>
      <c r="C16" s="21" t="s">
        <v>38</v>
      </c>
      <c r="D16" s="56" t="s">
        <v>106</v>
      </c>
      <c r="E16" s="14" t="s">
        <v>34</v>
      </c>
      <c r="F16" s="48" t="s">
        <v>180</v>
      </c>
      <c r="G16" s="35" t="s">
        <v>171</v>
      </c>
      <c r="H16" s="35" t="s">
        <v>203</v>
      </c>
      <c r="I16" s="16" t="s">
        <v>370</v>
      </c>
      <c r="J16" s="16" t="s">
        <v>371</v>
      </c>
      <c r="K16" s="16" t="s">
        <v>372</v>
      </c>
      <c r="L16" s="16" t="s">
        <v>39</v>
      </c>
      <c r="M16" s="13">
        <f t="shared" ca="1" si="0"/>
        <v>616</v>
      </c>
      <c r="N16" s="13">
        <f t="shared" ca="1" si="1"/>
        <v>5228</v>
      </c>
      <c r="O16" s="13">
        <f ca="1">RANDBETWEEN(23456789123,23999999999)</f>
        <v>23741507520</v>
      </c>
      <c r="P16" s="15"/>
    </row>
    <row r="17" spans="1:16" s="14" customFormat="1" x14ac:dyDescent="0.2">
      <c r="A17" s="16" t="s">
        <v>75</v>
      </c>
      <c r="B17" s="20" t="s">
        <v>52</v>
      </c>
      <c r="C17" s="4" t="s">
        <v>57</v>
      </c>
      <c r="D17" s="56" t="s">
        <v>106</v>
      </c>
      <c r="E17" s="20" t="s">
        <v>52</v>
      </c>
      <c r="F17" s="48" t="s">
        <v>172</v>
      </c>
      <c r="G17" s="35" t="s">
        <v>171</v>
      </c>
      <c r="H17" s="35" t="s">
        <v>170</v>
      </c>
      <c r="I17" s="3" t="s">
        <v>378</v>
      </c>
      <c r="J17" s="3" t="s">
        <v>149</v>
      </c>
      <c r="K17" s="3">
        <v>15001</v>
      </c>
      <c r="L17" s="16" t="s">
        <v>59</v>
      </c>
      <c r="M17" s="13">
        <f t="shared" ca="1" si="0"/>
        <v>216</v>
      </c>
      <c r="N17" s="13">
        <f t="shared" ca="1" si="1"/>
        <v>3734</v>
      </c>
      <c r="O17" s="41">
        <f ca="1">RANDBETWEEN(2000000000000,5999999999999)</f>
        <v>4825053387478</v>
      </c>
      <c r="P17" s="4"/>
    </row>
    <row r="18" spans="1:16" s="14" customFormat="1" x14ac:dyDescent="0.2">
      <c r="A18" s="16" t="s">
        <v>76</v>
      </c>
      <c r="B18" s="20" t="s">
        <v>53</v>
      </c>
      <c r="C18" s="4" t="s">
        <v>57</v>
      </c>
      <c r="D18" s="56" t="s">
        <v>106</v>
      </c>
      <c r="E18" s="20" t="s">
        <v>53</v>
      </c>
      <c r="F18" s="48" t="s">
        <v>172</v>
      </c>
      <c r="G18" s="35" t="s">
        <v>171</v>
      </c>
      <c r="H18" s="35" t="s">
        <v>170</v>
      </c>
      <c r="I18" s="3" t="s">
        <v>377</v>
      </c>
      <c r="J18" s="3" t="s">
        <v>151</v>
      </c>
      <c r="K18" s="3">
        <v>15090</v>
      </c>
      <c r="L18" s="16" t="s">
        <v>59</v>
      </c>
      <c r="M18" s="13">
        <f t="shared" ca="1" si="0"/>
        <v>993</v>
      </c>
      <c r="N18" s="13">
        <f t="shared" ca="1" si="1"/>
        <v>6901</v>
      </c>
      <c r="O18" s="56" t="str">
        <f ca="1">CONCATENATE("08",RANDBETWEEN(111111111111110000,999999999999990000),"")</f>
        <v>08133092997852473000</v>
      </c>
      <c r="P18" s="4"/>
    </row>
    <row r="19" spans="1:16" s="14" customFormat="1" x14ac:dyDescent="0.2">
      <c r="A19" s="16" t="s">
        <v>77</v>
      </c>
      <c r="B19" s="20" t="s">
        <v>54</v>
      </c>
      <c r="C19" s="4" t="s">
        <v>57</v>
      </c>
      <c r="D19" s="56" t="s">
        <v>106</v>
      </c>
      <c r="E19" s="20" t="s">
        <v>54</v>
      </c>
      <c r="F19" s="48" t="s">
        <v>172</v>
      </c>
      <c r="G19" s="35" t="s">
        <v>171</v>
      </c>
      <c r="H19" s="35" t="s">
        <v>170</v>
      </c>
      <c r="I19" s="3" t="s">
        <v>376</v>
      </c>
      <c r="J19" s="3" t="s">
        <v>271</v>
      </c>
      <c r="K19" s="3">
        <v>19031</v>
      </c>
      <c r="L19" s="16" t="s">
        <v>59</v>
      </c>
      <c r="M19" s="13">
        <f t="shared" ca="1" si="0"/>
        <v>664</v>
      </c>
      <c r="N19" s="13">
        <f t="shared" ca="1" si="1"/>
        <v>5503</v>
      </c>
      <c r="O19" s="42">
        <f ca="1">RANDBETWEEN(6000000000,9999999999)</f>
        <v>6498115680</v>
      </c>
      <c r="P19" s="4"/>
    </row>
    <row r="20" spans="1:16" s="14" customFormat="1" x14ac:dyDescent="0.2">
      <c r="A20" s="16" t="s">
        <v>78</v>
      </c>
      <c r="B20" s="20" t="s">
        <v>55</v>
      </c>
      <c r="C20" s="14" t="s">
        <v>57</v>
      </c>
      <c r="D20" s="56" t="s">
        <v>106</v>
      </c>
      <c r="E20" s="20" t="s">
        <v>55</v>
      </c>
      <c r="F20" s="48" t="s">
        <v>172</v>
      </c>
      <c r="G20" s="35" t="s">
        <v>171</v>
      </c>
      <c r="H20" s="35" t="s">
        <v>170</v>
      </c>
      <c r="I20" s="3" t="s">
        <v>375</v>
      </c>
      <c r="J20" s="3" t="s">
        <v>273</v>
      </c>
      <c r="K20" s="3">
        <v>15906</v>
      </c>
      <c r="L20" s="16" t="s">
        <v>59</v>
      </c>
      <c r="M20" s="13">
        <f t="shared" ca="1" si="0"/>
        <v>485</v>
      </c>
      <c r="N20" s="13">
        <f t="shared" ca="1" si="1"/>
        <v>7480</v>
      </c>
      <c r="O20" s="56" t="str">
        <f ca="1">CONCATENATE("08",RANDBETWEEN(111111111111110000,999999999999990000),"")</f>
        <v>08781067340244855000</v>
      </c>
      <c r="P20" s="43"/>
    </row>
    <row r="21" spans="1:16" s="14" customFormat="1" x14ac:dyDescent="0.2">
      <c r="A21" s="16" t="s">
        <v>79</v>
      </c>
      <c r="B21" s="20" t="s">
        <v>56</v>
      </c>
      <c r="C21" s="14" t="s">
        <v>57</v>
      </c>
      <c r="D21" s="56" t="s">
        <v>106</v>
      </c>
      <c r="E21" s="20" t="s">
        <v>56</v>
      </c>
      <c r="F21" s="48" t="s">
        <v>172</v>
      </c>
      <c r="G21" s="35" t="s">
        <v>171</v>
      </c>
      <c r="H21" s="35" t="s">
        <v>170</v>
      </c>
      <c r="I21" s="3" t="s">
        <v>374</v>
      </c>
      <c r="J21" s="3" t="s">
        <v>275</v>
      </c>
      <c r="K21" s="3">
        <v>16801</v>
      </c>
      <c r="L21" s="16" t="s">
        <v>59</v>
      </c>
      <c r="M21" s="13">
        <f t="shared" ca="1" si="0"/>
        <v>779</v>
      </c>
      <c r="N21" s="13">
        <f t="shared" ca="1" si="1"/>
        <v>6022</v>
      </c>
      <c r="O21" s="13">
        <f ca="1">RANDBETWEEN(7800000000,7899999999)</f>
        <v>7865792581</v>
      </c>
      <c r="P21" s="43"/>
    </row>
    <row r="22" spans="1:16" s="14" customFormat="1" x14ac:dyDescent="0.2">
      <c r="A22" s="16" t="s">
        <v>82</v>
      </c>
      <c r="B22" s="20" t="s">
        <v>58</v>
      </c>
      <c r="C22" s="14" t="s">
        <v>57</v>
      </c>
      <c r="D22" s="56" t="s">
        <v>106</v>
      </c>
      <c r="E22" s="20" t="s">
        <v>86</v>
      </c>
      <c r="F22" s="14" t="s">
        <v>172</v>
      </c>
      <c r="G22" s="35" t="s">
        <v>171</v>
      </c>
      <c r="H22" s="35" t="s">
        <v>170</v>
      </c>
      <c r="I22" s="3" t="s">
        <v>373</v>
      </c>
      <c r="J22" s="3" t="s">
        <v>277</v>
      </c>
      <c r="K22" s="3">
        <v>15717</v>
      </c>
      <c r="L22" s="16" t="s">
        <v>59</v>
      </c>
      <c r="M22" s="13">
        <f t="shared" ca="1" si="0"/>
        <v>313</v>
      </c>
      <c r="N22" s="13">
        <f t="shared" ca="1" si="1"/>
        <v>7092</v>
      </c>
      <c r="O22" s="56" t="str">
        <f ca="1">CONCATENATE("08",RANDBETWEEN(111111111111110000,999999999999990000),"")</f>
        <v>08588723072182241000</v>
      </c>
      <c r="P22" s="43"/>
    </row>
    <row r="23" spans="1:16" s="48" customFormat="1" x14ac:dyDescent="0.2">
      <c r="A23" s="16"/>
      <c r="B23" s="20"/>
      <c r="D23" s="56"/>
      <c r="E23" s="20"/>
      <c r="G23" s="35"/>
      <c r="H23" s="35"/>
      <c r="I23" s="16"/>
      <c r="K23" s="16"/>
      <c r="L23" s="16"/>
      <c r="M23" s="13"/>
      <c r="N23" s="13"/>
      <c r="O23" s="56"/>
      <c r="P23" s="43"/>
    </row>
    <row r="24" spans="1:16" s="48" customFormat="1" x14ac:dyDescent="0.2">
      <c r="A24" s="16"/>
      <c r="B24" s="20"/>
      <c r="D24" s="56"/>
      <c r="E24" s="20"/>
      <c r="G24" s="35"/>
      <c r="H24" s="35"/>
      <c r="I24" s="16"/>
      <c r="K24" s="16"/>
      <c r="L24" s="16"/>
      <c r="M24" s="13"/>
      <c r="N24" s="13"/>
      <c r="O24" s="56"/>
      <c r="P24" s="43"/>
    </row>
    <row r="25" spans="1:16" s="48" customFormat="1" x14ac:dyDescent="0.2">
      <c r="A25" s="16"/>
      <c r="B25" s="20"/>
      <c r="D25" s="56"/>
      <c r="E25" s="20"/>
      <c r="G25" s="35"/>
      <c r="H25" s="35"/>
      <c r="I25" s="16"/>
      <c r="K25" s="16"/>
      <c r="L25" s="16"/>
      <c r="M25" s="13"/>
      <c r="N25" s="13"/>
      <c r="O25" s="56"/>
      <c r="P25" s="43"/>
    </row>
    <row r="26" spans="1:16" s="48" customFormat="1" x14ac:dyDescent="0.2">
      <c r="A26" s="16"/>
      <c r="B26" s="20"/>
      <c r="D26" s="56"/>
      <c r="E26" s="20"/>
      <c r="G26" s="35"/>
      <c r="H26" s="35"/>
      <c r="I26" s="16"/>
      <c r="K26" s="16"/>
      <c r="L26" s="16"/>
      <c r="M26" s="13"/>
      <c r="N26" s="13"/>
      <c r="O26" s="56"/>
      <c r="P26" s="43"/>
    </row>
    <row r="36" spans="1:19" s="48" customFormat="1" x14ac:dyDescent="0.2">
      <c r="A36" s="16"/>
      <c r="B36" s="20"/>
      <c r="C36" s="58"/>
      <c r="D36" s="56"/>
      <c r="E36" s="20"/>
      <c r="G36" s="35"/>
      <c r="H36" s="35"/>
      <c r="I36" s="16"/>
      <c r="K36" s="16"/>
      <c r="L36" s="16"/>
      <c r="M36" s="13"/>
      <c r="N36" s="13"/>
      <c r="O36" s="42"/>
      <c r="P36" s="58"/>
    </row>
    <row r="37" spans="1:19" s="48" customFormat="1" x14ac:dyDescent="0.2">
      <c r="A37" s="16"/>
      <c r="B37" s="20"/>
      <c r="C37" s="58"/>
      <c r="D37" s="56"/>
      <c r="E37" s="20"/>
      <c r="G37" s="35"/>
      <c r="H37" s="35"/>
      <c r="I37" s="16"/>
      <c r="K37" s="16"/>
      <c r="L37" s="16"/>
      <c r="M37" s="13"/>
      <c r="N37" s="13"/>
      <c r="O37" s="42"/>
      <c r="P37" s="58"/>
    </row>
    <row r="38" spans="1:19" s="48" customFormat="1" x14ac:dyDescent="0.2">
      <c r="A38" s="16"/>
      <c r="B38" s="20"/>
      <c r="C38" s="58"/>
      <c r="D38" s="56"/>
      <c r="E38" s="20"/>
      <c r="G38" s="35"/>
      <c r="H38" s="35"/>
      <c r="I38" s="16"/>
      <c r="K38" s="16"/>
      <c r="L38" s="16"/>
      <c r="M38" s="13"/>
      <c r="N38" s="13"/>
      <c r="O38" s="42"/>
      <c r="P38" s="58"/>
    </row>
    <row r="39" spans="1:19" s="48" customFormat="1" x14ac:dyDescent="0.2">
      <c r="A39" s="16"/>
      <c r="B39" s="20"/>
      <c r="C39" s="58"/>
      <c r="D39" s="56"/>
      <c r="E39" s="20"/>
      <c r="G39" s="35"/>
      <c r="H39" s="35"/>
      <c r="I39" s="16"/>
      <c r="K39" s="16"/>
      <c r="L39" s="16"/>
      <c r="M39" s="13"/>
      <c r="N39" s="13"/>
      <c r="O39" s="42"/>
      <c r="P39" s="58"/>
    </row>
    <row r="40" spans="1:19" s="56" customFormat="1" x14ac:dyDescent="0.2">
      <c r="A40" s="16"/>
      <c r="F40" s="48"/>
      <c r="G40" s="35"/>
      <c r="H40" s="35"/>
      <c r="K40" s="16"/>
      <c r="L40" s="16"/>
      <c r="M40" s="13"/>
      <c r="N40" s="13"/>
      <c r="P40" s="13"/>
    </row>
    <row r="41" spans="1:19" s="56" customFormat="1" x14ac:dyDescent="0.2">
      <c r="A41" s="16"/>
      <c r="F41" s="48"/>
      <c r="G41" s="35"/>
      <c r="H41" s="35"/>
      <c r="K41" s="16"/>
      <c r="L41" s="16"/>
      <c r="M41" s="13"/>
      <c r="N41" s="13"/>
      <c r="P41" s="13"/>
    </row>
    <row r="42" spans="1:19" s="56" customFormat="1" x14ac:dyDescent="0.2">
      <c r="A42" s="16"/>
      <c r="F42" s="48"/>
      <c r="G42" s="35"/>
      <c r="H42" s="35"/>
      <c r="K42" s="16"/>
      <c r="L42" s="16"/>
      <c r="M42" s="13"/>
      <c r="N42" s="13"/>
      <c r="P42" s="13"/>
    </row>
    <row r="43" spans="1:19" s="56" customFormat="1" x14ac:dyDescent="0.2">
      <c r="A43" s="16"/>
      <c r="C43" s="21"/>
      <c r="F43" s="48"/>
      <c r="G43" s="35"/>
      <c r="H43" s="35"/>
      <c r="I43" s="16"/>
      <c r="J43" s="16"/>
      <c r="K43" s="16"/>
      <c r="L43" s="16"/>
      <c r="M43" s="13"/>
      <c r="N43" s="13"/>
      <c r="O43" s="12"/>
      <c r="P43" s="12"/>
      <c r="S43" s="16"/>
    </row>
    <row r="44" spans="1:19" s="56" customFormat="1" x14ac:dyDescent="0.2">
      <c r="A44" s="16"/>
      <c r="C44" s="21"/>
      <c r="F44" s="48"/>
      <c r="G44" s="35"/>
      <c r="H44" s="35"/>
      <c r="I44" s="16"/>
      <c r="J44" s="16"/>
      <c r="K44" s="16"/>
      <c r="L44" s="16"/>
      <c r="M44" s="13"/>
      <c r="N44" s="13"/>
      <c r="O44" s="12"/>
      <c r="P44" s="12"/>
      <c r="S44" s="16"/>
    </row>
    <row r="45" spans="1:19" s="56" customFormat="1" x14ac:dyDescent="0.2">
      <c r="A45" s="16"/>
      <c r="F45" s="48"/>
      <c r="G45" s="35"/>
      <c r="H45" s="35"/>
      <c r="I45" s="12"/>
      <c r="J45" s="12"/>
      <c r="K45" s="16"/>
      <c r="L45" s="16"/>
      <c r="M45" s="13"/>
      <c r="N45" s="13"/>
      <c r="O45" s="12"/>
    </row>
    <row r="46" spans="1:19" s="56" customFormat="1" x14ac:dyDescent="0.2">
      <c r="A46" s="16"/>
      <c r="F46" s="48"/>
      <c r="G46" s="35"/>
      <c r="H46" s="35"/>
      <c r="I46" s="12"/>
      <c r="J46" s="12"/>
      <c r="K46" s="16"/>
      <c r="L46" s="16"/>
      <c r="M46" s="13"/>
      <c r="N46" s="13"/>
      <c r="O46" s="12"/>
    </row>
    <row r="47" spans="1:19" s="40" customFormat="1" x14ac:dyDescent="0.2">
      <c r="A47" s="16"/>
      <c r="B47" s="56"/>
      <c r="C47" s="21"/>
      <c r="D47" s="56"/>
      <c r="E47" s="56"/>
      <c r="F47" s="48"/>
      <c r="G47" s="35"/>
      <c r="H47" s="35"/>
      <c r="I47" s="16"/>
      <c r="J47" s="21"/>
      <c r="K47" s="16"/>
      <c r="L47" s="16"/>
      <c r="M47" s="13"/>
      <c r="N47" s="13"/>
      <c r="O47" s="12"/>
    </row>
    <row r="48" spans="1:19" s="40" customFormat="1" x14ac:dyDescent="0.2">
      <c r="A48" s="16"/>
      <c r="B48" s="56"/>
      <c r="C48" s="21"/>
      <c r="D48" s="56"/>
      <c r="E48" s="56"/>
      <c r="F48" s="48"/>
      <c r="G48" s="35"/>
      <c r="H48" s="35"/>
      <c r="I48" s="16"/>
      <c r="J48" s="21"/>
      <c r="K48" s="16"/>
      <c r="L48" s="16"/>
      <c r="M48" s="13"/>
      <c r="N48" s="13"/>
      <c r="O48" s="12"/>
    </row>
    <row r="49" spans="1:15" s="40" customFormat="1" x14ac:dyDescent="0.2">
      <c r="A49" s="16"/>
      <c r="B49" s="56"/>
      <c r="C49" s="21"/>
      <c r="D49" s="56"/>
      <c r="E49" s="56"/>
      <c r="F49" s="48"/>
      <c r="G49" s="35"/>
      <c r="H49" s="35"/>
      <c r="I49" s="16"/>
      <c r="J49" s="21"/>
      <c r="K49" s="16"/>
      <c r="L49" s="16"/>
      <c r="M49" s="13"/>
      <c r="N49" s="13"/>
      <c r="O49" s="1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7"/>
  <sheetViews>
    <sheetView zoomScaleNormal="100" workbookViewId="0"/>
  </sheetViews>
  <sheetFormatPr defaultColWidth="9.109375" defaultRowHeight="10.199999999999999" x14ac:dyDescent="0.2"/>
  <cols>
    <col min="1" max="1" width="8.6640625" style="57" bestFit="1" customWidth="1"/>
    <col min="2" max="2" width="24.88671875" style="57" bestFit="1" customWidth="1"/>
    <col min="3" max="3" width="14.44140625" style="55" bestFit="1" customWidth="1"/>
    <col min="4" max="4" width="11.44140625" style="55" bestFit="1" customWidth="1"/>
    <col min="5" max="5" width="15" style="55" bestFit="1" customWidth="1"/>
    <col min="6" max="6" width="11.109375" style="55" bestFit="1" customWidth="1"/>
    <col min="7" max="7" width="5.33203125" style="57" bestFit="1" customWidth="1"/>
    <col min="8" max="8" width="8.109375" style="57" bestFit="1" customWidth="1"/>
    <col min="9" max="9" width="4.88671875" style="55" bestFit="1" customWidth="1"/>
    <col min="10" max="10" width="4.44140625" style="55" bestFit="1" customWidth="1"/>
    <col min="11" max="11" width="20.109375" style="22" bestFit="1" customWidth="1"/>
    <col min="12" max="12" width="20.109375" style="22" customWidth="1"/>
    <col min="13" max="13" width="12.5546875" style="55" bestFit="1" customWidth="1"/>
    <col min="14" max="16384" width="9.109375" style="55"/>
  </cols>
  <sheetData>
    <row r="1" spans="1:13" x14ac:dyDescent="0.2">
      <c r="A1" s="57" t="s">
        <v>0</v>
      </c>
      <c r="B1" s="57" t="s">
        <v>1</v>
      </c>
      <c r="C1" s="55" t="s">
        <v>9</v>
      </c>
      <c r="D1" s="55" t="s">
        <v>16</v>
      </c>
      <c r="E1" s="55" t="s">
        <v>17</v>
      </c>
      <c r="F1" s="55" t="s">
        <v>4</v>
      </c>
      <c r="G1" s="57" t="s">
        <v>5</v>
      </c>
      <c r="H1" s="57" t="s">
        <v>6</v>
      </c>
      <c r="I1" s="55" t="s">
        <v>18</v>
      </c>
      <c r="J1" s="55" t="s">
        <v>19</v>
      </c>
      <c r="K1" s="22" t="s">
        <v>3</v>
      </c>
    </row>
    <row r="2" spans="1:13" s="56" customFormat="1" x14ac:dyDescent="0.2">
      <c r="A2" s="57" t="s">
        <v>60</v>
      </c>
      <c r="B2" s="38" t="s">
        <v>209</v>
      </c>
      <c r="C2" s="56" t="s">
        <v>57</v>
      </c>
      <c r="D2" s="38" t="s">
        <v>54</v>
      </c>
      <c r="E2" s="16" t="s">
        <v>105</v>
      </c>
      <c r="F2" s="53" t="s">
        <v>154</v>
      </c>
      <c r="G2" s="16" t="s">
        <v>210</v>
      </c>
      <c r="H2" s="16" t="s">
        <v>59</v>
      </c>
      <c r="I2" s="13">
        <f t="shared" ref="I2" ca="1" si="0">RANDBETWEEN(200,999)</f>
        <v>649</v>
      </c>
      <c r="J2" s="13">
        <f t="shared" ref="J2" ca="1" si="1">RANDBETWEEN(1000,9999)</f>
        <v>9863</v>
      </c>
      <c r="K2" s="13">
        <f ca="1">RANDBETWEEN(7800000000,7899999999)</f>
        <v>7843084898</v>
      </c>
      <c r="L2" s="13"/>
    </row>
    <row r="3" spans="1:13" s="56" customFormat="1" x14ac:dyDescent="0.2">
      <c r="A3" s="57"/>
      <c r="B3" s="48"/>
      <c r="D3" s="48"/>
      <c r="E3" s="16"/>
      <c r="F3" s="59"/>
      <c r="G3" s="16"/>
      <c r="H3" s="16"/>
      <c r="I3" s="13"/>
      <c r="J3" s="13"/>
      <c r="K3" s="13"/>
      <c r="L3" s="13"/>
      <c r="M3" s="59"/>
    </row>
    <row r="4" spans="1:13" x14ac:dyDescent="0.2">
      <c r="B4" s="55"/>
      <c r="I4" s="53"/>
      <c r="J4" s="53"/>
      <c r="K4" s="24"/>
      <c r="L4" s="24"/>
    </row>
    <row r="16" spans="1:13" x14ac:dyDescent="0.2">
      <c r="B16" s="55"/>
      <c r="E16" s="57"/>
      <c r="I16" s="53"/>
      <c r="J16" s="53"/>
      <c r="K16" s="29"/>
      <c r="L16" s="29"/>
    </row>
    <row r="17" spans="1:13" x14ac:dyDescent="0.2">
      <c r="B17" s="55"/>
      <c r="E17" s="58"/>
      <c r="I17" s="13"/>
      <c r="J17" s="13"/>
      <c r="K17" s="13"/>
      <c r="L17" s="13"/>
    </row>
    <row r="18" spans="1:13" x14ac:dyDescent="0.2">
      <c r="B18" s="55"/>
      <c r="I18" s="13"/>
      <c r="J18" s="13"/>
      <c r="K18" s="29"/>
      <c r="L18" s="29"/>
    </row>
    <row r="19" spans="1:13" s="56" customFormat="1" x14ac:dyDescent="0.2">
      <c r="A19" s="57"/>
      <c r="B19" s="48"/>
      <c r="D19" s="48"/>
      <c r="E19" s="58"/>
      <c r="F19" s="16"/>
      <c r="G19" s="16"/>
      <c r="H19" s="57"/>
      <c r="I19" s="13"/>
      <c r="J19" s="13"/>
      <c r="K19" s="29"/>
      <c r="L19" s="29"/>
    </row>
    <row r="22" spans="1:13" s="56" customFormat="1" x14ac:dyDescent="0.2">
      <c r="A22" s="57"/>
      <c r="B22" s="48"/>
      <c r="D22" s="48"/>
      <c r="E22" s="16"/>
      <c r="G22" s="16"/>
      <c r="H22" s="16"/>
      <c r="I22" s="13"/>
      <c r="J22" s="13"/>
      <c r="K22" s="13"/>
      <c r="L22" s="13"/>
      <c r="M22" s="16"/>
    </row>
    <row r="23" spans="1:13" s="56" customFormat="1" x14ac:dyDescent="0.2">
      <c r="A23" s="57"/>
      <c r="B23" s="38"/>
      <c r="D23" s="38"/>
      <c r="E23" s="16"/>
      <c r="G23" s="16"/>
      <c r="H23" s="16"/>
      <c r="I23" s="13"/>
      <c r="J23" s="13"/>
      <c r="K23" s="13"/>
      <c r="L23" s="13"/>
      <c r="M23" s="16"/>
    </row>
    <row r="24" spans="1:13" s="56" customFormat="1" x14ac:dyDescent="0.2">
      <c r="A24" s="57"/>
      <c r="B24" s="38"/>
      <c r="D24" s="38"/>
      <c r="E24" s="16"/>
      <c r="G24" s="16"/>
      <c r="H24" s="16"/>
      <c r="I24" s="13"/>
      <c r="J24" s="13"/>
      <c r="K24" s="13"/>
      <c r="L24" s="13"/>
      <c r="M24" s="16"/>
    </row>
    <row r="25" spans="1:13" s="56" customFormat="1" x14ac:dyDescent="0.2">
      <c r="A25" s="57"/>
      <c r="B25" s="38"/>
      <c r="D25" s="38"/>
      <c r="E25" s="16"/>
      <c r="G25" s="16"/>
      <c r="H25" s="16"/>
      <c r="I25" s="13"/>
      <c r="J25" s="13"/>
      <c r="K25" s="13"/>
      <c r="L25" s="13"/>
    </row>
    <row r="26" spans="1:13" s="56" customFormat="1" x14ac:dyDescent="0.2">
      <c r="A26" s="57"/>
      <c r="B26" s="48"/>
      <c r="D26" s="48"/>
      <c r="E26" s="16"/>
      <c r="G26" s="16"/>
      <c r="H26" s="16"/>
      <c r="I26" s="13"/>
      <c r="J26" s="13"/>
      <c r="K26" s="29"/>
      <c r="L26" s="29"/>
      <c r="M26" s="16"/>
    </row>
    <row r="27" spans="1:13" s="56" customFormat="1" x14ac:dyDescent="0.2">
      <c r="A27" s="57"/>
      <c r="B27" s="48"/>
      <c r="D27" s="48"/>
      <c r="E27" s="58"/>
      <c r="G27" s="16"/>
      <c r="H27" s="16"/>
      <c r="I27" s="13"/>
      <c r="J27" s="13"/>
      <c r="K27" s="13"/>
      <c r="L27" s="13"/>
      <c r="M27" s="1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"/>
  <sheetViews>
    <sheetView zoomScaleNormal="100" workbookViewId="0">
      <pane ySplit="1" topLeftCell="A2" activePane="bottomLeft" state="frozen"/>
      <selection pane="bottomLeft" activeCell="F6" sqref="F6"/>
    </sheetView>
  </sheetViews>
  <sheetFormatPr defaultColWidth="9.109375" defaultRowHeight="10.199999999999999" x14ac:dyDescent="0.2"/>
  <cols>
    <col min="1" max="1" width="8.88671875" style="57" bestFit="1" customWidth="1"/>
    <col min="2" max="2" width="28.88671875" style="57" bestFit="1" customWidth="1"/>
    <col min="3" max="3" width="14.44140625" style="55" bestFit="1" customWidth="1"/>
    <col min="4" max="4" width="8.5546875" style="55" bestFit="1" customWidth="1"/>
    <col min="5" max="5" width="26" style="55" bestFit="1" customWidth="1"/>
    <col min="6" max="6" width="28.88671875" style="55" bestFit="1" customWidth="1"/>
    <col min="7" max="7" width="18" style="55" bestFit="1" customWidth="1"/>
    <col min="8" max="8" width="14.88671875" style="55" bestFit="1" customWidth="1"/>
    <col min="9" max="9" width="12.6640625" style="57" bestFit="1" customWidth="1"/>
    <col min="10" max="10" width="8.109375" style="57" bestFit="1" customWidth="1"/>
    <col min="11" max="11" width="5.33203125" style="55" bestFit="1" customWidth="1"/>
    <col min="12" max="12" width="4.44140625" style="55" bestFit="1" customWidth="1"/>
    <col min="13" max="13" width="20.109375" style="22" bestFit="1" customWidth="1"/>
    <col min="14" max="14" width="12.44140625" style="55" bestFit="1" customWidth="1"/>
    <col min="15" max="15" width="12" style="55" bestFit="1" customWidth="1"/>
    <col min="16" max="16" width="9.5546875" style="55" bestFit="1" customWidth="1"/>
    <col min="17" max="17" width="4.44140625" style="55" bestFit="1" customWidth="1"/>
    <col min="18" max="18" width="9.109375" style="55"/>
    <col min="19" max="19" width="7.6640625" style="55" bestFit="1" customWidth="1"/>
    <col min="20" max="16384" width="9.109375" style="55"/>
  </cols>
  <sheetData>
    <row r="1" spans="1:14" x14ac:dyDescent="0.2">
      <c r="A1" s="57" t="s">
        <v>0</v>
      </c>
      <c r="B1" s="57" t="s">
        <v>1</v>
      </c>
      <c r="C1" s="55" t="s">
        <v>9</v>
      </c>
      <c r="D1" s="55" t="s">
        <v>21</v>
      </c>
      <c r="E1" s="55" t="s">
        <v>16</v>
      </c>
      <c r="F1" s="55" t="s">
        <v>81</v>
      </c>
      <c r="G1" s="55" t="s">
        <v>17</v>
      </c>
      <c r="H1" s="55" t="s">
        <v>4</v>
      </c>
      <c r="I1" s="57" t="s">
        <v>5</v>
      </c>
      <c r="J1" s="57" t="s">
        <v>6</v>
      </c>
      <c r="K1" s="55" t="s">
        <v>18</v>
      </c>
      <c r="L1" s="55" t="s">
        <v>19</v>
      </c>
      <c r="M1" s="22" t="s">
        <v>3</v>
      </c>
      <c r="N1" s="55" t="s">
        <v>2</v>
      </c>
    </row>
    <row r="2" spans="1:14" x14ac:dyDescent="0.2">
      <c r="A2" s="57" t="s">
        <v>68</v>
      </c>
      <c r="B2" s="55" t="s">
        <v>7</v>
      </c>
      <c r="C2" s="55" t="s">
        <v>8</v>
      </c>
      <c r="D2" s="7" t="s">
        <v>106</v>
      </c>
      <c r="E2" s="55" t="s">
        <v>7</v>
      </c>
      <c r="F2" s="55" t="s">
        <v>403</v>
      </c>
      <c r="G2" s="3" t="s">
        <v>402</v>
      </c>
      <c r="H2" s="3" t="s">
        <v>114</v>
      </c>
      <c r="I2" s="25" t="s">
        <v>95</v>
      </c>
      <c r="J2" s="57" t="s">
        <v>20</v>
      </c>
      <c r="K2" s="53">
        <f t="shared" ref="K2" ca="1" si="0">RANDBETWEEN(200,999)</f>
        <v>538</v>
      </c>
      <c r="L2" s="53">
        <f t="shared" ref="L2" ca="1" si="1">RANDBETWEEN(1000,9999)</f>
        <v>7558</v>
      </c>
      <c r="M2" s="29" t="str">
        <f ca="1">CONCATENATE("05",RANDBETWEEN(11111111111111100000,99999999999999900000),"")</f>
        <v>0540983892364147100000</v>
      </c>
      <c r="N2" s="5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66"/>
  <sheetViews>
    <sheetView topLeftCell="A33" workbookViewId="0">
      <selection activeCell="A56" sqref="A56:M66"/>
    </sheetView>
  </sheetViews>
  <sheetFormatPr defaultRowHeight="14.4" x14ac:dyDescent="0.3"/>
  <cols>
    <col min="1" max="1" width="10" bestFit="1" customWidth="1"/>
    <col min="2" max="2" width="24.88671875" bestFit="1" customWidth="1"/>
    <col min="3" max="3" width="11.33203125" bestFit="1" customWidth="1"/>
    <col min="4" max="4" width="7.88671875" bestFit="1" customWidth="1"/>
    <col min="5" max="5" width="22.88671875" bestFit="1" customWidth="1"/>
    <col min="6" max="6" width="20.109375" bestFit="1" customWidth="1"/>
    <col min="7" max="7" width="18" bestFit="1" customWidth="1"/>
    <col min="8" max="8" width="14.88671875" bestFit="1" customWidth="1"/>
    <col min="9" max="9" width="16.5546875" bestFit="1" customWidth="1"/>
    <col min="10" max="10" width="10.109375" bestFit="1" customWidth="1"/>
    <col min="11" max="11" width="5.33203125" bestFit="1" customWidth="1"/>
    <col min="12" max="12" width="4.44140625" bestFit="1" customWidth="1"/>
    <col min="13" max="13" width="18.44140625" bestFit="1" customWidth="1"/>
    <col min="14" max="14" width="10.44140625" bestFit="1" customWidth="1"/>
    <col min="15" max="15" width="14.109375" bestFit="1" customWidth="1"/>
    <col min="17" max="17" width="9.88671875" bestFit="1" customWidth="1"/>
  </cols>
  <sheetData>
    <row r="1" spans="1:17" x14ac:dyDescent="0.3">
      <c r="A1" t="s">
        <v>412</v>
      </c>
    </row>
    <row r="2" spans="1:17" s="15" customFormat="1" ht="10.199999999999999" x14ac:dyDescent="0.2">
      <c r="A2" s="16" t="s">
        <v>71</v>
      </c>
      <c r="B2" s="14" t="s">
        <v>24</v>
      </c>
      <c r="C2" s="15" t="s">
        <v>32</v>
      </c>
      <c r="D2" s="56" t="s">
        <v>106</v>
      </c>
      <c r="E2" s="14" t="s">
        <v>24</v>
      </c>
      <c r="F2" s="48" t="s">
        <v>179</v>
      </c>
      <c r="G2" s="35" t="s">
        <v>183</v>
      </c>
      <c r="H2" s="35" t="s">
        <v>170</v>
      </c>
      <c r="I2" s="16" t="s">
        <v>120</v>
      </c>
      <c r="J2" s="16" t="s">
        <v>80</v>
      </c>
      <c r="K2" s="16" t="s">
        <v>122</v>
      </c>
      <c r="L2" s="16" t="s">
        <v>33</v>
      </c>
      <c r="M2" s="13">
        <f t="shared" ref="M2:M7" ca="1" si="0">RANDBETWEEN(200,999)</f>
        <v>428</v>
      </c>
      <c r="N2" s="13">
        <f t="shared" ref="N2:N7" ca="1" si="1">RANDBETWEEN(1000,9999)</f>
        <v>1941</v>
      </c>
      <c r="O2" s="12">
        <f ca="1">RANDBETWEEN(10000000000,19999999999)</f>
        <v>10581060453</v>
      </c>
      <c r="P2" s="13"/>
      <c r="Q2" s="16" t="s">
        <v>121</v>
      </c>
    </row>
    <row r="3" spans="1:17" s="15" customFormat="1" ht="10.199999999999999" x14ac:dyDescent="0.2">
      <c r="A3" s="16" t="s">
        <v>72</v>
      </c>
      <c r="B3" s="14" t="s">
        <v>25</v>
      </c>
      <c r="C3" s="15" t="s">
        <v>32</v>
      </c>
      <c r="D3" s="56" t="s">
        <v>106</v>
      </c>
      <c r="E3" s="14" t="s">
        <v>25</v>
      </c>
      <c r="F3" s="48" t="s">
        <v>179</v>
      </c>
      <c r="G3" s="35" t="s">
        <v>183</v>
      </c>
      <c r="H3" s="35" t="s">
        <v>170</v>
      </c>
      <c r="I3" s="15" t="s">
        <v>207</v>
      </c>
      <c r="J3" s="16" t="s">
        <v>80</v>
      </c>
      <c r="K3" s="16" t="s">
        <v>204</v>
      </c>
      <c r="L3" s="16" t="s">
        <v>33</v>
      </c>
      <c r="M3" s="13">
        <f t="shared" ca="1" si="0"/>
        <v>799</v>
      </c>
      <c r="N3" s="13">
        <f t="shared" ca="1" si="1"/>
        <v>1882</v>
      </c>
      <c r="O3" s="12">
        <f ca="1">RANDBETWEEN(100000000000000,199999999999999)</f>
        <v>175783299024879</v>
      </c>
      <c r="P3" s="13"/>
      <c r="Q3" s="16" t="s">
        <v>205</v>
      </c>
    </row>
    <row r="4" spans="1:17" s="15" customFormat="1" ht="10.199999999999999" x14ac:dyDescent="0.2">
      <c r="A4" s="16" t="s">
        <v>73</v>
      </c>
      <c r="B4" s="38" t="s">
        <v>26</v>
      </c>
      <c r="C4" s="15" t="s">
        <v>32</v>
      </c>
      <c r="D4" s="56" t="s">
        <v>106</v>
      </c>
      <c r="E4" s="38" t="s">
        <v>26</v>
      </c>
      <c r="F4" s="48" t="s">
        <v>179</v>
      </c>
      <c r="G4" s="35" t="s">
        <v>183</v>
      </c>
      <c r="H4" s="35" t="s">
        <v>170</v>
      </c>
      <c r="I4" s="16" t="s">
        <v>123</v>
      </c>
      <c r="J4" s="16" t="s">
        <v>80</v>
      </c>
      <c r="K4" s="16" t="s">
        <v>125</v>
      </c>
      <c r="L4" s="16" t="s">
        <v>33</v>
      </c>
      <c r="M4" s="13">
        <f t="shared" ca="1" si="0"/>
        <v>629</v>
      </c>
      <c r="N4" s="13">
        <f t="shared" ca="1" si="1"/>
        <v>7654</v>
      </c>
      <c r="O4" s="13">
        <f ca="1">RANDBETWEEN(7800000000,7899999999)</f>
        <v>7820775636</v>
      </c>
      <c r="Q4" s="16" t="s">
        <v>124</v>
      </c>
    </row>
    <row r="5" spans="1:17" s="15" customFormat="1" ht="10.199999999999999" x14ac:dyDescent="0.2">
      <c r="A5" s="16" t="s">
        <v>74</v>
      </c>
      <c r="B5" s="14" t="s">
        <v>27</v>
      </c>
      <c r="C5" s="15" t="s">
        <v>32</v>
      </c>
      <c r="D5" s="56" t="s">
        <v>106</v>
      </c>
      <c r="E5" s="14" t="s">
        <v>27</v>
      </c>
      <c r="F5" s="48" t="s">
        <v>179</v>
      </c>
      <c r="G5" s="35" t="s">
        <v>183</v>
      </c>
      <c r="H5" s="35" t="s">
        <v>170</v>
      </c>
      <c r="I5" s="16" t="s">
        <v>126</v>
      </c>
      <c r="J5" s="16" t="s">
        <v>80</v>
      </c>
      <c r="K5" s="16" t="s">
        <v>128</v>
      </c>
      <c r="L5" s="16" t="s">
        <v>33</v>
      </c>
      <c r="M5" s="13">
        <f t="shared" ca="1" si="0"/>
        <v>805</v>
      </c>
      <c r="N5" s="13">
        <f t="shared" ca="1" si="1"/>
        <v>4020</v>
      </c>
      <c r="O5" s="56" t="str">
        <f ca="1">CONCATENATE("N01",RANDBETWEEN(111111111111,999999900000),"")</f>
        <v>N01397915405146</v>
      </c>
      <c r="P5" s="13"/>
      <c r="Q5" s="16" t="s">
        <v>127</v>
      </c>
    </row>
    <row r="6" spans="1:17" s="15" customFormat="1" ht="10.199999999999999" x14ac:dyDescent="0.2">
      <c r="A6" s="16" t="s">
        <v>75</v>
      </c>
      <c r="B6" s="14" t="s">
        <v>28</v>
      </c>
      <c r="C6" s="15" t="s">
        <v>32</v>
      </c>
      <c r="D6" s="56" t="s">
        <v>106</v>
      </c>
      <c r="E6" s="14" t="s">
        <v>28</v>
      </c>
      <c r="F6" s="48" t="s">
        <v>179</v>
      </c>
      <c r="G6" s="35" t="s">
        <v>183</v>
      </c>
      <c r="H6" s="35" t="s">
        <v>170</v>
      </c>
      <c r="I6" s="16" t="s">
        <v>129</v>
      </c>
      <c r="J6" s="16" t="s">
        <v>80</v>
      </c>
      <c r="K6" s="16" t="s">
        <v>131</v>
      </c>
      <c r="L6" s="16" t="s">
        <v>33</v>
      </c>
      <c r="M6" s="13">
        <f t="shared" ca="1" si="0"/>
        <v>453</v>
      </c>
      <c r="N6" s="13">
        <f t="shared" ca="1" si="1"/>
        <v>4463</v>
      </c>
      <c r="O6" s="13">
        <f ca="1">RANDBETWEEN(7800000000,7899999999)</f>
        <v>7894320888</v>
      </c>
      <c r="P6" s="13"/>
      <c r="Q6" s="16" t="s">
        <v>130</v>
      </c>
    </row>
    <row r="7" spans="1:17" s="15" customFormat="1" ht="10.199999999999999" x14ac:dyDescent="0.2">
      <c r="A7" s="16" t="s">
        <v>76</v>
      </c>
      <c r="B7" s="14" t="s">
        <v>29</v>
      </c>
      <c r="C7" s="15" t="s">
        <v>32</v>
      </c>
      <c r="D7" s="56" t="s">
        <v>106</v>
      </c>
      <c r="E7" s="14" t="s">
        <v>29</v>
      </c>
      <c r="F7" s="48" t="s">
        <v>179</v>
      </c>
      <c r="G7" s="35" t="s">
        <v>183</v>
      </c>
      <c r="H7" s="35" t="s">
        <v>170</v>
      </c>
      <c r="I7" s="16" t="s">
        <v>132</v>
      </c>
      <c r="J7" s="16" t="s">
        <v>80</v>
      </c>
      <c r="K7" s="16" t="s">
        <v>134</v>
      </c>
      <c r="L7" s="16" t="s">
        <v>33</v>
      </c>
      <c r="M7" s="13">
        <f t="shared" ca="1" si="0"/>
        <v>332</v>
      </c>
      <c r="N7" s="13">
        <f t="shared" ca="1" si="1"/>
        <v>4970</v>
      </c>
      <c r="O7" s="56" t="str">
        <f ca="1">CONCATENATE("R01",RANDBETWEEN(111111111111,999999900000),"")</f>
        <v>R01313753983827</v>
      </c>
      <c r="P7" s="13"/>
      <c r="Q7" s="16" t="s">
        <v>133</v>
      </c>
    </row>
    <row r="9" spans="1:17" s="66" customFormat="1" x14ac:dyDescent="0.3">
      <c r="A9" s="65" t="s">
        <v>413</v>
      </c>
    </row>
    <row r="10" spans="1:17" s="68" customFormat="1" ht="10.199999999999999" x14ac:dyDescent="0.2">
      <c r="A10" s="67" t="s">
        <v>64</v>
      </c>
      <c r="B10" s="68" t="s">
        <v>25</v>
      </c>
      <c r="C10" s="68" t="s">
        <v>32</v>
      </c>
      <c r="D10" s="68" t="s">
        <v>22</v>
      </c>
      <c r="E10" s="68" t="s">
        <v>25</v>
      </c>
      <c r="F10" s="68" t="s">
        <v>179</v>
      </c>
      <c r="G10" s="65" t="s">
        <v>183</v>
      </c>
      <c r="H10" s="65" t="s">
        <v>184</v>
      </c>
      <c r="I10" s="65" t="s">
        <v>206</v>
      </c>
      <c r="J10" s="65" t="s">
        <v>80</v>
      </c>
      <c r="K10" s="65" t="s">
        <v>204</v>
      </c>
      <c r="L10" s="65" t="s">
        <v>33</v>
      </c>
      <c r="M10" s="69">
        <f t="shared" ref="M10:M19" ca="1" si="2">RANDBETWEEN(200,999)</f>
        <v>321</v>
      </c>
      <c r="N10" s="69">
        <f t="shared" ref="N10:N19" ca="1" si="3">RANDBETWEEN(1000,9999)</f>
        <v>6241</v>
      </c>
      <c r="O10" s="69">
        <f ca="1">RANDBETWEEN(100000000000000,199999999999999)</f>
        <v>121853167569961</v>
      </c>
      <c r="P10" s="69"/>
      <c r="Q10" s="65" t="s">
        <v>205</v>
      </c>
    </row>
    <row r="11" spans="1:17" s="68" customFormat="1" ht="10.199999999999999" x14ac:dyDescent="0.2">
      <c r="A11" s="67" t="s">
        <v>65</v>
      </c>
      <c r="B11" s="68" t="s">
        <v>30</v>
      </c>
      <c r="C11" s="68" t="s">
        <v>32</v>
      </c>
      <c r="D11" s="68" t="s">
        <v>22</v>
      </c>
      <c r="E11" s="68" t="s">
        <v>30</v>
      </c>
      <c r="F11" s="68" t="s">
        <v>179</v>
      </c>
      <c r="G11" s="65" t="s">
        <v>183</v>
      </c>
      <c r="H11" s="65" t="s">
        <v>184</v>
      </c>
      <c r="I11" s="65" t="s">
        <v>135</v>
      </c>
      <c r="J11" s="65" t="s">
        <v>80</v>
      </c>
      <c r="K11" s="65" t="s">
        <v>137</v>
      </c>
      <c r="L11" s="65" t="s">
        <v>33</v>
      </c>
      <c r="M11" s="69">
        <f t="shared" ca="1" si="2"/>
        <v>209</v>
      </c>
      <c r="N11" s="69">
        <f t="shared" ca="1" si="3"/>
        <v>8206</v>
      </c>
      <c r="O11" s="69">
        <f ca="1">RANDBETWEEN(100000000,999999999)</f>
        <v>904420024</v>
      </c>
      <c r="P11" s="69"/>
      <c r="Q11" s="65" t="s">
        <v>136</v>
      </c>
    </row>
    <row r="12" spans="1:17" s="68" customFormat="1" ht="10.199999999999999" x14ac:dyDescent="0.2">
      <c r="A12" s="67" t="s">
        <v>66</v>
      </c>
      <c r="B12" s="70" t="s">
        <v>31</v>
      </c>
      <c r="C12" s="68" t="s">
        <v>32</v>
      </c>
      <c r="D12" s="68" t="s">
        <v>22</v>
      </c>
      <c r="E12" s="70" t="s">
        <v>31</v>
      </c>
      <c r="F12" s="68" t="s">
        <v>179</v>
      </c>
      <c r="G12" s="65" t="s">
        <v>183</v>
      </c>
      <c r="H12" s="65" t="s">
        <v>184</v>
      </c>
      <c r="I12" s="65" t="s">
        <v>138</v>
      </c>
      <c r="J12" s="65" t="s">
        <v>80</v>
      </c>
      <c r="K12" s="65" t="s">
        <v>140</v>
      </c>
      <c r="L12" s="65" t="s">
        <v>33</v>
      </c>
      <c r="M12" s="69">
        <f t="shared" ca="1" si="2"/>
        <v>574</v>
      </c>
      <c r="N12" s="69">
        <f t="shared" ca="1" si="3"/>
        <v>4335</v>
      </c>
      <c r="O12" s="69">
        <f ca="1">RANDBETWEEN(1000000000,9999999999)</f>
        <v>6271588139</v>
      </c>
      <c r="P12" s="69"/>
      <c r="Q12" s="65" t="s">
        <v>139</v>
      </c>
    </row>
    <row r="13" spans="1:17" s="68" customFormat="1" ht="10.199999999999999" x14ac:dyDescent="0.2">
      <c r="A13" s="67" t="s">
        <v>67</v>
      </c>
      <c r="B13" s="70" t="s">
        <v>37</v>
      </c>
      <c r="C13" s="68" t="s">
        <v>32</v>
      </c>
      <c r="D13" s="68" t="s">
        <v>22</v>
      </c>
      <c r="E13" s="70" t="s">
        <v>37</v>
      </c>
      <c r="F13" s="68" t="s">
        <v>179</v>
      </c>
      <c r="G13" s="65" t="s">
        <v>183</v>
      </c>
      <c r="H13" s="65" t="s">
        <v>184</v>
      </c>
      <c r="I13" s="65" t="s">
        <v>141</v>
      </c>
      <c r="J13" s="65" t="s">
        <v>80</v>
      </c>
      <c r="K13" s="65" t="s">
        <v>143</v>
      </c>
      <c r="L13" s="65" t="s">
        <v>33</v>
      </c>
      <c r="M13" s="69">
        <f t="shared" ca="1" si="2"/>
        <v>789</v>
      </c>
      <c r="N13" s="69">
        <f t="shared" ca="1" si="3"/>
        <v>1927</v>
      </c>
      <c r="O13" s="69">
        <f ca="1">RANDBETWEEN(7800000000,7899999999)</f>
        <v>7812654862</v>
      </c>
      <c r="P13" s="69"/>
      <c r="Q13" s="65" t="s">
        <v>142</v>
      </c>
    </row>
    <row r="14" spans="1:17" s="68" customFormat="1" ht="10.199999999999999" x14ac:dyDescent="0.2">
      <c r="A14" s="67" t="s">
        <v>68</v>
      </c>
      <c r="B14" s="68" t="s">
        <v>27</v>
      </c>
      <c r="C14" s="68" t="s">
        <v>32</v>
      </c>
      <c r="D14" s="68" t="s">
        <v>22</v>
      </c>
      <c r="E14" s="68" t="s">
        <v>27</v>
      </c>
      <c r="F14" s="68" t="s">
        <v>179</v>
      </c>
      <c r="G14" s="65" t="s">
        <v>183</v>
      </c>
      <c r="H14" s="65" t="s">
        <v>184</v>
      </c>
      <c r="I14" s="65" t="s">
        <v>144</v>
      </c>
      <c r="J14" s="65" t="s">
        <v>80</v>
      </c>
      <c r="K14" s="65" t="s">
        <v>97</v>
      </c>
      <c r="L14" s="65" t="s">
        <v>33</v>
      </c>
      <c r="M14" s="69">
        <f t="shared" ca="1" si="2"/>
        <v>692</v>
      </c>
      <c r="N14" s="69">
        <f t="shared" ca="1" si="3"/>
        <v>6449</v>
      </c>
      <c r="O14" s="68" t="str">
        <f ca="1">CONCATENATE("N02",RANDBETWEEN(111111111111,999999999999),"")</f>
        <v>N02764142743716</v>
      </c>
      <c r="P14" s="69"/>
      <c r="Q14" s="65" t="s">
        <v>96</v>
      </c>
    </row>
    <row r="15" spans="1:17" s="68" customFormat="1" ht="10.199999999999999" x14ac:dyDescent="0.2">
      <c r="A15" s="67" t="s">
        <v>69</v>
      </c>
      <c r="B15" s="68" t="s">
        <v>28</v>
      </c>
      <c r="C15" s="68" t="s">
        <v>32</v>
      </c>
      <c r="D15" s="68" t="s">
        <v>22</v>
      </c>
      <c r="E15" s="68" t="s">
        <v>28</v>
      </c>
      <c r="F15" s="68" t="s">
        <v>179</v>
      </c>
      <c r="G15" s="65" t="s">
        <v>183</v>
      </c>
      <c r="H15" s="65" t="s">
        <v>184</v>
      </c>
      <c r="I15" s="65" t="s">
        <v>145</v>
      </c>
      <c r="J15" s="65" t="s">
        <v>80</v>
      </c>
      <c r="K15" s="65" t="s">
        <v>99</v>
      </c>
      <c r="L15" s="65" t="s">
        <v>33</v>
      </c>
      <c r="M15" s="69">
        <f t="shared" ca="1" si="2"/>
        <v>775</v>
      </c>
      <c r="N15" s="69">
        <f t="shared" ca="1" si="3"/>
        <v>2514</v>
      </c>
      <c r="O15" s="69">
        <f ca="1">RANDBETWEEN(7800000000,7899999999)</f>
        <v>7870080510</v>
      </c>
      <c r="P15" s="69"/>
      <c r="Q15" s="65" t="s">
        <v>98</v>
      </c>
    </row>
    <row r="16" spans="1:17" s="72" customFormat="1" ht="10.199999999999999" x14ac:dyDescent="0.2">
      <c r="A16" s="71"/>
      <c r="B16" s="71"/>
      <c r="F16" s="68"/>
      <c r="G16" s="65"/>
      <c r="H16" s="65"/>
      <c r="K16" s="73"/>
      <c r="L16" s="73"/>
      <c r="M16" s="74"/>
      <c r="N16" s="74"/>
      <c r="O16" s="75"/>
      <c r="P16" s="74"/>
    </row>
    <row r="17" spans="1:17" s="72" customFormat="1" ht="10.199999999999999" x14ac:dyDescent="0.2">
      <c r="A17" s="67" t="s">
        <v>72</v>
      </c>
      <c r="B17" s="71" t="s">
        <v>195</v>
      </c>
      <c r="C17" s="72" t="s">
        <v>57</v>
      </c>
      <c r="D17" s="68" t="s">
        <v>22</v>
      </c>
      <c r="E17" s="72" t="s">
        <v>165</v>
      </c>
      <c r="F17" s="68" t="s">
        <v>172</v>
      </c>
      <c r="G17" s="65" t="s">
        <v>171</v>
      </c>
      <c r="H17" s="65" t="s">
        <v>185</v>
      </c>
      <c r="I17" s="72" t="s">
        <v>198</v>
      </c>
      <c r="J17" s="72" t="s">
        <v>154</v>
      </c>
      <c r="K17" s="73" t="s">
        <v>175</v>
      </c>
      <c r="L17" s="65" t="s">
        <v>59</v>
      </c>
      <c r="M17" s="69">
        <f t="shared" ca="1" si="2"/>
        <v>723</v>
      </c>
      <c r="N17" s="69">
        <f t="shared" ca="1" si="3"/>
        <v>2848</v>
      </c>
      <c r="O17" s="69">
        <f ca="1">RANDBETWEEN(45123456,45999999)</f>
        <v>45125968</v>
      </c>
      <c r="P17" s="74"/>
      <c r="Q17" s="72" t="s">
        <v>197</v>
      </c>
    </row>
    <row r="18" spans="1:17" s="72" customFormat="1" ht="10.199999999999999" x14ac:dyDescent="0.2">
      <c r="A18" s="67" t="s">
        <v>73</v>
      </c>
      <c r="B18" s="71" t="s">
        <v>194</v>
      </c>
      <c r="C18" s="72" t="s">
        <v>57</v>
      </c>
      <c r="D18" s="68" t="s">
        <v>22</v>
      </c>
      <c r="E18" s="72" t="s">
        <v>166</v>
      </c>
      <c r="F18" s="68" t="s">
        <v>172</v>
      </c>
      <c r="G18" s="65" t="s">
        <v>171</v>
      </c>
      <c r="H18" s="65" t="s">
        <v>185</v>
      </c>
      <c r="I18" s="72" t="s">
        <v>199</v>
      </c>
      <c r="J18" s="72" t="s">
        <v>154</v>
      </c>
      <c r="K18" s="73" t="s">
        <v>177</v>
      </c>
      <c r="L18" s="65" t="s">
        <v>59</v>
      </c>
      <c r="M18" s="69">
        <f t="shared" ca="1" si="2"/>
        <v>674</v>
      </c>
      <c r="N18" s="69">
        <f t="shared" ca="1" si="3"/>
        <v>6294</v>
      </c>
      <c r="O18" s="69">
        <f ca="1">RANDBETWEEN(265452125457,269999999999)</f>
        <v>267874554305</v>
      </c>
      <c r="P18" s="74"/>
      <c r="Q18" s="72" t="s">
        <v>176</v>
      </c>
    </row>
    <row r="19" spans="1:17" s="72" customFormat="1" ht="10.199999999999999" x14ac:dyDescent="0.2">
      <c r="A19" s="67" t="s">
        <v>74</v>
      </c>
      <c r="B19" s="71" t="s">
        <v>196</v>
      </c>
      <c r="C19" s="72" t="s">
        <v>57</v>
      </c>
      <c r="D19" s="68" t="s">
        <v>22</v>
      </c>
      <c r="E19" s="72" t="s">
        <v>167</v>
      </c>
      <c r="F19" s="68" t="s">
        <v>172</v>
      </c>
      <c r="G19" s="65" t="s">
        <v>171</v>
      </c>
      <c r="H19" s="65" t="s">
        <v>185</v>
      </c>
      <c r="I19" s="72" t="s">
        <v>201</v>
      </c>
      <c r="J19" s="72" t="s">
        <v>154</v>
      </c>
      <c r="K19" s="73" t="s">
        <v>178</v>
      </c>
      <c r="L19" s="65" t="s">
        <v>59</v>
      </c>
      <c r="M19" s="69">
        <f t="shared" ca="1" si="2"/>
        <v>592</v>
      </c>
      <c r="N19" s="69">
        <f t="shared" ca="1" si="3"/>
        <v>6440</v>
      </c>
      <c r="O19" s="69">
        <f ca="1">RANDBETWEEN(965452125457,969999999999)</f>
        <v>969566506567</v>
      </c>
      <c r="P19" s="74"/>
      <c r="Q19" s="72" t="s">
        <v>200</v>
      </c>
    </row>
    <row r="20" spans="1:17" s="72" customFormat="1" ht="10.199999999999999" x14ac:dyDescent="0.2">
      <c r="A20" s="71"/>
      <c r="B20" s="71"/>
      <c r="F20" s="68"/>
      <c r="G20" s="65"/>
      <c r="H20" s="65"/>
      <c r="K20" s="73"/>
      <c r="L20" s="73"/>
      <c r="M20" s="74"/>
      <c r="N20" s="74"/>
      <c r="O20" s="75"/>
      <c r="P20" s="74"/>
    </row>
    <row r="21" spans="1:17" s="72" customFormat="1" ht="10.199999999999999" x14ac:dyDescent="0.2">
      <c r="A21" s="67" t="s">
        <v>73</v>
      </c>
      <c r="B21" s="71" t="s">
        <v>194</v>
      </c>
      <c r="C21" s="72" t="s">
        <v>57</v>
      </c>
      <c r="D21" s="68" t="s">
        <v>22</v>
      </c>
      <c r="E21" s="72" t="s">
        <v>166</v>
      </c>
      <c r="F21" s="68" t="s">
        <v>172</v>
      </c>
      <c r="G21" s="65" t="s">
        <v>171</v>
      </c>
      <c r="H21" s="65" t="s">
        <v>185</v>
      </c>
      <c r="I21" s="65" t="s">
        <v>231</v>
      </c>
      <c r="J21" s="68" t="s">
        <v>154</v>
      </c>
      <c r="K21" s="65" t="s">
        <v>230</v>
      </c>
      <c r="L21" s="65" t="s">
        <v>59</v>
      </c>
      <c r="M21" s="69">
        <f t="shared" ref="M21:M32" ca="1" si="4">RANDBETWEEN(200,999)</f>
        <v>444</v>
      </c>
      <c r="N21" s="69">
        <f t="shared" ref="N21:N32" ca="1" si="5">RANDBETWEEN(1000,9999)</f>
        <v>8029</v>
      </c>
      <c r="O21" s="69">
        <f ca="1">RANDBETWEEN(265452125457,269999999999)</f>
        <v>266230565190</v>
      </c>
      <c r="P21" s="74"/>
      <c r="Q21" s="72" t="s">
        <v>176</v>
      </c>
    </row>
    <row r="22" spans="1:17" s="72" customFormat="1" ht="10.199999999999999" x14ac:dyDescent="0.2">
      <c r="A22" s="67" t="s">
        <v>73</v>
      </c>
      <c r="B22" s="71" t="s">
        <v>194</v>
      </c>
      <c r="C22" s="72" t="s">
        <v>57</v>
      </c>
      <c r="D22" s="68" t="s">
        <v>22</v>
      </c>
      <c r="E22" s="72" t="s">
        <v>166</v>
      </c>
      <c r="F22" s="68" t="s">
        <v>172</v>
      </c>
      <c r="G22" s="65" t="s">
        <v>171</v>
      </c>
      <c r="H22" s="65" t="s">
        <v>185</v>
      </c>
      <c r="I22" s="65" t="s">
        <v>219</v>
      </c>
      <c r="J22" s="68" t="s">
        <v>154</v>
      </c>
      <c r="K22" s="65" t="s">
        <v>214</v>
      </c>
      <c r="L22" s="65" t="s">
        <v>59</v>
      </c>
      <c r="M22" s="69">
        <f t="shared" ca="1" si="4"/>
        <v>657</v>
      </c>
      <c r="N22" s="69">
        <f t="shared" ca="1" si="5"/>
        <v>5507</v>
      </c>
      <c r="O22" s="69">
        <f ca="1">RANDBETWEEN(265452125457,269999999999)</f>
        <v>269586538475</v>
      </c>
      <c r="P22" s="74"/>
      <c r="Q22" s="72" t="s">
        <v>176</v>
      </c>
    </row>
    <row r="23" spans="1:17" s="72" customFormat="1" ht="10.199999999999999" x14ac:dyDescent="0.2">
      <c r="A23" s="67" t="s">
        <v>73</v>
      </c>
      <c r="B23" s="71" t="s">
        <v>194</v>
      </c>
      <c r="C23" s="72" t="s">
        <v>57</v>
      </c>
      <c r="D23" s="68" t="s">
        <v>22</v>
      </c>
      <c r="E23" s="72" t="s">
        <v>166</v>
      </c>
      <c r="F23" s="68" t="s">
        <v>172</v>
      </c>
      <c r="G23" s="65" t="s">
        <v>171</v>
      </c>
      <c r="H23" s="65" t="s">
        <v>185</v>
      </c>
      <c r="I23" s="65" t="s">
        <v>220</v>
      </c>
      <c r="J23" s="68" t="s">
        <v>154</v>
      </c>
      <c r="K23" s="65" t="s">
        <v>214</v>
      </c>
      <c r="L23" s="65" t="s">
        <v>59</v>
      </c>
      <c r="M23" s="69">
        <f t="shared" ca="1" si="4"/>
        <v>287</v>
      </c>
      <c r="N23" s="69">
        <f t="shared" ca="1" si="5"/>
        <v>2313</v>
      </c>
      <c r="O23" s="69">
        <f ca="1">RANDBETWEEN(265452125457,269999999999)</f>
        <v>268177602211</v>
      </c>
      <c r="P23" s="74"/>
      <c r="Q23" s="72" t="s">
        <v>176</v>
      </c>
    </row>
    <row r="24" spans="1:17" s="72" customFormat="1" ht="10.199999999999999" x14ac:dyDescent="0.2">
      <c r="A24" s="67" t="s">
        <v>73</v>
      </c>
      <c r="B24" s="71" t="s">
        <v>194</v>
      </c>
      <c r="C24" s="72" t="s">
        <v>57</v>
      </c>
      <c r="D24" s="68" t="s">
        <v>22</v>
      </c>
      <c r="E24" s="72" t="s">
        <v>166</v>
      </c>
      <c r="F24" s="68" t="s">
        <v>172</v>
      </c>
      <c r="G24" s="65" t="s">
        <v>171</v>
      </c>
      <c r="H24" s="65" t="s">
        <v>185</v>
      </c>
      <c r="I24" s="65" t="s">
        <v>221</v>
      </c>
      <c r="J24" s="68" t="s">
        <v>154</v>
      </c>
      <c r="K24" s="65" t="s">
        <v>214</v>
      </c>
      <c r="L24" s="65" t="s">
        <v>59</v>
      </c>
      <c r="M24" s="69">
        <f t="shared" ca="1" si="4"/>
        <v>881</v>
      </c>
      <c r="N24" s="69">
        <f t="shared" ca="1" si="5"/>
        <v>9745</v>
      </c>
      <c r="O24" s="69">
        <f ca="1">RANDBETWEEN(265452125457,269999999999)</f>
        <v>265477489048</v>
      </c>
      <c r="P24" s="74"/>
      <c r="Q24" s="72" t="s">
        <v>176</v>
      </c>
    </row>
    <row r="25" spans="1:17" s="68" customFormat="1" ht="10.199999999999999" x14ac:dyDescent="0.2">
      <c r="A25" s="67" t="s">
        <v>62</v>
      </c>
      <c r="B25" s="68" t="s">
        <v>23</v>
      </c>
      <c r="C25" s="68" t="s">
        <v>8</v>
      </c>
      <c r="D25" s="68" t="s">
        <v>22</v>
      </c>
      <c r="E25" s="68" t="s">
        <v>23</v>
      </c>
      <c r="F25" s="68" t="s">
        <v>182</v>
      </c>
      <c r="G25" s="65" t="s">
        <v>171</v>
      </c>
      <c r="H25" s="65" t="s">
        <v>184</v>
      </c>
      <c r="I25" s="68" t="s">
        <v>222</v>
      </c>
      <c r="J25" s="68" t="s">
        <v>114</v>
      </c>
      <c r="K25" s="65" t="s">
        <v>95</v>
      </c>
      <c r="L25" s="65" t="s">
        <v>20</v>
      </c>
      <c r="M25" s="69">
        <f t="shared" ca="1" si="4"/>
        <v>983</v>
      </c>
      <c r="N25" s="69">
        <f t="shared" ca="1" si="5"/>
        <v>4721</v>
      </c>
      <c r="O25" s="69">
        <f ca="1">RANDBETWEEN(100000000000,999999999999)</f>
        <v>950793960776</v>
      </c>
      <c r="P25" s="69"/>
      <c r="Q25" s="68" t="s">
        <v>114</v>
      </c>
    </row>
    <row r="26" spans="1:17" s="68" customFormat="1" ht="10.199999999999999" x14ac:dyDescent="0.2">
      <c r="A26" s="67" t="s">
        <v>62</v>
      </c>
      <c r="B26" s="68" t="s">
        <v>23</v>
      </c>
      <c r="C26" s="68" t="s">
        <v>8</v>
      </c>
      <c r="D26" s="68" t="s">
        <v>22</v>
      </c>
      <c r="E26" s="68" t="s">
        <v>23</v>
      </c>
      <c r="F26" s="68" t="s">
        <v>182</v>
      </c>
      <c r="G26" s="65" t="s">
        <v>171</v>
      </c>
      <c r="H26" s="65" t="s">
        <v>184</v>
      </c>
      <c r="I26" s="68" t="s">
        <v>223</v>
      </c>
      <c r="J26" s="68" t="s">
        <v>114</v>
      </c>
      <c r="K26" s="65" t="s">
        <v>95</v>
      </c>
      <c r="L26" s="65" t="s">
        <v>20</v>
      </c>
      <c r="M26" s="69">
        <f t="shared" ca="1" si="4"/>
        <v>272</v>
      </c>
      <c r="N26" s="69">
        <f t="shared" ca="1" si="5"/>
        <v>4301</v>
      </c>
      <c r="O26" s="69">
        <f ca="1">RANDBETWEEN(100000000000,999999999999)</f>
        <v>433310969417</v>
      </c>
      <c r="P26" s="69"/>
      <c r="Q26" s="68" t="s">
        <v>114</v>
      </c>
    </row>
    <row r="27" spans="1:17" s="68" customFormat="1" ht="10.199999999999999" x14ac:dyDescent="0.2">
      <c r="A27" s="67" t="s">
        <v>62</v>
      </c>
      <c r="B27" s="68" t="s">
        <v>23</v>
      </c>
      <c r="C27" s="68" t="s">
        <v>8</v>
      </c>
      <c r="D27" s="68" t="s">
        <v>22</v>
      </c>
      <c r="E27" s="68" t="s">
        <v>23</v>
      </c>
      <c r="F27" s="68" t="s">
        <v>182</v>
      </c>
      <c r="G27" s="65" t="s">
        <v>171</v>
      </c>
      <c r="H27" s="65" t="s">
        <v>184</v>
      </c>
      <c r="I27" s="68" t="s">
        <v>224</v>
      </c>
      <c r="J27" s="68" t="s">
        <v>114</v>
      </c>
      <c r="K27" s="65" t="s">
        <v>95</v>
      </c>
      <c r="L27" s="65" t="s">
        <v>20</v>
      </c>
      <c r="M27" s="69">
        <f t="shared" ca="1" si="4"/>
        <v>522</v>
      </c>
      <c r="N27" s="69">
        <f t="shared" ca="1" si="5"/>
        <v>4075</v>
      </c>
      <c r="O27" s="69">
        <f ca="1">RANDBETWEEN(100000000000,999999999999)</f>
        <v>489800557881</v>
      </c>
      <c r="P27" s="69"/>
      <c r="Q27" s="68" t="s">
        <v>114</v>
      </c>
    </row>
    <row r="28" spans="1:17" s="68" customFormat="1" ht="10.199999999999999" x14ac:dyDescent="0.2">
      <c r="A28" s="67" t="s">
        <v>60</v>
      </c>
      <c r="B28" s="68" t="s">
        <v>47</v>
      </c>
      <c r="C28" s="76" t="s">
        <v>50</v>
      </c>
      <c r="D28" s="68" t="s">
        <v>22</v>
      </c>
      <c r="E28" s="68" t="s">
        <v>47</v>
      </c>
      <c r="F28" s="68" t="s">
        <v>181</v>
      </c>
      <c r="G28" s="65" t="s">
        <v>171</v>
      </c>
      <c r="H28" s="65" t="s">
        <v>184</v>
      </c>
      <c r="I28" s="77" t="s">
        <v>225</v>
      </c>
      <c r="J28" s="77" t="s">
        <v>215</v>
      </c>
      <c r="K28" s="65" t="s">
        <v>216</v>
      </c>
      <c r="L28" s="65" t="s">
        <v>51</v>
      </c>
      <c r="M28" s="69">
        <f t="shared" ca="1" si="4"/>
        <v>513</v>
      </c>
      <c r="N28" s="69">
        <f t="shared" ca="1" si="5"/>
        <v>9502</v>
      </c>
      <c r="O28" s="77">
        <f ca="1">RANDBETWEEN(2000000000,5999999999)</f>
        <v>5159835916</v>
      </c>
      <c r="Q28" s="77" t="s">
        <v>108</v>
      </c>
    </row>
    <row r="29" spans="1:17" s="68" customFormat="1" ht="10.199999999999999" x14ac:dyDescent="0.2">
      <c r="A29" s="67" t="s">
        <v>60</v>
      </c>
      <c r="B29" s="68" t="s">
        <v>47</v>
      </c>
      <c r="C29" s="76" t="s">
        <v>50</v>
      </c>
      <c r="D29" s="68" t="s">
        <v>22</v>
      </c>
      <c r="E29" s="68" t="s">
        <v>47</v>
      </c>
      <c r="F29" s="68" t="s">
        <v>181</v>
      </c>
      <c r="G29" s="65" t="s">
        <v>171</v>
      </c>
      <c r="H29" s="65" t="s">
        <v>184</v>
      </c>
      <c r="I29" s="77" t="s">
        <v>226</v>
      </c>
      <c r="J29" s="77" t="s">
        <v>215</v>
      </c>
      <c r="K29" s="65" t="s">
        <v>216</v>
      </c>
      <c r="L29" s="65" t="s">
        <v>51</v>
      </c>
      <c r="M29" s="69">
        <f t="shared" ca="1" si="4"/>
        <v>550</v>
      </c>
      <c r="N29" s="69">
        <f t="shared" ca="1" si="5"/>
        <v>2827</v>
      </c>
      <c r="O29" s="77">
        <f ca="1">RANDBETWEEN(2000000000,5999999999)</f>
        <v>5241344425</v>
      </c>
      <c r="Q29" s="77" t="s">
        <v>108</v>
      </c>
    </row>
    <row r="30" spans="1:17" s="78" customFormat="1" ht="10.199999999999999" x14ac:dyDescent="0.2">
      <c r="A30" s="65" t="s">
        <v>60</v>
      </c>
      <c r="B30" s="68" t="s">
        <v>162</v>
      </c>
      <c r="C30" s="76" t="s">
        <v>45</v>
      </c>
      <c r="D30" s="68" t="s">
        <v>22</v>
      </c>
      <c r="E30" s="68" t="s">
        <v>162</v>
      </c>
      <c r="F30" s="68" t="s">
        <v>190</v>
      </c>
      <c r="G30" s="65" t="s">
        <v>171</v>
      </c>
      <c r="H30" s="65" t="s">
        <v>170</v>
      </c>
      <c r="I30" s="65" t="s">
        <v>229</v>
      </c>
      <c r="J30" s="76" t="s">
        <v>218</v>
      </c>
      <c r="K30" s="65" t="s">
        <v>217</v>
      </c>
      <c r="L30" s="65" t="s">
        <v>46</v>
      </c>
      <c r="M30" s="69">
        <f t="shared" ca="1" si="4"/>
        <v>964</v>
      </c>
      <c r="N30" s="69">
        <f t="shared" ca="1" si="5"/>
        <v>2798</v>
      </c>
      <c r="O30" s="77">
        <f ca="1">RANDBETWEEN(7800000000,7899999999)</f>
        <v>7855229720</v>
      </c>
      <c r="Q30" s="76"/>
    </row>
    <row r="31" spans="1:17" s="78" customFormat="1" ht="10.199999999999999" x14ac:dyDescent="0.2">
      <c r="A31" s="65" t="s">
        <v>60</v>
      </c>
      <c r="B31" s="68" t="s">
        <v>162</v>
      </c>
      <c r="C31" s="76" t="s">
        <v>45</v>
      </c>
      <c r="D31" s="68" t="s">
        <v>22</v>
      </c>
      <c r="E31" s="68" t="s">
        <v>162</v>
      </c>
      <c r="F31" s="68" t="s">
        <v>190</v>
      </c>
      <c r="G31" s="65" t="s">
        <v>171</v>
      </c>
      <c r="H31" s="65" t="s">
        <v>170</v>
      </c>
      <c r="I31" s="65" t="s">
        <v>228</v>
      </c>
      <c r="J31" s="76" t="s">
        <v>218</v>
      </c>
      <c r="K31" s="65" t="s">
        <v>217</v>
      </c>
      <c r="L31" s="65" t="s">
        <v>46</v>
      </c>
      <c r="M31" s="69">
        <f t="shared" ca="1" si="4"/>
        <v>511</v>
      </c>
      <c r="N31" s="69">
        <f t="shared" ca="1" si="5"/>
        <v>4088</v>
      </c>
      <c r="O31" s="77">
        <f ca="1">RANDBETWEEN(7800000000,7899999999)</f>
        <v>7832356039</v>
      </c>
      <c r="Q31" s="76"/>
    </row>
    <row r="32" spans="1:17" s="78" customFormat="1" ht="10.199999999999999" x14ac:dyDescent="0.2">
      <c r="A32" s="65" t="s">
        <v>60</v>
      </c>
      <c r="B32" s="68" t="s">
        <v>162</v>
      </c>
      <c r="C32" s="76" t="s">
        <v>45</v>
      </c>
      <c r="D32" s="68" t="s">
        <v>22</v>
      </c>
      <c r="E32" s="68" t="s">
        <v>162</v>
      </c>
      <c r="F32" s="68" t="s">
        <v>190</v>
      </c>
      <c r="G32" s="65" t="s">
        <v>171</v>
      </c>
      <c r="H32" s="65" t="s">
        <v>170</v>
      </c>
      <c r="I32" s="65" t="s">
        <v>227</v>
      </c>
      <c r="J32" s="76" t="s">
        <v>218</v>
      </c>
      <c r="K32" s="65" t="s">
        <v>217</v>
      </c>
      <c r="L32" s="65" t="s">
        <v>46</v>
      </c>
      <c r="M32" s="69">
        <f t="shared" ca="1" si="4"/>
        <v>525</v>
      </c>
      <c r="N32" s="69">
        <f t="shared" ca="1" si="5"/>
        <v>8000</v>
      </c>
      <c r="O32" s="77">
        <f ca="1">RANDBETWEEN(7800000000,7899999999)</f>
        <v>7885459950</v>
      </c>
      <c r="Q32" s="76"/>
    </row>
    <row r="33" spans="1:17" s="78" customFormat="1" ht="10.199999999999999" x14ac:dyDescent="0.2">
      <c r="A33" s="67" t="s">
        <v>379</v>
      </c>
      <c r="B33" s="68" t="s">
        <v>35</v>
      </c>
      <c r="C33" s="68" t="s">
        <v>38</v>
      </c>
      <c r="D33" s="68" t="s">
        <v>22</v>
      </c>
      <c r="E33" s="68" t="s">
        <v>35</v>
      </c>
      <c r="F33" s="68" t="s">
        <v>180</v>
      </c>
      <c r="G33" s="65" t="s">
        <v>171</v>
      </c>
      <c r="H33" s="65" t="s">
        <v>185</v>
      </c>
      <c r="I33" s="71" t="s">
        <v>380</v>
      </c>
      <c r="J33" s="71" t="s">
        <v>381</v>
      </c>
      <c r="K33" s="71">
        <v>43004</v>
      </c>
      <c r="L33" s="65" t="s">
        <v>39</v>
      </c>
      <c r="M33" s="69">
        <f ca="1">RANDBETWEEN(200,999)</f>
        <v>850</v>
      </c>
      <c r="N33" s="69">
        <f ca="1">RANDBETWEEN(1000,9999)</f>
        <v>9665</v>
      </c>
      <c r="O33" s="69">
        <f ca="1">RANDBETWEEN(234567891234567,239999999999999)</f>
        <v>235095022825089</v>
      </c>
      <c r="P33" s="68"/>
      <c r="Q33" s="65" t="s">
        <v>146</v>
      </c>
    </row>
    <row r="34" spans="1:17" s="78" customFormat="1" ht="10.199999999999999" x14ac:dyDescent="0.2">
      <c r="A34" s="67" t="s">
        <v>379</v>
      </c>
      <c r="B34" s="68" t="s">
        <v>36</v>
      </c>
      <c r="C34" s="68" t="s">
        <v>38</v>
      </c>
      <c r="D34" s="68" t="s">
        <v>22</v>
      </c>
      <c r="E34" s="68" t="s">
        <v>36</v>
      </c>
      <c r="F34" s="68" t="s">
        <v>180</v>
      </c>
      <c r="G34" s="65" t="s">
        <v>171</v>
      </c>
      <c r="H34" s="65" t="s">
        <v>185</v>
      </c>
      <c r="I34" s="71" t="s">
        <v>382</v>
      </c>
      <c r="J34" s="71" t="s">
        <v>383</v>
      </c>
      <c r="K34" s="71">
        <v>44021</v>
      </c>
      <c r="L34" s="65" t="s">
        <v>39</v>
      </c>
      <c r="M34" s="69">
        <f ca="1">RANDBETWEEN(200,999)</f>
        <v>818</v>
      </c>
      <c r="N34" s="69">
        <f ca="1">RANDBETWEEN(1000,9999)</f>
        <v>1659</v>
      </c>
      <c r="O34" s="69">
        <f ca="1">RANDBETWEEN(3654521254578,3699999999999)</f>
        <v>3672275771841</v>
      </c>
      <c r="P34" s="68"/>
      <c r="Q34" s="65" t="s">
        <v>147</v>
      </c>
    </row>
    <row r="35" spans="1:17" s="78" customFormat="1" ht="10.199999999999999" x14ac:dyDescent="0.2">
      <c r="A35" s="67" t="s">
        <v>379</v>
      </c>
      <c r="B35" s="68" t="s">
        <v>34</v>
      </c>
      <c r="C35" s="68" t="s">
        <v>38</v>
      </c>
      <c r="D35" s="68" t="s">
        <v>22</v>
      </c>
      <c r="E35" s="68" t="s">
        <v>34</v>
      </c>
      <c r="F35" s="68" t="s">
        <v>180</v>
      </c>
      <c r="G35" s="65" t="s">
        <v>171</v>
      </c>
      <c r="H35" s="65" t="s">
        <v>185</v>
      </c>
      <c r="I35" s="71" t="s">
        <v>384</v>
      </c>
      <c r="J35" s="71" t="s">
        <v>385</v>
      </c>
      <c r="K35" s="71">
        <v>43613</v>
      </c>
      <c r="L35" s="65" t="s">
        <v>39</v>
      </c>
      <c r="M35" s="69">
        <f ca="1">RANDBETWEEN(200,999)</f>
        <v>378</v>
      </c>
      <c r="N35" s="69">
        <f ca="1">RANDBETWEEN(1000,9999)</f>
        <v>6024</v>
      </c>
      <c r="O35" s="69">
        <f ca="1">RANDBETWEEN(45123456789,45999999999)</f>
        <v>45295682868</v>
      </c>
      <c r="P35" s="68"/>
      <c r="Q35" s="65" t="s">
        <v>148</v>
      </c>
    </row>
    <row r="36" spans="1:17" s="80" customFormat="1" ht="10.199999999999999" x14ac:dyDescent="0.2">
      <c r="A36" s="79" t="s">
        <v>419</v>
      </c>
      <c r="B36" s="48"/>
      <c r="C36" s="48"/>
      <c r="D36" s="48"/>
      <c r="E36" s="48"/>
      <c r="F36" s="48"/>
      <c r="G36" s="35"/>
      <c r="H36" s="35"/>
      <c r="I36" s="7"/>
      <c r="J36" s="7"/>
      <c r="K36" s="7"/>
      <c r="L36" s="35"/>
      <c r="M36" s="42"/>
      <c r="N36" s="42"/>
      <c r="O36" s="42"/>
      <c r="P36" s="48"/>
      <c r="Q36" s="35"/>
    </row>
    <row r="37" spans="1:17" s="55" customFormat="1" ht="10.199999999999999" x14ac:dyDescent="0.2">
      <c r="A37" s="57"/>
      <c r="B37" s="55" t="s">
        <v>24</v>
      </c>
      <c r="C37" s="55" t="s">
        <v>32</v>
      </c>
      <c r="D37" s="7" t="s">
        <v>106</v>
      </c>
      <c r="E37" s="55" t="s">
        <v>24</v>
      </c>
      <c r="F37" s="55" t="s">
        <v>169</v>
      </c>
      <c r="G37" s="3" t="s">
        <v>281</v>
      </c>
      <c r="H37" s="3" t="s">
        <v>282</v>
      </c>
      <c r="I37" s="3">
        <v>10916</v>
      </c>
      <c r="J37" s="57" t="s">
        <v>33</v>
      </c>
      <c r="K37" s="53">
        <v>318</v>
      </c>
      <c r="L37" s="53">
        <f t="shared" ref="L37:L55" ca="1" si="6">RANDBETWEEN(1000,9999)</f>
        <v>5026</v>
      </c>
      <c r="M37" s="49">
        <f ca="1">RANDBETWEEN(78000000000,78999999999)</f>
        <v>78119636969</v>
      </c>
      <c r="P37" s="57"/>
    </row>
    <row r="38" spans="1:17" s="55" customFormat="1" ht="10.199999999999999" x14ac:dyDescent="0.2">
      <c r="A38" s="57"/>
      <c r="B38" s="48" t="s">
        <v>25</v>
      </c>
      <c r="C38" s="55" t="s">
        <v>32</v>
      </c>
      <c r="D38" s="7" t="s">
        <v>106</v>
      </c>
      <c r="E38" s="48" t="s">
        <v>25</v>
      </c>
      <c r="F38" s="55" t="s">
        <v>169</v>
      </c>
      <c r="G38" s="3" t="s">
        <v>283</v>
      </c>
      <c r="H38" s="3" t="s">
        <v>284</v>
      </c>
      <c r="I38" s="3">
        <v>10580</v>
      </c>
      <c r="J38" s="57" t="s">
        <v>33</v>
      </c>
      <c r="K38" s="53">
        <v>318</v>
      </c>
      <c r="L38" s="53">
        <f t="shared" ca="1" si="6"/>
        <v>3409</v>
      </c>
      <c r="M38" s="49">
        <f ca="1">RANDBETWEEN(100000000000000,199999999999999)</f>
        <v>156136790845371</v>
      </c>
      <c r="N38" s="53"/>
      <c r="P38" s="57"/>
    </row>
    <row r="39" spans="1:17" s="56" customFormat="1" ht="10.199999999999999" x14ac:dyDescent="0.2">
      <c r="A39" s="57"/>
      <c r="B39" s="38" t="s">
        <v>90</v>
      </c>
      <c r="C39" s="55" t="s">
        <v>32</v>
      </c>
      <c r="D39" s="7" t="s">
        <v>106</v>
      </c>
      <c r="E39" s="38" t="s">
        <v>26</v>
      </c>
      <c r="F39" s="55" t="s">
        <v>169</v>
      </c>
      <c r="G39" s="3" t="s">
        <v>285</v>
      </c>
      <c r="H39" s="3" t="s">
        <v>242</v>
      </c>
      <c r="I39" s="3">
        <v>11717</v>
      </c>
      <c r="J39" s="16" t="s">
        <v>33</v>
      </c>
      <c r="K39" s="13">
        <f ca="1">RANDBETWEEN(200,999)</f>
        <v>754</v>
      </c>
      <c r="L39" s="53">
        <f t="shared" ca="1" si="6"/>
        <v>1078</v>
      </c>
      <c r="M39" s="13">
        <f ca="1">RANDBETWEEN(7800000000,7899999999)</f>
        <v>7849387986</v>
      </c>
      <c r="P39" s="57"/>
    </row>
    <row r="40" spans="1:17" s="56" customFormat="1" ht="10.199999999999999" x14ac:dyDescent="0.2">
      <c r="A40" s="57"/>
      <c r="B40" s="38" t="s">
        <v>27</v>
      </c>
      <c r="C40" s="55" t="s">
        <v>32</v>
      </c>
      <c r="D40" s="7" t="s">
        <v>106</v>
      </c>
      <c r="E40" s="38" t="s">
        <v>27</v>
      </c>
      <c r="F40" s="55" t="s">
        <v>169</v>
      </c>
      <c r="G40" s="3" t="s">
        <v>286</v>
      </c>
      <c r="H40" s="3" t="s">
        <v>287</v>
      </c>
      <c r="I40" s="3">
        <v>13731</v>
      </c>
      <c r="J40" s="57" t="s">
        <v>33</v>
      </c>
      <c r="K40" s="53">
        <v>318</v>
      </c>
      <c r="L40" s="53">
        <f t="shared" ca="1" si="6"/>
        <v>8376</v>
      </c>
      <c r="M40" s="29" t="str">
        <f ca="1">CONCATENATE("N01",RANDBETWEEN(111111111111,999999999999),"")</f>
        <v>N01671871607914</v>
      </c>
      <c r="P40" s="57"/>
    </row>
    <row r="41" spans="1:17" s="55" customFormat="1" ht="10.199999999999999" x14ac:dyDescent="0.2">
      <c r="A41" s="57"/>
      <c r="B41" s="48" t="s">
        <v>28</v>
      </c>
      <c r="C41" s="55" t="s">
        <v>32</v>
      </c>
      <c r="D41" s="7" t="s">
        <v>106</v>
      </c>
      <c r="E41" s="48" t="s">
        <v>28</v>
      </c>
      <c r="F41" s="55" t="s">
        <v>169</v>
      </c>
      <c r="G41" s="3" t="s">
        <v>288</v>
      </c>
      <c r="H41" s="3" t="s">
        <v>289</v>
      </c>
      <c r="I41" s="3">
        <v>10920</v>
      </c>
      <c r="J41" s="57" t="s">
        <v>33</v>
      </c>
      <c r="K41" s="53">
        <v>572</v>
      </c>
      <c r="L41" s="53">
        <f t="shared" ca="1" si="6"/>
        <v>2945</v>
      </c>
      <c r="M41" s="53">
        <f ca="1">RANDBETWEEN(7800000000,7899999999)</f>
        <v>7823836414</v>
      </c>
      <c r="N41" s="53"/>
      <c r="P41" s="57"/>
    </row>
    <row r="42" spans="1:17" s="56" customFormat="1" ht="10.199999999999999" x14ac:dyDescent="0.2">
      <c r="A42" s="57"/>
      <c r="B42" s="38" t="s">
        <v>29</v>
      </c>
      <c r="C42" s="55" t="s">
        <v>32</v>
      </c>
      <c r="D42" s="7" t="s">
        <v>106</v>
      </c>
      <c r="E42" s="38" t="s">
        <v>29</v>
      </c>
      <c r="F42" s="55" t="s">
        <v>169</v>
      </c>
      <c r="G42" s="3" t="s">
        <v>290</v>
      </c>
      <c r="H42" s="3" t="s">
        <v>133</v>
      </c>
      <c r="I42" s="3">
        <v>13033</v>
      </c>
      <c r="J42" s="57" t="s">
        <v>33</v>
      </c>
      <c r="K42" s="53">
        <v>318</v>
      </c>
      <c r="L42" s="53">
        <f t="shared" ca="1" si="6"/>
        <v>5709</v>
      </c>
      <c r="M42" s="29" t="str">
        <f ca="1">CONCATENATE("R01",RANDBETWEEN(111111111111,999999999999),"")</f>
        <v>R01531582271998</v>
      </c>
      <c r="P42" s="57"/>
    </row>
    <row r="43" spans="1:17" s="55" customFormat="1" ht="10.199999999999999" x14ac:dyDescent="0.2">
      <c r="A43" s="57" t="s">
        <v>397</v>
      </c>
      <c r="B43" s="55" t="s">
        <v>255</v>
      </c>
      <c r="C43" s="55" t="s">
        <v>41</v>
      </c>
      <c r="D43" s="7" t="s">
        <v>106</v>
      </c>
      <c r="E43" s="55" t="s">
        <v>40</v>
      </c>
      <c r="F43" s="55" t="s">
        <v>169</v>
      </c>
      <c r="G43" s="3" t="s">
        <v>254</v>
      </c>
      <c r="H43" s="3" t="s">
        <v>112</v>
      </c>
      <c r="I43" s="25" t="s">
        <v>113</v>
      </c>
      <c r="J43" s="57" t="s">
        <v>43</v>
      </c>
      <c r="K43" s="53">
        <f t="shared" ref="K43:K55" ca="1" si="7">RANDBETWEEN(200,999)</f>
        <v>495</v>
      </c>
      <c r="L43" s="53">
        <f t="shared" ca="1" si="6"/>
        <v>1071</v>
      </c>
      <c r="M43" s="24">
        <f ca="1">RANDBETWEEN(6171111111,6179999999)</f>
        <v>6175925805</v>
      </c>
    </row>
    <row r="44" spans="1:17" s="55" customFormat="1" ht="10.199999999999999" x14ac:dyDescent="0.2">
      <c r="A44" s="57" t="s">
        <v>397</v>
      </c>
      <c r="B44" s="55" t="s">
        <v>88</v>
      </c>
      <c r="C44" s="55" t="s">
        <v>41</v>
      </c>
      <c r="D44" s="7" t="s">
        <v>106</v>
      </c>
      <c r="E44" s="55" t="s">
        <v>88</v>
      </c>
      <c r="F44" s="55" t="s">
        <v>169</v>
      </c>
      <c r="G44" s="3" t="s">
        <v>247</v>
      </c>
      <c r="H44" s="3" t="s">
        <v>109</v>
      </c>
      <c r="I44" s="25" t="s">
        <v>110</v>
      </c>
      <c r="J44" s="57" t="s">
        <v>43</v>
      </c>
      <c r="K44" s="53">
        <f t="shared" ca="1" si="7"/>
        <v>974</v>
      </c>
      <c r="L44" s="53">
        <f t="shared" ca="1" si="6"/>
        <v>5989</v>
      </c>
      <c r="M44" s="24">
        <f ca="1">RANDBETWEEN(61711111111,61799999999)</f>
        <v>61715429409</v>
      </c>
    </row>
    <row r="45" spans="1:17" s="55" customFormat="1" ht="10.199999999999999" x14ac:dyDescent="0.2">
      <c r="A45" s="57" t="s">
        <v>397</v>
      </c>
      <c r="B45" s="55" t="s">
        <v>168</v>
      </c>
      <c r="C45" s="55" t="s">
        <v>41</v>
      </c>
      <c r="D45" s="7" t="s">
        <v>106</v>
      </c>
      <c r="E45" s="55" t="s">
        <v>89</v>
      </c>
      <c r="F45" s="55" t="s">
        <v>169</v>
      </c>
      <c r="G45" s="3" t="s">
        <v>261</v>
      </c>
      <c r="H45" s="3" t="s">
        <v>111</v>
      </c>
      <c r="I45" s="25" t="s">
        <v>42</v>
      </c>
      <c r="J45" s="57" t="s">
        <v>43</v>
      </c>
      <c r="K45" s="53">
        <f t="shared" ca="1" si="7"/>
        <v>323</v>
      </c>
      <c r="L45" s="53">
        <f t="shared" ca="1" si="6"/>
        <v>3994</v>
      </c>
      <c r="M45" s="24">
        <f ca="1">RANDBETWEEN(617111111,617999999)</f>
        <v>617619754</v>
      </c>
      <c r="N45" s="24">
        <f ca="1">RANDBETWEEN(54447111111,54447999999)</f>
        <v>54447547232</v>
      </c>
    </row>
    <row r="46" spans="1:17" s="59" customFormat="1" ht="10.199999999999999" x14ac:dyDescent="0.2">
      <c r="A46" s="57" t="s">
        <v>397</v>
      </c>
      <c r="B46" s="6" t="s">
        <v>52</v>
      </c>
      <c r="C46" s="7" t="s">
        <v>57</v>
      </c>
      <c r="D46" s="7" t="s">
        <v>106</v>
      </c>
      <c r="E46" s="6" t="s">
        <v>52</v>
      </c>
      <c r="F46" s="55" t="s">
        <v>169</v>
      </c>
      <c r="G46" s="3" t="s">
        <v>268</v>
      </c>
      <c r="H46" s="3" t="s">
        <v>149</v>
      </c>
      <c r="I46" s="3">
        <v>15001</v>
      </c>
      <c r="J46" s="57" t="s">
        <v>59</v>
      </c>
      <c r="K46" s="53">
        <f t="shared" ca="1" si="7"/>
        <v>263</v>
      </c>
      <c r="L46" s="53">
        <f t="shared" ca="1" si="6"/>
        <v>6067</v>
      </c>
      <c r="M46" s="23">
        <f ca="1">RANDBETWEEN(2000000000000,5999999999999)</f>
        <v>4138392031595</v>
      </c>
      <c r="N46" s="7"/>
    </row>
    <row r="47" spans="1:17" s="59" customFormat="1" ht="10.199999999999999" x14ac:dyDescent="0.2">
      <c r="A47" s="57" t="s">
        <v>397</v>
      </c>
      <c r="B47" s="20" t="s">
        <v>53</v>
      </c>
      <c r="C47" s="59" t="s">
        <v>57</v>
      </c>
      <c r="D47" s="7" t="s">
        <v>106</v>
      </c>
      <c r="E47" s="20" t="s">
        <v>53</v>
      </c>
      <c r="F47" s="55" t="s">
        <v>169</v>
      </c>
      <c r="G47" s="3" t="s">
        <v>269</v>
      </c>
      <c r="H47" s="3" t="s">
        <v>151</v>
      </c>
      <c r="I47" s="3">
        <v>15090</v>
      </c>
      <c r="J47" s="57" t="s">
        <v>59</v>
      </c>
      <c r="K47" s="53">
        <f t="shared" ca="1" si="7"/>
        <v>517</v>
      </c>
      <c r="L47" s="53">
        <f t="shared" ca="1" si="6"/>
        <v>1555</v>
      </c>
      <c r="M47" s="29" t="str">
        <f ca="1">CONCATENATE("08",RANDBETWEEN(111111111111111000,999999999999999000),"")</f>
        <v>08845843438186164000</v>
      </c>
      <c r="N47" s="8"/>
    </row>
    <row r="48" spans="1:17" s="59" customFormat="1" ht="10.199999999999999" x14ac:dyDescent="0.2">
      <c r="A48" s="57" t="s">
        <v>397</v>
      </c>
      <c r="B48" s="6" t="s">
        <v>54</v>
      </c>
      <c r="C48" s="7" t="s">
        <v>57</v>
      </c>
      <c r="D48" s="7" t="s">
        <v>106</v>
      </c>
      <c r="E48" s="6" t="s">
        <v>54</v>
      </c>
      <c r="F48" s="55" t="s">
        <v>169</v>
      </c>
      <c r="G48" s="3" t="s">
        <v>270</v>
      </c>
      <c r="H48" s="3" t="s">
        <v>271</v>
      </c>
      <c r="I48" s="3">
        <v>19031</v>
      </c>
      <c r="J48" s="57" t="s">
        <v>59</v>
      </c>
      <c r="K48" s="53">
        <f t="shared" ca="1" si="7"/>
        <v>576</v>
      </c>
      <c r="L48" s="53">
        <f t="shared" ca="1" si="6"/>
        <v>7048</v>
      </c>
      <c r="M48" s="23">
        <f ca="1">RANDBETWEEN(6000000000,9999999999)</f>
        <v>9860405024</v>
      </c>
      <c r="N48" s="7"/>
    </row>
    <row r="49" spans="1:17" s="59" customFormat="1" ht="10.199999999999999" x14ac:dyDescent="0.2">
      <c r="A49" s="57" t="s">
        <v>397</v>
      </c>
      <c r="B49" s="6" t="s">
        <v>55</v>
      </c>
      <c r="C49" s="7" t="s">
        <v>57</v>
      </c>
      <c r="D49" s="7" t="s">
        <v>106</v>
      </c>
      <c r="E49" s="6" t="s">
        <v>55</v>
      </c>
      <c r="F49" s="55" t="s">
        <v>169</v>
      </c>
      <c r="G49" s="3" t="s">
        <v>272</v>
      </c>
      <c r="H49" s="3" t="s">
        <v>273</v>
      </c>
      <c r="I49" s="3">
        <v>15906</v>
      </c>
      <c r="J49" s="57" t="s">
        <v>59</v>
      </c>
      <c r="K49" s="53">
        <f t="shared" ca="1" si="7"/>
        <v>973</v>
      </c>
      <c r="L49" s="53">
        <f t="shared" ca="1" si="6"/>
        <v>8415</v>
      </c>
      <c r="M49" s="29" t="str">
        <f ca="1">CONCATENATE("08",RANDBETWEEN(111111111111100000,999999999999900000),"")</f>
        <v>08523720519472606000</v>
      </c>
      <c r="N49" s="7"/>
    </row>
    <row r="50" spans="1:17" s="59" customFormat="1" ht="10.199999999999999" x14ac:dyDescent="0.2">
      <c r="A50" s="57" t="s">
        <v>397</v>
      </c>
      <c r="B50" s="20" t="s">
        <v>56</v>
      </c>
      <c r="C50" s="59" t="s">
        <v>57</v>
      </c>
      <c r="D50" s="7" t="s">
        <v>106</v>
      </c>
      <c r="E50" s="20" t="s">
        <v>56</v>
      </c>
      <c r="F50" s="55" t="s">
        <v>169</v>
      </c>
      <c r="G50" s="3" t="s">
        <v>274</v>
      </c>
      <c r="H50" s="3" t="s">
        <v>275</v>
      </c>
      <c r="I50" s="3">
        <v>16801</v>
      </c>
      <c r="J50" s="57" t="s">
        <v>59</v>
      </c>
      <c r="K50" s="53">
        <f t="shared" ca="1" si="7"/>
        <v>651</v>
      </c>
      <c r="L50" s="53">
        <f t="shared" ca="1" si="6"/>
        <v>3858</v>
      </c>
      <c r="M50" s="23">
        <f ca="1">RANDBETWEEN(6000000000,9999999999)</f>
        <v>6591492640</v>
      </c>
      <c r="N50" s="8"/>
    </row>
    <row r="51" spans="1:17" s="59" customFormat="1" ht="10.199999999999999" x14ac:dyDescent="0.2">
      <c r="A51" s="57" t="s">
        <v>397</v>
      </c>
      <c r="B51" s="20" t="s">
        <v>86</v>
      </c>
      <c r="C51" s="59" t="s">
        <v>57</v>
      </c>
      <c r="D51" s="7" t="s">
        <v>106</v>
      </c>
      <c r="E51" s="20" t="s">
        <v>86</v>
      </c>
      <c r="F51" s="55" t="s">
        <v>169</v>
      </c>
      <c r="G51" s="3" t="s">
        <v>276</v>
      </c>
      <c r="H51" s="3" t="s">
        <v>277</v>
      </c>
      <c r="I51" s="3">
        <v>15717</v>
      </c>
      <c r="J51" s="57" t="s">
        <v>59</v>
      </c>
      <c r="K51" s="53">
        <f t="shared" ca="1" si="7"/>
        <v>700</v>
      </c>
      <c r="L51" s="53">
        <f t="shared" ca="1" si="6"/>
        <v>3060</v>
      </c>
      <c r="M51" s="29" t="str">
        <f ca="1">CONCATENATE("08",RANDBETWEEN(111111111111111000,999999999999999000),"")</f>
        <v>08315206371350681000</v>
      </c>
      <c r="N51" s="8"/>
    </row>
    <row r="52" spans="1:17" s="21" customFormat="1" ht="10.199999999999999" x14ac:dyDescent="0.2">
      <c r="A52" s="16" t="s">
        <v>74</v>
      </c>
      <c r="B52" s="48" t="s">
        <v>34</v>
      </c>
      <c r="C52" s="21" t="s">
        <v>38</v>
      </c>
      <c r="D52" s="56" t="s">
        <v>106</v>
      </c>
      <c r="E52" s="48" t="s">
        <v>34</v>
      </c>
      <c r="F52" s="55" t="s">
        <v>169</v>
      </c>
      <c r="G52" s="3" t="s">
        <v>398</v>
      </c>
      <c r="H52" s="3" t="s">
        <v>399</v>
      </c>
      <c r="I52" s="3">
        <v>43201</v>
      </c>
      <c r="J52" s="16" t="s">
        <v>39</v>
      </c>
      <c r="K52" s="13">
        <f t="shared" ca="1" si="7"/>
        <v>835</v>
      </c>
      <c r="L52" s="13">
        <f t="shared" ca="1" si="6"/>
        <v>9740</v>
      </c>
      <c r="M52" s="13">
        <f ca="1">RANDBETWEEN(23456789123,23999999999)</f>
        <v>23496070461</v>
      </c>
      <c r="N52" s="56"/>
      <c r="O52" s="16"/>
      <c r="Q52" s="16"/>
    </row>
    <row r="53" spans="1:17" s="55" customFormat="1" ht="10.199999999999999" x14ac:dyDescent="0.2">
      <c r="A53" s="57" t="s">
        <v>405</v>
      </c>
      <c r="B53" s="55" t="s">
        <v>406</v>
      </c>
      <c r="C53" s="55" t="s">
        <v>41</v>
      </c>
      <c r="D53" s="7" t="s">
        <v>106</v>
      </c>
      <c r="E53" s="55" t="s">
        <v>88</v>
      </c>
      <c r="F53" s="55" t="s">
        <v>169</v>
      </c>
      <c r="G53" s="3" t="s">
        <v>407</v>
      </c>
      <c r="H53" s="3" t="s">
        <v>109</v>
      </c>
      <c r="I53" s="25" t="s">
        <v>110</v>
      </c>
      <c r="J53" s="57" t="s">
        <v>43</v>
      </c>
      <c r="K53" s="53">
        <f t="shared" ca="1" si="7"/>
        <v>990</v>
      </c>
      <c r="L53" s="53">
        <f t="shared" ca="1" si="6"/>
        <v>5382</v>
      </c>
      <c r="M53" s="24">
        <f ca="1">RANDBETWEEN(61711111111,61799999999)</f>
        <v>61788671984</v>
      </c>
    </row>
    <row r="54" spans="1:17" s="19" customFormat="1" ht="10.199999999999999" x14ac:dyDescent="0.2">
      <c r="A54" s="57" t="s">
        <v>405</v>
      </c>
      <c r="B54" s="55" t="s">
        <v>408</v>
      </c>
      <c r="C54" s="55" t="s">
        <v>41</v>
      </c>
      <c r="D54" s="7" t="s">
        <v>106</v>
      </c>
      <c r="E54" s="55" t="s">
        <v>88</v>
      </c>
      <c r="F54" s="55" t="s">
        <v>169</v>
      </c>
      <c r="G54" s="3" t="s">
        <v>410</v>
      </c>
      <c r="H54" s="3" t="s">
        <v>249</v>
      </c>
      <c r="I54" s="25" t="s">
        <v>250</v>
      </c>
      <c r="J54" s="57" t="s">
        <v>43</v>
      </c>
      <c r="K54" s="53">
        <f t="shared" ca="1" si="7"/>
        <v>940</v>
      </c>
      <c r="L54" s="53">
        <f t="shared" ca="1" si="6"/>
        <v>9072</v>
      </c>
      <c r="M54" s="24">
        <f ca="1">RANDBETWEEN(61711111111,61799999999)</f>
        <v>61728693427</v>
      </c>
      <c r="O54" s="55"/>
    </row>
    <row r="55" spans="1:17" s="19" customFormat="1" ht="10.199999999999999" x14ac:dyDescent="0.2">
      <c r="A55" s="57" t="s">
        <v>405</v>
      </c>
      <c r="B55" s="55" t="s">
        <v>409</v>
      </c>
      <c r="C55" s="55" t="s">
        <v>41</v>
      </c>
      <c r="D55" s="7" t="s">
        <v>106</v>
      </c>
      <c r="E55" s="55" t="s">
        <v>88</v>
      </c>
      <c r="F55" s="55" t="s">
        <v>169</v>
      </c>
      <c r="G55" s="3" t="s">
        <v>411</v>
      </c>
      <c r="H55" s="3" t="s">
        <v>252</v>
      </c>
      <c r="I55" s="25" t="s">
        <v>253</v>
      </c>
      <c r="J55" s="57" t="s">
        <v>43</v>
      </c>
      <c r="K55" s="53">
        <f t="shared" ca="1" si="7"/>
        <v>809</v>
      </c>
      <c r="L55" s="53">
        <f t="shared" ca="1" si="6"/>
        <v>6670</v>
      </c>
      <c r="M55" s="24">
        <f ca="1">RANDBETWEEN(61711111111,61799999999)</f>
        <v>61797072559</v>
      </c>
      <c r="O55" s="55"/>
    </row>
    <row r="56" spans="1:17" x14ac:dyDescent="0.3">
      <c r="A56" s="73" t="s">
        <v>420</v>
      </c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</row>
    <row r="57" spans="1:17" s="56" customFormat="1" ht="10.199999999999999" x14ac:dyDescent="0.2">
      <c r="A57" s="73" t="s">
        <v>66</v>
      </c>
      <c r="B57" s="68" t="s">
        <v>100</v>
      </c>
      <c r="C57" s="68" t="s">
        <v>32</v>
      </c>
      <c r="D57" s="68" t="s">
        <v>25</v>
      </c>
      <c r="E57" s="68" t="s">
        <v>169</v>
      </c>
      <c r="F57" s="71" t="s">
        <v>298</v>
      </c>
      <c r="G57" s="71" t="s">
        <v>299</v>
      </c>
      <c r="H57" s="71">
        <v>10589</v>
      </c>
      <c r="I57" s="65" t="s">
        <v>33</v>
      </c>
      <c r="J57" s="69">
        <f t="shared" ref="J57:J64" ca="1" si="8">RANDBETWEEN(200,999)</f>
        <v>890</v>
      </c>
      <c r="K57" s="69">
        <f t="shared" ref="K57:K64" ca="1" si="9">RANDBETWEEN(1000,9999)</f>
        <v>6371</v>
      </c>
      <c r="L57" s="69">
        <f ca="1">RANDBETWEEN(100000000000000,199999999999999)</f>
        <v>191521645844509</v>
      </c>
      <c r="M57" s="69"/>
    </row>
    <row r="58" spans="1:17" s="56" customFormat="1" ht="40.799999999999997" x14ac:dyDescent="0.2">
      <c r="A58" s="73" t="s">
        <v>67</v>
      </c>
      <c r="B58" s="70" t="s">
        <v>163</v>
      </c>
      <c r="C58" s="68" t="s">
        <v>32</v>
      </c>
      <c r="D58" s="70" t="s">
        <v>303</v>
      </c>
      <c r="E58" s="68" t="s">
        <v>169</v>
      </c>
      <c r="F58" s="71" t="s">
        <v>300</v>
      </c>
      <c r="G58" s="71" t="s">
        <v>164</v>
      </c>
      <c r="H58" s="71">
        <v>11003</v>
      </c>
      <c r="I58" s="65" t="s">
        <v>33</v>
      </c>
      <c r="J58" s="69">
        <f t="shared" ca="1" si="8"/>
        <v>305</v>
      </c>
      <c r="K58" s="69">
        <f t="shared" ca="1" si="9"/>
        <v>2705</v>
      </c>
      <c r="L58" s="69">
        <f ca="1">RANDBETWEEN(1000000000,9999999999)</f>
        <v>2166920360</v>
      </c>
      <c r="M58" s="69"/>
    </row>
    <row r="59" spans="1:17" s="56" customFormat="1" ht="40.799999999999997" x14ac:dyDescent="0.2">
      <c r="A59" s="73" t="s">
        <v>68</v>
      </c>
      <c r="B59" s="70" t="s">
        <v>101</v>
      </c>
      <c r="C59" s="68" t="s">
        <v>32</v>
      </c>
      <c r="D59" s="70" t="s">
        <v>31</v>
      </c>
      <c r="E59" s="68" t="s">
        <v>169</v>
      </c>
      <c r="F59" s="71" t="s">
        <v>301</v>
      </c>
      <c r="G59" s="71" t="s">
        <v>302</v>
      </c>
      <c r="H59" s="71">
        <v>11510</v>
      </c>
      <c r="I59" s="65" t="s">
        <v>33</v>
      </c>
      <c r="J59" s="69">
        <f t="shared" ca="1" si="8"/>
        <v>243</v>
      </c>
      <c r="K59" s="69">
        <f t="shared" ca="1" si="9"/>
        <v>1133</v>
      </c>
      <c r="L59" s="69">
        <f ca="1">RANDBETWEEN(1000000000,9999999999)</f>
        <v>4429325385</v>
      </c>
      <c r="M59" s="69"/>
    </row>
    <row r="60" spans="1:17" s="56" customFormat="1" ht="40.799999999999997" x14ac:dyDescent="0.2">
      <c r="A60" s="73" t="s">
        <v>69</v>
      </c>
      <c r="B60" s="70" t="s">
        <v>102</v>
      </c>
      <c r="C60" s="68" t="s">
        <v>32</v>
      </c>
      <c r="D60" s="70" t="s">
        <v>37</v>
      </c>
      <c r="E60" s="68" t="s">
        <v>169</v>
      </c>
      <c r="F60" s="71" t="s">
        <v>304</v>
      </c>
      <c r="G60" s="71" t="s">
        <v>305</v>
      </c>
      <c r="H60" s="71">
        <v>12180</v>
      </c>
      <c r="I60" s="65" t="s">
        <v>33</v>
      </c>
      <c r="J60" s="69">
        <f t="shared" ca="1" si="8"/>
        <v>759</v>
      </c>
      <c r="K60" s="69">
        <f t="shared" ca="1" si="9"/>
        <v>9119</v>
      </c>
      <c r="L60" s="69">
        <f ca="1">RANDBETWEEN(7800000000,7899999999)</f>
        <v>7897294043</v>
      </c>
      <c r="M60" s="69"/>
    </row>
    <row r="61" spans="1:17" s="56" customFormat="1" ht="10.199999999999999" x14ac:dyDescent="0.2">
      <c r="A61" s="73" t="s">
        <v>70</v>
      </c>
      <c r="B61" s="70" t="s">
        <v>27</v>
      </c>
      <c r="C61" s="68" t="s">
        <v>32</v>
      </c>
      <c r="D61" s="70" t="s">
        <v>27</v>
      </c>
      <c r="E61" s="68" t="s">
        <v>169</v>
      </c>
      <c r="F61" s="71" t="s">
        <v>306</v>
      </c>
      <c r="G61" s="71" t="s">
        <v>307</v>
      </c>
      <c r="H61" s="71">
        <v>10512</v>
      </c>
      <c r="I61" s="65" t="s">
        <v>33</v>
      </c>
      <c r="J61" s="69">
        <f t="shared" ca="1" si="8"/>
        <v>442</v>
      </c>
      <c r="K61" s="69">
        <f t="shared" ca="1" si="9"/>
        <v>2665</v>
      </c>
      <c r="L61" s="69">
        <f ca="1">RANDBETWEEN(780000000066666,789955555999999)</f>
        <v>789165557124985</v>
      </c>
      <c r="M61" s="69"/>
    </row>
    <row r="62" spans="1:17" s="56" customFormat="1" ht="10.199999999999999" x14ac:dyDescent="0.2">
      <c r="A62" s="73" t="s">
        <v>71</v>
      </c>
      <c r="B62" s="68" t="s">
        <v>103</v>
      </c>
      <c r="C62" s="68" t="s">
        <v>32</v>
      </c>
      <c r="D62" s="68" t="s">
        <v>28</v>
      </c>
      <c r="E62" s="68" t="s">
        <v>169</v>
      </c>
      <c r="F62" s="71" t="s">
        <v>308</v>
      </c>
      <c r="G62" s="71" t="s">
        <v>309</v>
      </c>
      <c r="H62" s="71">
        <v>10924</v>
      </c>
      <c r="I62" s="65" t="s">
        <v>33</v>
      </c>
      <c r="J62" s="69">
        <f t="shared" ca="1" si="8"/>
        <v>332</v>
      </c>
      <c r="K62" s="69">
        <f t="shared" ca="1" si="9"/>
        <v>3692</v>
      </c>
      <c r="L62" s="69">
        <f ca="1">RANDBETWEEN(7800000000,7899999999)</f>
        <v>7859464032</v>
      </c>
      <c r="M62" s="69"/>
    </row>
    <row r="63" spans="1:17" s="55" customFormat="1" ht="10.199999999999999" x14ac:dyDescent="0.2">
      <c r="A63" s="73" t="s">
        <v>60</v>
      </c>
      <c r="B63" s="72" t="s">
        <v>49</v>
      </c>
      <c r="C63" s="71" t="s">
        <v>85</v>
      </c>
      <c r="D63" s="72" t="s">
        <v>49</v>
      </c>
      <c r="E63" s="72" t="s">
        <v>169</v>
      </c>
      <c r="F63" s="71" t="s">
        <v>349</v>
      </c>
      <c r="G63" s="71" t="s">
        <v>160</v>
      </c>
      <c r="H63" s="71">
        <v>20007</v>
      </c>
      <c r="I63" s="73" t="s">
        <v>43</v>
      </c>
      <c r="J63" s="74">
        <f t="shared" ca="1" si="8"/>
        <v>452</v>
      </c>
      <c r="K63" s="74">
        <f t="shared" ca="1" si="9"/>
        <v>6237</v>
      </c>
      <c r="L63" s="81" t="str">
        <f ca="1">CONCATENATE("05",RANDBETWEEN(11111111111111100000,99999999999999900000),"")</f>
        <v>0549652476549350200000</v>
      </c>
      <c r="M63" s="72"/>
    </row>
    <row r="64" spans="1:17" s="55" customFormat="1" ht="10.199999999999999" x14ac:dyDescent="0.2">
      <c r="A64" s="73" t="s">
        <v>63</v>
      </c>
      <c r="B64" s="73" t="s">
        <v>316</v>
      </c>
      <c r="C64" s="72" t="s">
        <v>8</v>
      </c>
      <c r="D64" s="72" t="s">
        <v>316</v>
      </c>
      <c r="E64" s="68" t="s">
        <v>169</v>
      </c>
      <c r="F64" s="71" t="s">
        <v>317</v>
      </c>
      <c r="G64" s="71" t="s">
        <v>318</v>
      </c>
      <c r="H64" s="67" t="s">
        <v>319</v>
      </c>
      <c r="I64" s="73" t="s">
        <v>323</v>
      </c>
      <c r="J64" s="69">
        <f t="shared" ca="1" si="8"/>
        <v>321</v>
      </c>
      <c r="K64" s="69">
        <f t="shared" ca="1" si="9"/>
        <v>3414</v>
      </c>
      <c r="L64" s="81" t="str">
        <f ca="1">CONCATENATE("11",RANDBETWEEN(111111111111100000,999999999999900000),"")</f>
        <v>11798160359430585000</v>
      </c>
      <c r="M64" s="72"/>
    </row>
    <row r="65" spans="1:13" s="55" customFormat="1" ht="10.199999999999999" x14ac:dyDescent="0.2">
      <c r="A65" s="73"/>
      <c r="B65" s="73"/>
      <c r="C65" s="72"/>
      <c r="D65" s="72"/>
      <c r="E65" s="68"/>
      <c r="F65" s="71"/>
      <c r="G65" s="71"/>
      <c r="H65" s="71"/>
      <c r="I65" s="73"/>
      <c r="J65" s="69"/>
      <c r="K65" s="69"/>
      <c r="L65" s="69"/>
      <c r="M65" s="72"/>
    </row>
    <row r="66" spans="1:13" s="55" customFormat="1" ht="10.199999999999999" x14ac:dyDescent="0.2">
      <c r="A66" s="73" t="s">
        <v>401</v>
      </c>
      <c r="B66" s="73" t="s">
        <v>400</v>
      </c>
      <c r="C66" s="72" t="s">
        <v>57</v>
      </c>
      <c r="D66" s="72" t="s">
        <v>234</v>
      </c>
      <c r="E66" s="68" t="s">
        <v>169</v>
      </c>
      <c r="F66" s="71" t="s">
        <v>317</v>
      </c>
      <c r="G66" s="71" t="s">
        <v>318</v>
      </c>
      <c r="H66" s="67" t="s">
        <v>319</v>
      </c>
      <c r="I66" s="73" t="s">
        <v>323</v>
      </c>
      <c r="J66" s="69">
        <f ca="1">RANDBETWEEN(200,999)</f>
        <v>380</v>
      </c>
      <c r="K66" s="69">
        <f ca="1">RANDBETWEEN(1000,9999)</f>
        <v>8212</v>
      </c>
      <c r="L66" s="81" t="str">
        <f ca="1">CONCATENATE("11",RANDBETWEEN(111111111111100000,999999999999900000),"")</f>
        <v>11133725790918610000</v>
      </c>
      <c r="M66" s="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6"/>
  <sheetViews>
    <sheetView workbookViewId="0">
      <selection activeCell="D2" sqref="D2"/>
    </sheetView>
  </sheetViews>
  <sheetFormatPr defaultRowHeight="14.4" x14ac:dyDescent="0.3"/>
  <cols>
    <col min="1" max="1" width="8.33203125" bestFit="1" customWidth="1"/>
    <col min="2" max="2" width="22.88671875" bestFit="1" customWidth="1"/>
    <col min="3" max="3" width="11.33203125" bestFit="1" customWidth="1"/>
    <col min="4" max="4" width="10.6640625" bestFit="1" customWidth="1"/>
    <col min="5" max="5" width="22.88671875" bestFit="1" customWidth="1"/>
    <col min="6" max="6" width="20.109375" bestFit="1" customWidth="1"/>
    <col min="7" max="7" width="11.6640625" bestFit="1" customWidth="1"/>
    <col min="8" max="8" width="14.88671875" bestFit="1" customWidth="1"/>
    <col min="9" max="9" width="16.109375" bestFit="1" customWidth="1"/>
    <col min="10" max="10" width="9.5546875" bestFit="1" customWidth="1"/>
    <col min="11" max="11" width="5.33203125" bestFit="1" customWidth="1"/>
    <col min="12" max="12" width="8.109375" bestFit="1" customWidth="1"/>
    <col min="13" max="13" width="4.88671875" bestFit="1" customWidth="1"/>
    <col min="14" max="14" width="4.44140625" bestFit="1" customWidth="1"/>
    <col min="15" max="15" width="18.33203125" bestFit="1" customWidth="1"/>
    <col min="16" max="16" width="12.44140625" bestFit="1" customWidth="1"/>
    <col min="17" max="17" width="9.88671875" bestFit="1" customWidth="1"/>
  </cols>
  <sheetData>
    <row r="1" spans="1:17" s="1" customFormat="1" ht="10.199999999999999" x14ac:dyDescent="0.2">
      <c r="A1" s="1" t="s">
        <v>0</v>
      </c>
      <c r="B1" s="1" t="s">
        <v>1</v>
      </c>
      <c r="C1" s="1" t="s">
        <v>9</v>
      </c>
      <c r="D1" s="1" t="s">
        <v>21</v>
      </c>
      <c r="E1" s="1" t="s">
        <v>16</v>
      </c>
      <c r="F1" s="1" t="s">
        <v>10</v>
      </c>
      <c r="G1" s="2" t="s">
        <v>11</v>
      </c>
      <c r="H1" s="2" t="s">
        <v>12</v>
      </c>
      <c r="I1" s="1" t="s">
        <v>17</v>
      </c>
      <c r="J1" s="1" t="s">
        <v>4</v>
      </c>
      <c r="K1" s="1" t="s">
        <v>5</v>
      </c>
      <c r="L1" s="1" t="s">
        <v>6</v>
      </c>
      <c r="M1" s="1" t="s">
        <v>18</v>
      </c>
      <c r="N1" s="1" t="s">
        <v>19</v>
      </c>
      <c r="O1" s="1" t="s">
        <v>3</v>
      </c>
      <c r="P1" s="1" t="s">
        <v>2</v>
      </c>
    </row>
    <row r="2" spans="1:17" s="15" customFormat="1" ht="10.199999999999999" x14ac:dyDescent="0.2">
      <c r="A2" s="25" t="s">
        <v>379</v>
      </c>
      <c r="B2" s="15" t="s">
        <v>47</v>
      </c>
      <c r="C2" s="21" t="s">
        <v>50</v>
      </c>
      <c r="D2" s="15" t="s">
        <v>22</v>
      </c>
      <c r="E2" s="15" t="s">
        <v>47</v>
      </c>
      <c r="F2" s="48" t="s">
        <v>181</v>
      </c>
      <c r="G2" s="35" t="s">
        <v>171</v>
      </c>
      <c r="H2" s="35" t="s">
        <v>184</v>
      </c>
      <c r="I2" s="3" t="s">
        <v>390</v>
      </c>
      <c r="J2" s="3" t="s">
        <v>297</v>
      </c>
      <c r="K2" s="3">
        <v>20657</v>
      </c>
      <c r="L2" s="16" t="s">
        <v>51</v>
      </c>
      <c r="M2" s="13">
        <f ca="1">RANDBETWEEN(200,999)</f>
        <v>289</v>
      </c>
      <c r="N2" s="13">
        <f ca="1">RANDBETWEEN(1000,9999)</f>
        <v>6242</v>
      </c>
      <c r="O2" s="12">
        <f ca="1">RANDBETWEEN(2000000000,5999999999)</f>
        <v>5956529507</v>
      </c>
      <c r="Q2" s="12" t="s">
        <v>108</v>
      </c>
    </row>
    <row r="3" spans="1:17" s="56" customFormat="1" ht="10.199999999999999" x14ac:dyDescent="0.2">
      <c r="A3" s="25" t="s">
        <v>379</v>
      </c>
      <c r="B3" s="56" t="s">
        <v>191</v>
      </c>
      <c r="C3" s="21" t="s">
        <v>50</v>
      </c>
      <c r="D3" s="56" t="s">
        <v>22</v>
      </c>
      <c r="E3" s="56" t="s">
        <v>192</v>
      </c>
      <c r="F3" s="48" t="s">
        <v>181</v>
      </c>
      <c r="G3" s="35" t="s">
        <v>171</v>
      </c>
      <c r="H3" s="35" t="s">
        <v>184</v>
      </c>
      <c r="I3" s="16" t="s">
        <v>391</v>
      </c>
      <c r="J3" s="12" t="s">
        <v>392</v>
      </c>
      <c r="K3" s="16" t="s">
        <v>393</v>
      </c>
      <c r="L3" s="16" t="s">
        <v>51</v>
      </c>
      <c r="M3" s="13">
        <f ca="1">RANDBETWEEN(200,999)</f>
        <v>301</v>
      </c>
      <c r="N3" s="13">
        <f ca="1">RANDBETWEEN(1000,9999)</f>
        <v>2008</v>
      </c>
      <c r="O3" s="12">
        <f ca="1">RANDBETWEEN(2000000000,5999999999)</f>
        <v>4914180365</v>
      </c>
      <c r="Q3" s="12" t="s">
        <v>193</v>
      </c>
    </row>
    <row r="4" spans="1:17" s="15" customFormat="1" ht="10.199999999999999" x14ac:dyDescent="0.2">
      <c r="A4" s="25" t="s">
        <v>379</v>
      </c>
      <c r="B4" s="15" t="s">
        <v>23</v>
      </c>
      <c r="C4" s="15" t="s">
        <v>8</v>
      </c>
      <c r="D4" s="15" t="s">
        <v>22</v>
      </c>
      <c r="E4" s="15" t="s">
        <v>23</v>
      </c>
      <c r="F4" s="48" t="s">
        <v>182</v>
      </c>
      <c r="G4" s="35" t="s">
        <v>171</v>
      </c>
      <c r="H4" s="35" t="s">
        <v>184</v>
      </c>
      <c r="I4" s="3" t="s">
        <v>387</v>
      </c>
      <c r="J4" s="3" t="s">
        <v>388</v>
      </c>
      <c r="K4" s="25" t="s">
        <v>389</v>
      </c>
      <c r="L4" s="16" t="s">
        <v>20</v>
      </c>
      <c r="M4" s="13">
        <f ca="1">RANDBETWEEN(200,999)</f>
        <v>751</v>
      </c>
      <c r="N4" s="13">
        <f ca="1">RANDBETWEEN(1000,9999)</f>
        <v>4006</v>
      </c>
      <c r="O4" s="13">
        <f ca="1">RANDBETWEEN(100000000000,999999999999)</f>
        <v>920160540246</v>
      </c>
      <c r="P4" s="13"/>
      <c r="Q4" s="56" t="s">
        <v>114</v>
      </c>
    </row>
    <row r="5" spans="1:17" s="15" customFormat="1" ht="10.199999999999999" x14ac:dyDescent="0.2">
      <c r="A5" s="25" t="s">
        <v>379</v>
      </c>
      <c r="B5" s="15" t="s">
        <v>14</v>
      </c>
      <c r="C5" s="15" t="s">
        <v>8</v>
      </c>
      <c r="D5" s="15" t="s">
        <v>22</v>
      </c>
      <c r="E5" s="15" t="s">
        <v>14</v>
      </c>
      <c r="F5" s="48" t="s">
        <v>182</v>
      </c>
      <c r="G5" s="35" t="s">
        <v>171</v>
      </c>
      <c r="H5" s="35" t="s">
        <v>184</v>
      </c>
      <c r="I5" s="3" t="s">
        <v>386</v>
      </c>
      <c r="J5" s="3" t="s">
        <v>318</v>
      </c>
      <c r="K5" s="25" t="s">
        <v>319</v>
      </c>
      <c r="L5" s="16" t="s">
        <v>20</v>
      </c>
      <c r="M5" s="13">
        <f ca="1">RANDBETWEEN(200,999)</f>
        <v>323</v>
      </c>
      <c r="N5" s="13">
        <f ca="1">RANDBETWEEN(1000,9999)</f>
        <v>2854</v>
      </c>
      <c r="O5" s="56" t="str">
        <f ca="1">CONCATENATE("PG",RANDBETWEEN(111111111111110000,999999999999990000),"")</f>
        <v>PG882743674819592000</v>
      </c>
      <c r="Q5" s="56" t="s">
        <v>117</v>
      </c>
    </row>
    <row r="9" spans="1:17" s="40" customFormat="1" ht="10.199999999999999" x14ac:dyDescent="0.2">
      <c r="A9" s="25"/>
      <c r="B9" s="48"/>
      <c r="C9" s="56"/>
      <c r="D9" s="56"/>
      <c r="E9" s="48"/>
      <c r="F9" s="48"/>
      <c r="G9" s="35"/>
      <c r="H9" s="35"/>
      <c r="I9" s="16"/>
      <c r="J9" s="16"/>
      <c r="K9" s="16"/>
      <c r="L9" s="16"/>
      <c r="M9" s="13"/>
      <c r="N9" s="13"/>
      <c r="O9" s="13"/>
      <c r="P9" s="56"/>
      <c r="Q9" s="16"/>
    </row>
    <row r="10" spans="1:17" s="40" customFormat="1" ht="10.199999999999999" x14ac:dyDescent="0.2">
      <c r="A10" s="25"/>
      <c r="B10" s="48"/>
      <c r="C10" s="56"/>
      <c r="D10" s="56"/>
      <c r="E10" s="48"/>
      <c r="F10" s="48"/>
      <c r="G10" s="35"/>
      <c r="H10" s="35"/>
      <c r="I10" s="16"/>
      <c r="J10" s="16"/>
      <c r="K10" s="16"/>
      <c r="L10" s="16"/>
      <c r="M10" s="13"/>
      <c r="N10" s="13"/>
      <c r="O10" s="13"/>
      <c r="P10" s="56"/>
      <c r="Q10" s="16"/>
    </row>
    <row r="11" spans="1:17" s="40" customFormat="1" ht="10.199999999999999" x14ac:dyDescent="0.2">
      <c r="A11" s="25"/>
      <c r="B11" s="48"/>
      <c r="C11" s="56"/>
      <c r="D11" s="56"/>
      <c r="E11" s="48"/>
      <c r="F11" s="48"/>
      <c r="G11" s="35"/>
      <c r="H11" s="35"/>
      <c r="I11" s="16"/>
      <c r="J11" s="16"/>
      <c r="K11" s="16"/>
      <c r="L11" s="16"/>
      <c r="M11" s="13"/>
      <c r="N11" s="13"/>
      <c r="O11" s="13"/>
      <c r="P11" s="56"/>
      <c r="Q11" s="16"/>
    </row>
    <row r="12" spans="1:17" s="40" customFormat="1" ht="10.199999999999999" x14ac:dyDescent="0.2">
      <c r="A12" s="25"/>
      <c r="B12" s="48"/>
      <c r="C12" s="56"/>
      <c r="D12" s="56"/>
      <c r="E12" s="48"/>
      <c r="F12" s="48"/>
      <c r="G12" s="35"/>
      <c r="H12" s="35"/>
      <c r="I12" s="16"/>
      <c r="J12" s="16"/>
      <c r="K12" s="16"/>
      <c r="L12" s="16"/>
      <c r="M12" s="13"/>
      <c r="N12" s="13"/>
      <c r="O12" s="13"/>
      <c r="P12" s="56"/>
      <c r="Q12" s="16"/>
    </row>
    <row r="13" spans="1:17" s="40" customFormat="1" ht="10.199999999999999" x14ac:dyDescent="0.2">
      <c r="A13" s="25"/>
      <c r="B13" s="48"/>
      <c r="C13" s="56"/>
      <c r="D13" s="56"/>
      <c r="E13" s="48"/>
      <c r="F13" s="48"/>
      <c r="G13" s="35"/>
      <c r="H13" s="35"/>
      <c r="I13" s="16"/>
      <c r="J13" s="16"/>
      <c r="K13" s="16"/>
      <c r="L13" s="16"/>
      <c r="M13" s="13"/>
      <c r="N13" s="13"/>
      <c r="O13" s="13"/>
      <c r="P13" s="56"/>
      <c r="Q13" s="16"/>
    </row>
    <row r="14" spans="1:17" s="15" customFormat="1" ht="10.199999999999999" x14ac:dyDescent="0.2">
      <c r="A14" s="25"/>
      <c r="B14" s="14"/>
      <c r="E14" s="14"/>
      <c r="F14" s="14"/>
      <c r="G14" s="35"/>
      <c r="H14" s="35"/>
      <c r="I14" s="16"/>
      <c r="J14" s="16"/>
      <c r="K14" s="16"/>
      <c r="L14" s="16"/>
      <c r="M14" s="13"/>
      <c r="N14" s="13"/>
      <c r="O14" s="13"/>
      <c r="P14" s="13"/>
      <c r="Q14" s="16"/>
    </row>
    <row r="15" spans="1:17" s="15" customFormat="1" ht="10.199999999999999" x14ac:dyDescent="0.2">
      <c r="A15" s="25"/>
      <c r="B15" s="14"/>
      <c r="E15" s="14"/>
      <c r="F15" s="48"/>
      <c r="G15" s="35"/>
      <c r="H15" s="35"/>
      <c r="I15" s="16"/>
      <c r="J15" s="16"/>
      <c r="K15" s="16"/>
      <c r="L15" s="16"/>
      <c r="M15" s="13"/>
      <c r="N15" s="13"/>
      <c r="O15" s="13"/>
      <c r="P15" s="13"/>
      <c r="Q15" s="16"/>
    </row>
    <row r="16" spans="1:17" s="15" customFormat="1" ht="10.199999999999999" x14ac:dyDescent="0.2">
      <c r="A16" s="25"/>
      <c r="B16" s="38"/>
      <c r="E16" s="38"/>
      <c r="F16" s="48"/>
      <c r="G16" s="35"/>
      <c r="H16" s="35"/>
      <c r="I16" s="16"/>
      <c r="J16" s="16"/>
      <c r="K16" s="16"/>
      <c r="L16" s="16"/>
      <c r="M16" s="13"/>
      <c r="N16" s="13"/>
      <c r="O16" s="13"/>
      <c r="P16" s="13"/>
      <c r="Q16" s="16"/>
    </row>
    <row r="17" spans="1:17" s="15" customFormat="1" ht="10.199999999999999" x14ac:dyDescent="0.2">
      <c r="A17" s="25"/>
      <c r="B17" s="38"/>
      <c r="E17" s="38"/>
      <c r="F17" s="48"/>
      <c r="G17" s="35"/>
      <c r="H17" s="35"/>
      <c r="I17" s="16"/>
      <c r="J17" s="16"/>
      <c r="K17" s="16"/>
      <c r="L17" s="16"/>
      <c r="M17" s="13"/>
      <c r="N17" s="13"/>
      <c r="O17" s="13"/>
      <c r="P17" s="13"/>
      <c r="Q17" s="16"/>
    </row>
    <row r="18" spans="1:17" s="15" customFormat="1" ht="10.199999999999999" x14ac:dyDescent="0.2">
      <c r="A18" s="25"/>
      <c r="B18" s="14"/>
      <c r="E18" s="14"/>
      <c r="F18" s="48"/>
      <c r="G18" s="35"/>
      <c r="H18" s="35"/>
      <c r="I18" s="16"/>
      <c r="J18" s="16"/>
      <c r="K18" s="16"/>
      <c r="L18" s="16"/>
      <c r="M18" s="13"/>
      <c r="N18" s="13"/>
      <c r="O18" s="56"/>
      <c r="P18" s="13"/>
      <c r="Q18" s="16"/>
    </row>
    <row r="19" spans="1:17" s="15" customFormat="1" ht="10.199999999999999" x14ac:dyDescent="0.2">
      <c r="A19" s="25"/>
      <c r="B19" s="14"/>
      <c r="E19" s="14"/>
      <c r="F19" s="48"/>
      <c r="G19" s="35"/>
      <c r="H19" s="35"/>
      <c r="I19" s="16"/>
      <c r="J19" s="16"/>
      <c r="K19" s="16"/>
      <c r="L19" s="16"/>
      <c r="M19" s="13"/>
      <c r="N19" s="13"/>
      <c r="O19" s="13"/>
      <c r="P19" s="13"/>
      <c r="Q19" s="16"/>
    </row>
    <row r="20" spans="1:17" s="28" customFormat="1" ht="10.199999999999999" x14ac:dyDescent="0.2">
      <c r="A20" s="3"/>
      <c r="B20" s="3"/>
      <c r="F20" s="14"/>
      <c r="G20" s="11"/>
      <c r="H20" s="11"/>
      <c r="K20" s="26"/>
      <c r="L20" s="26"/>
      <c r="M20" s="27"/>
      <c r="N20" s="27"/>
      <c r="O20" s="18"/>
      <c r="P20" s="27"/>
    </row>
    <row r="21" spans="1:17" s="28" customFormat="1" ht="10.199999999999999" x14ac:dyDescent="0.2">
      <c r="A21" s="25"/>
      <c r="B21" s="3"/>
      <c r="D21" s="56"/>
      <c r="F21" s="48"/>
      <c r="G21" s="35"/>
      <c r="H21" s="35"/>
      <c r="K21" s="26"/>
      <c r="L21" s="16"/>
      <c r="M21" s="13"/>
      <c r="N21" s="13"/>
      <c r="O21" s="13"/>
      <c r="P21" s="27"/>
    </row>
    <row r="22" spans="1:17" s="28" customFormat="1" ht="10.199999999999999" x14ac:dyDescent="0.2">
      <c r="A22" s="25"/>
      <c r="B22" s="3"/>
      <c r="D22" s="56"/>
      <c r="F22" s="48"/>
      <c r="G22" s="35"/>
      <c r="H22" s="35"/>
      <c r="K22" s="26"/>
      <c r="L22" s="16"/>
      <c r="M22" s="13"/>
      <c r="N22" s="13"/>
      <c r="O22" s="13"/>
      <c r="P22" s="27"/>
    </row>
    <row r="23" spans="1:17" s="28" customFormat="1" ht="10.199999999999999" x14ac:dyDescent="0.2">
      <c r="A23" s="25"/>
      <c r="B23" s="3"/>
      <c r="D23" s="56"/>
      <c r="F23" s="48"/>
      <c r="G23" s="35"/>
      <c r="H23" s="35"/>
      <c r="K23" s="26"/>
      <c r="L23" s="16"/>
      <c r="M23" s="13"/>
      <c r="N23" s="13"/>
      <c r="O23" s="13"/>
      <c r="P23" s="27"/>
    </row>
    <row r="24" spans="1:17" s="28" customFormat="1" ht="10.199999999999999" x14ac:dyDescent="0.2">
      <c r="A24" s="3"/>
      <c r="B24" s="3"/>
      <c r="F24" s="14"/>
      <c r="G24" s="11"/>
      <c r="H24" s="11"/>
      <c r="K24" s="26"/>
      <c r="L24" s="26"/>
      <c r="M24" s="27"/>
      <c r="N24" s="27"/>
      <c r="O24" s="18"/>
      <c r="P24" s="27"/>
    </row>
    <row r="25" spans="1:17" s="55" customFormat="1" ht="10.199999999999999" x14ac:dyDescent="0.2">
      <c r="A25" s="25"/>
      <c r="B25" s="3"/>
      <c r="D25" s="56"/>
      <c r="F25" s="48"/>
      <c r="G25" s="35"/>
      <c r="H25" s="35"/>
      <c r="I25" s="16"/>
      <c r="J25" s="48"/>
      <c r="K25" s="16"/>
      <c r="L25" s="16"/>
      <c r="M25" s="13"/>
      <c r="N25" s="13"/>
      <c r="O25" s="13"/>
      <c r="P25" s="53"/>
    </row>
    <row r="26" spans="1:17" s="55" customFormat="1" ht="10.199999999999999" x14ac:dyDescent="0.2">
      <c r="A26" s="25"/>
      <c r="B26" s="3"/>
      <c r="D26" s="56"/>
      <c r="F26" s="48"/>
      <c r="G26" s="35"/>
      <c r="H26" s="35"/>
      <c r="I26" s="16"/>
      <c r="J26" s="48"/>
      <c r="K26" s="16"/>
      <c r="L26" s="16"/>
      <c r="M26" s="13"/>
      <c r="N26" s="13"/>
      <c r="O26" s="13"/>
      <c r="P26" s="53"/>
    </row>
    <row r="27" spans="1:17" s="55" customFormat="1" ht="10.199999999999999" x14ac:dyDescent="0.2">
      <c r="A27" s="25"/>
      <c r="B27" s="3"/>
      <c r="D27" s="56"/>
      <c r="F27" s="48"/>
      <c r="G27" s="35"/>
      <c r="H27" s="35"/>
      <c r="I27" s="16"/>
      <c r="J27" s="48"/>
      <c r="K27" s="16"/>
      <c r="L27" s="16"/>
      <c r="M27" s="13"/>
      <c r="N27" s="13"/>
      <c r="O27" s="13"/>
      <c r="P27" s="53"/>
    </row>
    <row r="28" spans="1:17" s="55" customFormat="1" ht="10.199999999999999" x14ac:dyDescent="0.2">
      <c r="A28" s="25"/>
      <c r="B28" s="3"/>
      <c r="D28" s="56"/>
      <c r="F28" s="48"/>
      <c r="G28" s="35"/>
      <c r="H28" s="35"/>
      <c r="I28" s="16"/>
      <c r="J28" s="48"/>
      <c r="K28" s="16"/>
      <c r="L28" s="16"/>
      <c r="M28" s="13"/>
      <c r="N28" s="13"/>
      <c r="O28" s="13"/>
      <c r="P28" s="53"/>
    </row>
    <row r="29" spans="1:17" s="56" customFormat="1" ht="10.199999999999999" x14ac:dyDescent="0.2">
      <c r="A29" s="25"/>
      <c r="F29" s="48"/>
      <c r="G29" s="35"/>
      <c r="H29" s="35"/>
      <c r="K29" s="16"/>
      <c r="L29" s="16"/>
      <c r="M29" s="13"/>
      <c r="N29" s="13"/>
      <c r="O29" s="13"/>
      <c r="P29" s="13"/>
    </row>
    <row r="30" spans="1:17" s="56" customFormat="1" ht="10.199999999999999" x14ac:dyDescent="0.2">
      <c r="A30" s="25"/>
      <c r="F30" s="48"/>
      <c r="G30" s="35"/>
      <c r="H30" s="35"/>
      <c r="K30" s="16"/>
      <c r="L30" s="16"/>
      <c r="M30" s="13"/>
      <c r="N30" s="13"/>
      <c r="O30" s="13"/>
      <c r="P30" s="13"/>
    </row>
    <row r="31" spans="1:17" s="56" customFormat="1" ht="10.199999999999999" x14ac:dyDescent="0.2">
      <c r="A31" s="25"/>
      <c r="F31" s="48"/>
      <c r="G31" s="35"/>
      <c r="H31" s="35"/>
      <c r="K31" s="16"/>
      <c r="L31" s="16"/>
      <c r="M31" s="13"/>
      <c r="N31" s="13"/>
      <c r="O31" s="13"/>
      <c r="P31" s="13"/>
    </row>
    <row r="32" spans="1:17" s="56" customFormat="1" ht="10.199999999999999" x14ac:dyDescent="0.2">
      <c r="A32" s="25"/>
      <c r="C32" s="21"/>
      <c r="F32" s="48"/>
      <c r="G32" s="35"/>
      <c r="H32" s="35"/>
      <c r="I32" s="12"/>
      <c r="J32" s="12"/>
      <c r="K32" s="16"/>
      <c r="L32" s="16"/>
      <c r="M32" s="13"/>
      <c r="N32" s="13"/>
      <c r="O32" s="12"/>
      <c r="Q32" s="12"/>
    </row>
    <row r="33" spans="1:17" s="56" customFormat="1" ht="10.199999999999999" x14ac:dyDescent="0.2">
      <c r="A33" s="25"/>
      <c r="C33" s="21"/>
      <c r="F33" s="48"/>
      <c r="G33" s="35"/>
      <c r="H33" s="35"/>
      <c r="I33" s="12"/>
      <c r="J33" s="12"/>
      <c r="K33" s="16"/>
      <c r="L33" s="16"/>
      <c r="M33" s="13"/>
      <c r="N33" s="13"/>
      <c r="O33" s="12"/>
      <c r="Q33" s="12"/>
    </row>
    <row r="34" spans="1:17" s="40" customFormat="1" ht="10.199999999999999" x14ac:dyDescent="0.2">
      <c r="A34" s="16"/>
      <c r="B34" s="56"/>
      <c r="C34" s="21"/>
      <c r="D34" s="56"/>
      <c r="E34" s="56"/>
      <c r="F34" s="48"/>
      <c r="G34" s="35"/>
      <c r="H34" s="35"/>
      <c r="I34" s="16"/>
      <c r="J34" s="21"/>
      <c r="K34" s="16"/>
      <c r="L34" s="16"/>
      <c r="M34" s="13"/>
      <c r="N34" s="13"/>
      <c r="O34" s="12"/>
      <c r="Q34" s="21"/>
    </row>
    <row r="35" spans="1:17" s="40" customFormat="1" ht="10.199999999999999" x14ac:dyDescent="0.2">
      <c r="A35" s="16"/>
      <c r="B35" s="56"/>
      <c r="C35" s="21"/>
      <c r="D35" s="56"/>
      <c r="E35" s="56"/>
      <c r="F35" s="48"/>
      <c r="G35" s="35"/>
      <c r="H35" s="35"/>
      <c r="I35" s="16"/>
      <c r="J35" s="21"/>
      <c r="K35" s="16"/>
      <c r="L35" s="16"/>
      <c r="M35" s="13"/>
      <c r="N35" s="13"/>
      <c r="O35" s="12"/>
      <c r="Q35" s="21"/>
    </row>
    <row r="36" spans="1:17" s="40" customFormat="1" ht="10.199999999999999" x14ac:dyDescent="0.2">
      <c r="A36" s="16"/>
      <c r="B36" s="56"/>
      <c r="C36" s="21"/>
      <c r="D36" s="56"/>
      <c r="E36" s="56"/>
      <c r="F36" s="48"/>
      <c r="G36" s="35"/>
      <c r="H36" s="35"/>
      <c r="I36" s="16"/>
      <c r="J36" s="21"/>
      <c r="K36" s="16"/>
      <c r="L36" s="16"/>
      <c r="M36" s="13"/>
      <c r="N36" s="13"/>
      <c r="O36" s="12"/>
      <c r="Q36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"/>
  <sheetViews>
    <sheetView zoomScaleNormal="100" workbookViewId="0">
      <selection activeCell="H2" sqref="H2"/>
    </sheetView>
  </sheetViews>
  <sheetFormatPr defaultColWidth="9.109375" defaultRowHeight="10.199999999999999" x14ac:dyDescent="0.2"/>
  <cols>
    <col min="1" max="1" width="8.33203125" style="55" bestFit="1" customWidth="1"/>
    <col min="2" max="2" width="14.5546875" style="55" bestFit="1" customWidth="1"/>
    <col min="3" max="3" width="8.5546875" style="55" bestFit="1" customWidth="1"/>
    <col min="4" max="4" width="14.5546875" style="55" bestFit="1" customWidth="1"/>
    <col min="5" max="5" width="5.88671875" style="55" bestFit="1" customWidth="1"/>
    <col min="6" max="6" width="19.44140625" style="56" bestFit="1" customWidth="1"/>
    <col min="7" max="7" width="11.6640625" style="16" bestFit="1" customWidth="1"/>
    <col min="8" max="8" width="14.88671875" style="16" bestFit="1" customWidth="1"/>
    <col min="9" max="9" width="10.5546875" style="55" bestFit="1" customWidth="1"/>
    <col min="10" max="10" width="7.109375" style="55" bestFit="1" customWidth="1"/>
    <col min="11" max="11" width="5.33203125" style="55" customWidth="1"/>
    <col min="12" max="12" width="8.109375" style="55" bestFit="1" customWidth="1"/>
    <col min="13" max="13" width="4.88671875" style="55" bestFit="1" customWidth="1"/>
    <col min="14" max="14" width="4.44140625" style="55" bestFit="1" customWidth="1"/>
    <col min="15" max="15" width="20.109375" style="55" bestFit="1" customWidth="1"/>
    <col min="16" max="16" width="18.5546875" style="55" bestFit="1" customWidth="1"/>
    <col min="17" max="17" width="6.6640625" style="55" bestFit="1" customWidth="1"/>
    <col min="18" max="18" width="4.33203125" style="55" bestFit="1" customWidth="1"/>
    <col min="19" max="19" width="5.44140625" style="55" bestFit="1" customWidth="1"/>
    <col min="20" max="20" width="4.33203125" style="55" bestFit="1" customWidth="1"/>
    <col min="21" max="21" width="5.44140625" style="55" bestFit="1" customWidth="1"/>
    <col min="22" max="16384" width="9.109375" style="55"/>
  </cols>
  <sheetData>
    <row r="1" spans="1:17" s="56" customFormat="1" x14ac:dyDescent="0.2">
      <c r="A1" s="56" t="s">
        <v>0</v>
      </c>
      <c r="B1" s="56" t="s">
        <v>1</v>
      </c>
      <c r="C1" s="56" t="s">
        <v>9</v>
      </c>
      <c r="D1" s="56" t="s">
        <v>16</v>
      </c>
      <c r="E1" s="56" t="s">
        <v>187</v>
      </c>
      <c r="F1" s="56" t="s">
        <v>10</v>
      </c>
      <c r="G1" s="16" t="s">
        <v>11</v>
      </c>
      <c r="H1" s="16" t="s">
        <v>12</v>
      </c>
      <c r="I1" s="56" t="s">
        <v>17</v>
      </c>
      <c r="J1" s="56" t="s">
        <v>4</v>
      </c>
      <c r="K1" s="56" t="s">
        <v>5</v>
      </c>
      <c r="L1" s="56" t="s">
        <v>6</v>
      </c>
      <c r="M1" s="56" t="s">
        <v>18</v>
      </c>
      <c r="N1" s="56" t="s">
        <v>19</v>
      </c>
      <c r="O1" s="56" t="s">
        <v>3</v>
      </c>
      <c r="P1" s="56" t="s">
        <v>188</v>
      </c>
    </row>
    <row r="2" spans="1:17" s="56" customFormat="1" x14ac:dyDescent="0.2">
      <c r="A2" s="16" t="s">
        <v>211</v>
      </c>
      <c r="B2" s="56" t="s">
        <v>212</v>
      </c>
      <c r="C2" s="56" t="s">
        <v>8</v>
      </c>
      <c r="D2" s="56" t="s">
        <v>14</v>
      </c>
      <c r="E2" s="56" t="s">
        <v>14</v>
      </c>
      <c r="F2" s="48" t="s">
        <v>182</v>
      </c>
      <c r="G2" s="35" t="s">
        <v>171</v>
      </c>
      <c r="H2" s="35" t="s">
        <v>170</v>
      </c>
      <c r="I2" s="56" t="s">
        <v>394</v>
      </c>
      <c r="J2" s="56" t="s">
        <v>395</v>
      </c>
      <c r="K2" s="16" t="s">
        <v>396</v>
      </c>
      <c r="L2" s="16" t="s">
        <v>20</v>
      </c>
      <c r="M2" s="13">
        <f t="shared" ref="M2" ca="1" si="0">RANDBETWEEN(200,999)</f>
        <v>241</v>
      </c>
      <c r="N2" s="13">
        <f t="shared" ref="N2" ca="1" si="1">RANDBETWEEN(1000,9999)</f>
        <v>2575</v>
      </c>
      <c r="O2" s="56" t="str">
        <f ca="1">CONCATENATE("PE",RANDBETWEEN(111111111111110000,999999999999990000),"")</f>
        <v>PE732614377170991000</v>
      </c>
      <c r="P2" s="56" t="str">
        <f ca="1">CONCATENATE("PG",RANDBETWEEN(111111111111110000,999999999999990000),"")</f>
        <v>PG756639542539560000</v>
      </c>
      <c r="Q2" s="56" t="s">
        <v>114</v>
      </c>
    </row>
    <row r="3" spans="1:17" x14ac:dyDescent="0.2">
      <c r="F3" s="48"/>
      <c r="G3" s="35"/>
    </row>
    <row r="4" spans="1:17" x14ac:dyDescent="0.2">
      <c r="H4" s="35"/>
    </row>
    <row r="13" spans="1:17" s="21" customFormat="1" x14ac:dyDescent="0.2">
      <c r="A13" s="16"/>
      <c r="B13" s="48"/>
      <c r="D13" s="48"/>
      <c r="E13" s="48"/>
      <c r="F13" s="48"/>
      <c r="G13" s="35"/>
      <c r="H13" s="35"/>
      <c r="I13" s="16"/>
      <c r="J13" s="16"/>
      <c r="K13" s="16"/>
      <c r="L13" s="16"/>
      <c r="M13" s="13"/>
      <c r="N13" s="13"/>
      <c r="O13" s="13"/>
    </row>
    <row r="14" spans="1:17" s="39" customFormat="1" x14ac:dyDescent="0.2">
      <c r="A14" s="16"/>
      <c r="B14" s="48"/>
      <c r="C14" s="56"/>
      <c r="D14" s="48"/>
      <c r="E14" s="48"/>
      <c r="F14" s="48"/>
      <c r="G14" s="35"/>
      <c r="H14" s="35"/>
      <c r="I14" s="16"/>
      <c r="J14" s="16"/>
      <c r="K14" s="16"/>
      <c r="L14" s="16"/>
      <c r="M14" s="13"/>
      <c r="N14" s="13"/>
      <c r="O14" s="13"/>
    </row>
    <row r="15" spans="1:17" s="39" customFormat="1" x14ac:dyDescent="0.2">
      <c r="A15" s="16"/>
      <c r="B15" s="48"/>
      <c r="C15" s="56"/>
      <c r="D15" s="48"/>
      <c r="E15" s="48"/>
      <c r="F15" s="48"/>
      <c r="G15" s="35"/>
      <c r="H15" s="35"/>
      <c r="I15" s="16"/>
      <c r="J15" s="16"/>
      <c r="K15" s="16"/>
      <c r="L15" s="16"/>
      <c r="M15" s="13"/>
      <c r="N15" s="13"/>
      <c r="O15" s="13"/>
    </row>
    <row r="24" spans="1:15" s="56" customFormat="1" x14ac:dyDescent="0.2">
      <c r="A24" s="16"/>
      <c r="C24" s="21"/>
      <c r="F24" s="48"/>
      <c r="G24" s="35"/>
      <c r="H24" s="35"/>
      <c r="I24" s="16"/>
      <c r="J24" s="12"/>
      <c r="K24" s="16"/>
      <c r="L24" s="16"/>
      <c r="M24" s="13"/>
      <c r="N24" s="13"/>
      <c r="O24" s="12"/>
    </row>
    <row r="26" spans="1:15" s="56" customFormat="1" x14ac:dyDescent="0.2">
      <c r="A26" s="16"/>
      <c r="F26" s="48"/>
      <c r="G26" s="35"/>
      <c r="H26" s="35"/>
      <c r="I26" s="16"/>
      <c r="J26" s="12"/>
      <c r="K26" s="16"/>
      <c r="L26" s="16"/>
      <c r="M26" s="13"/>
      <c r="N26" s="13"/>
      <c r="O26" s="2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"/>
  <sheetViews>
    <sheetView workbookViewId="0">
      <selection activeCell="G2" sqref="G2"/>
    </sheetView>
  </sheetViews>
  <sheetFormatPr defaultRowHeight="14.4" x14ac:dyDescent="0.3"/>
  <cols>
    <col min="1" max="1" width="8.33203125" bestFit="1" customWidth="1"/>
    <col min="2" max="2" width="8.109375" bestFit="1" customWidth="1"/>
    <col min="3" max="3" width="10" bestFit="1" customWidth="1"/>
    <col min="4" max="4" width="5" bestFit="1" customWidth="1"/>
    <col min="5" max="5" width="19.5546875" bestFit="1" customWidth="1"/>
    <col min="6" max="6" width="11.6640625" bestFit="1" customWidth="1"/>
    <col min="7" max="7" width="14.88671875" bestFit="1" customWidth="1"/>
    <col min="8" max="8" width="12.88671875" bestFit="1" customWidth="1"/>
    <col min="9" max="9" width="9.5546875" bestFit="1" customWidth="1"/>
    <col min="10" max="10" width="5.33203125" bestFit="1" customWidth="1"/>
    <col min="11" max="11" width="8.109375" bestFit="1" customWidth="1"/>
    <col min="12" max="12" width="4.88671875" bestFit="1" customWidth="1"/>
    <col min="13" max="13" width="4.44140625" bestFit="1" customWidth="1"/>
    <col min="14" max="14" width="12.5546875" bestFit="1" customWidth="1"/>
    <col min="15" max="15" width="9.5546875" bestFit="1" customWidth="1"/>
    <col min="16" max="16" width="7.44140625" bestFit="1" customWidth="1"/>
    <col min="17" max="17" width="12.5546875" bestFit="1" customWidth="1"/>
    <col min="18" max="18" width="12.44140625" bestFit="1" customWidth="1"/>
    <col min="19" max="19" width="7.33203125" bestFit="1" customWidth="1"/>
  </cols>
  <sheetData>
    <row r="1" spans="1:21" x14ac:dyDescent="0.3">
      <c r="A1" s="30" t="s">
        <v>0</v>
      </c>
      <c r="B1" s="30" t="s">
        <v>1</v>
      </c>
      <c r="C1" s="30" t="s">
        <v>9</v>
      </c>
      <c r="D1" s="30" t="s">
        <v>16</v>
      </c>
      <c r="E1" s="30" t="s">
        <v>10</v>
      </c>
      <c r="F1" s="31" t="s">
        <v>11</v>
      </c>
      <c r="G1" s="31" t="s">
        <v>12</v>
      </c>
      <c r="H1" s="30" t="s">
        <v>17</v>
      </c>
      <c r="I1" s="30" t="s">
        <v>4</v>
      </c>
      <c r="J1" s="30" t="s">
        <v>5</v>
      </c>
      <c r="K1" s="30" t="s">
        <v>6</v>
      </c>
      <c r="L1" s="30" t="s">
        <v>18</v>
      </c>
      <c r="M1" s="30" t="s">
        <v>19</v>
      </c>
      <c r="N1" s="30" t="s">
        <v>3</v>
      </c>
      <c r="O1" s="59" t="s">
        <v>189</v>
      </c>
      <c r="P1" s="30"/>
      <c r="Q1" s="30"/>
      <c r="R1" s="30"/>
      <c r="S1" s="30"/>
      <c r="T1" s="30"/>
      <c r="U1" s="30"/>
    </row>
    <row r="2" spans="1:21" ht="21.75" customHeight="1" x14ac:dyDescent="0.3">
      <c r="A2" s="32" t="s">
        <v>211</v>
      </c>
      <c r="B2" s="32" t="s">
        <v>213</v>
      </c>
      <c r="C2" s="32" t="s">
        <v>57</v>
      </c>
      <c r="D2" s="37" t="s">
        <v>54</v>
      </c>
      <c r="E2" s="32" t="s">
        <v>172</v>
      </c>
      <c r="F2" s="33" t="s">
        <v>171</v>
      </c>
      <c r="G2" s="33" t="s">
        <v>170</v>
      </c>
      <c r="H2" s="33" t="s">
        <v>153</v>
      </c>
      <c r="I2" s="48" t="s">
        <v>154</v>
      </c>
      <c r="J2" s="16" t="s">
        <v>150</v>
      </c>
      <c r="K2" s="33" t="s">
        <v>59</v>
      </c>
      <c r="L2" s="34">
        <v>852</v>
      </c>
      <c r="M2" s="34">
        <v>6913</v>
      </c>
      <c r="N2" s="34">
        <f ca="1">RANDBETWEEN(1111111111,9999999999)</f>
        <v>6930265127</v>
      </c>
      <c r="O2" s="34">
        <f ca="1">RANDBETWEEN(1111111111,9999999999)</f>
        <v>1979662935</v>
      </c>
      <c r="P2" s="48" t="s">
        <v>149</v>
      </c>
      <c r="Q2" s="36"/>
      <c r="R2" s="36"/>
      <c r="S2" s="36"/>
      <c r="T2" s="32"/>
      <c r="U2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61"/>
  <sheetViews>
    <sheetView topLeftCell="B1" zoomScaleNormal="100" workbookViewId="0">
      <pane ySplit="1" topLeftCell="A2" activePane="bottomLeft" state="frozen"/>
      <selection pane="bottomLeft" activeCell="E1" sqref="E1"/>
    </sheetView>
  </sheetViews>
  <sheetFormatPr defaultColWidth="9.109375" defaultRowHeight="10.199999999999999" x14ac:dyDescent="0.2"/>
  <cols>
    <col min="1" max="1" width="11.44140625" style="26" bestFit="1" customWidth="1"/>
    <col min="2" max="2" width="22.88671875" style="26" bestFit="1" customWidth="1"/>
    <col min="3" max="3" width="11.33203125" style="28" bestFit="1" customWidth="1"/>
    <col min="4" max="4" width="26" style="28" bestFit="1" customWidth="1"/>
    <col min="5" max="5" width="19.44140625" style="28" bestFit="1" customWidth="1"/>
    <col min="6" max="6" width="23.6640625" style="28" bestFit="1" customWidth="1"/>
    <col min="7" max="7" width="12.33203125" style="28" bestFit="1" customWidth="1"/>
    <col min="8" max="8" width="5.33203125" style="26" bestFit="1" customWidth="1"/>
    <col min="9" max="9" width="8.109375" style="26" bestFit="1" customWidth="1"/>
    <col min="10" max="10" width="4.88671875" style="28" bestFit="1" customWidth="1"/>
    <col min="11" max="11" width="4.44140625" style="28" bestFit="1" customWidth="1"/>
    <col min="12" max="12" width="20.109375" style="22" bestFit="1" customWidth="1"/>
    <col min="13" max="13" width="10.44140625" style="28" bestFit="1" customWidth="1"/>
    <col min="14" max="14" width="9.109375" style="28" bestFit="1" customWidth="1"/>
    <col min="15" max="16384" width="9.109375" style="28"/>
  </cols>
  <sheetData>
    <row r="1" spans="1:21" x14ac:dyDescent="0.2">
      <c r="A1" s="26" t="s">
        <v>0</v>
      </c>
      <c r="B1" s="26" t="s">
        <v>1</v>
      </c>
      <c r="C1" s="28" t="s">
        <v>9</v>
      </c>
      <c r="D1" s="28" t="s">
        <v>16</v>
      </c>
      <c r="E1" s="28" t="s">
        <v>81</v>
      </c>
      <c r="F1" s="28" t="s">
        <v>17</v>
      </c>
      <c r="G1" s="28" t="s">
        <v>4</v>
      </c>
      <c r="H1" s="26" t="s">
        <v>5</v>
      </c>
      <c r="I1" s="26" t="s">
        <v>6</v>
      </c>
      <c r="J1" s="28" t="s">
        <v>18</v>
      </c>
      <c r="K1" s="28" t="s">
        <v>19</v>
      </c>
      <c r="L1" s="22" t="s">
        <v>3</v>
      </c>
      <c r="M1" s="28" t="s">
        <v>414</v>
      </c>
    </row>
    <row r="2" spans="1:21" x14ac:dyDescent="0.2">
      <c r="A2" s="57" t="s">
        <v>60</v>
      </c>
      <c r="B2" s="28" t="s">
        <v>47</v>
      </c>
      <c r="C2" s="28" t="s">
        <v>50</v>
      </c>
      <c r="D2" s="28" t="s">
        <v>47</v>
      </c>
      <c r="E2" s="55" t="s">
        <v>87</v>
      </c>
      <c r="F2" s="7" t="s">
        <v>324</v>
      </c>
      <c r="G2" s="7" t="s">
        <v>107</v>
      </c>
      <c r="H2" s="7">
        <v>20603</v>
      </c>
      <c r="I2" s="26" t="s">
        <v>51</v>
      </c>
      <c r="J2" s="27">
        <f t="shared" ref="J2:J28" ca="1" si="0">RANDBETWEEN(200,999)</f>
        <v>955</v>
      </c>
      <c r="K2" s="27">
        <f t="shared" ref="K2:K28" ca="1" si="1">RANDBETWEEN(1000,9999)</f>
        <v>1092</v>
      </c>
      <c r="L2" s="24">
        <f ca="1">RANDBETWEEN(6171111111,6179999999)</f>
        <v>6173683163</v>
      </c>
      <c r="N2" s="55"/>
    </row>
    <row r="3" spans="1:21" x14ac:dyDescent="0.2">
      <c r="A3" s="57" t="s">
        <v>61</v>
      </c>
      <c r="B3" s="26" t="s">
        <v>94</v>
      </c>
      <c r="C3" s="51" t="s">
        <v>50</v>
      </c>
      <c r="D3" s="54" t="s">
        <v>48</v>
      </c>
      <c r="E3" s="55" t="s">
        <v>87</v>
      </c>
      <c r="F3" s="3" t="s">
        <v>325</v>
      </c>
      <c r="G3" s="3" t="s">
        <v>239</v>
      </c>
      <c r="H3" s="3">
        <v>20850</v>
      </c>
      <c r="I3" s="52" t="s">
        <v>51</v>
      </c>
      <c r="J3" s="53">
        <f t="shared" ref="J3:J4" ca="1" si="2">RANDBETWEEN(200,999)</f>
        <v>433</v>
      </c>
      <c r="K3" s="53">
        <f t="shared" ref="K3:K4" ca="1" si="3">RANDBETWEEN(1000,9999)</f>
        <v>6976</v>
      </c>
      <c r="L3" s="28" t="str">
        <f ca="1">CONCATENATE("05",RANDBETWEEN(11111111111111100000,99999999999999900000),"")</f>
        <v>0549071595410962400000</v>
      </c>
      <c r="N3" s="55"/>
    </row>
    <row r="4" spans="1:21" x14ac:dyDescent="0.2">
      <c r="A4" s="57" t="s">
        <v>62</v>
      </c>
      <c r="B4" s="26" t="s">
        <v>49</v>
      </c>
      <c r="C4" s="51" t="s">
        <v>50</v>
      </c>
      <c r="D4" s="54" t="s">
        <v>49</v>
      </c>
      <c r="E4" s="55" t="s">
        <v>87</v>
      </c>
      <c r="F4" s="3" t="s">
        <v>326</v>
      </c>
      <c r="G4" s="3" t="s">
        <v>242</v>
      </c>
      <c r="H4" s="3">
        <v>20722</v>
      </c>
      <c r="I4" s="52" t="s">
        <v>51</v>
      </c>
      <c r="J4" s="53">
        <f t="shared" ca="1" si="2"/>
        <v>822</v>
      </c>
      <c r="K4" s="53">
        <f t="shared" ca="1" si="3"/>
        <v>1499</v>
      </c>
      <c r="L4" s="55" t="str">
        <f ca="1">CONCATENATE("05",RANDBETWEEN(11111111111111100000,99999999999999900000),"")</f>
        <v>0594379076947077200000</v>
      </c>
      <c r="N4" s="55"/>
    </row>
    <row r="5" spans="1:21" s="55" customFormat="1" x14ac:dyDescent="0.2">
      <c r="A5" s="57" t="s">
        <v>63</v>
      </c>
      <c r="B5" s="55" t="s">
        <v>91</v>
      </c>
      <c r="C5" s="21" t="s">
        <v>41</v>
      </c>
      <c r="D5" s="55" t="s">
        <v>40</v>
      </c>
      <c r="E5" s="55" t="s">
        <v>87</v>
      </c>
      <c r="F5" s="3" t="s">
        <v>331</v>
      </c>
      <c r="G5" s="3" t="s">
        <v>112</v>
      </c>
      <c r="H5" s="25" t="s">
        <v>113</v>
      </c>
      <c r="I5" s="57" t="s">
        <v>51</v>
      </c>
      <c r="J5" s="53">
        <f t="shared" ref="J5:J10" ca="1" si="4">RANDBETWEEN(200,999)</f>
        <v>363</v>
      </c>
      <c r="K5" s="53">
        <f t="shared" ref="K5:K10" ca="1" si="5">RANDBETWEEN(1000,9999)</f>
        <v>4233</v>
      </c>
      <c r="L5" s="53">
        <f ca="1">RANDBETWEEN(1000000000,9999999999)</f>
        <v>8620653814</v>
      </c>
      <c r="Q5" s="25"/>
      <c r="R5" s="57"/>
      <c r="S5" s="57"/>
      <c r="T5" s="57"/>
      <c r="U5" s="57"/>
    </row>
    <row r="6" spans="1:21" s="55" customFormat="1" x14ac:dyDescent="0.2">
      <c r="A6" s="57" t="s">
        <v>64</v>
      </c>
      <c r="B6" s="55" t="s">
        <v>329</v>
      </c>
      <c r="C6" s="21" t="s">
        <v>41</v>
      </c>
      <c r="D6" s="55" t="s">
        <v>40</v>
      </c>
      <c r="E6" s="55" t="s">
        <v>87</v>
      </c>
      <c r="F6" s="3" t="s">
        <v>330</v>
      </c>
      <c r="G6" s="3" t="s">
        <v>258</v>
      </c>
      <c r="H6" s="25" t="s">
        <v>113</v>
      </c>
      <c r="I6" s="57" t="s">
        <v>51</v>
      </c>
      <c r="J6" s="53">
        <f t="shared" ca="1" si="4"/>
        <v>352</v>
      </c>
      <c r="K6" s="53">
        <f t="shared" ca="1" si="5"/>
        <v>4932</v>
      </c>
      <c r="L6" s="53">
        <f ca="1">RANDBETWEEN(1000000000,9999999999)</f>
        <v>9696954852</v>
      </c>
      <c r="Q6" s="25"/>
      <c r="R6" s="57"/>
      <c r="S6" s="57"/>
      <c r="T6" s="57"/>
      <c r="U6" s="57"/>
    </row>
    <row r="7" spans="1:21" s="55" customFormat="1" x14ac:dyDescent="0.2">
      <c r="A7" s="57" t="s">
        <v>65</v>
      </c>
      <c r="B7" s="55" t="s">
        <v>155</v>
      </c>
      <c r="C7" s="21" t="s">
        <v>41</v>
      </c>
      <c r="D7" s="55" t="s">
        <v>88</v>
      </c>
      <c r="E7" s="55" t="s">
        <v>87</v>
      </c>
      <c r="F7" s="3" t="s">
        <v>334</v>
      </c>
      <c r="G7" s="3" t="s">
        <v>109</v>
      </c>
      <c r="H7" s="25" t="s">
        <v>110</v>
      </c>
      <c r="I7" s="57" t="s">
        <v>51</v>
      </c>
      <c r="J7" s="53">
        <f t="shared" ca="1" si="4"/>
        <v>401</v>
      </c>
      <c r="K7" s="53">
        <f t="shared" ca="1" si="5"/>
        <v>3448</v>
      </c>
      <c r="L7" s="53">
        <f ca="1">RANDBETWEEN(10000000000,99999999999)</f>
        <v>36639684318</v>
      </c>
      <c r="N7" s="53"/>
      <c r="Q7" s="25"/>
      <c r="R7" s="57"/>
      <c r="S7" s="57"/>
      <c r="T7" s="57"/>
      <c r="U7" s="57"/>
    </row>
    <row r="8" spans="1:21" s="55" customFormat="1" x14ac:dyDescent="0.2">
      <c r="A8" s="57" t="s">
        <v>66</v>
      </c>
      <c r="B8" s="55" t="s">
        <v>332</v>
      </c>
      <c r="C8" s="21" t="s">
        <v>41</v>
      </c>
      <c r="D8" s="55" t="s">
        <v>88</v>
      </c>
      <c r="E8" s="55" t="s">
        <v>87</v>
      </c>
      <c r="F8" s="3" t="s">
        <v>335</v>
      </c>
      <c r="G8" s="3" t="s">
        <v>249</v>
      </c>
      <c r="H8" s="25" t="s">
        <v>250</v>
      </c>
      <c r="I8" s="57" t="s">
        <v>51</v>
      </c>
      <c r="J8" s="53">
        <f t="shared" ca="1" si="4"/>
        <v>774</v>
      </c>
      <c r="K8" s="53">
        <f t="shared" ca="1" si="5"/>
        <v>9895</v>
      </c>
      <c r="L8" s="53">
        <f ca="1">RANDBETWEEN(10000000000,99999999999)</f>
        <v>79136728999</v>
      </c>
      <c r="N8" s="53"/>
      <c r="Q8" s="25"/>
      <c r="R8" s="57"/>
      <c r="S8" s="57"/>
      <c r="T8" s="57"/>
      <c r="U8" s="57"/>
    </row>
    <row r="9" spans="1:21" s="55" customFormat="1" x14ac:dyDescent="0.2">
      <c r="A9" s="57" t="s">
        <v>67</v>
      </c>
      <c r="B9" s="55" t="s">
        <v>333</v>
      </c>
      <c r="C9" s="21" t="s">
        <v>41</v>
      </c>
      <c r="D9" s="55" t="s">
        <v>88</v>
      </c>
      <c r="E9" s="55" t="s">
        <v>87</v>
      </c>
      <c r="F9" s="3" t="s">
        <v>336</v>
      </c>
      <c r="G9" s="3" t="s">
        <v>252</v>
      </c>
      <c r="H9" s="25" t="s">
        <v>253</v>
      </c>
      <c r="I9" s="57" t="s">
        <v>51</v>
      </c>
      <c r="J9" s="53">
        <f t="shared" ca="1" si="4"/>
        <v>521</v>
      </c>
      <c r="K9" s="53">
        <f t="shared" ca="1" si="5"/>
        <v>1800</v>
      </c>
      <c r="L9" s="53">
        <f ca="1">RANDBETWEEN(10000000000,99999999999)</f>
        <v>62727642649</v>
      </c>
      <c r="N9" s="53"/>
      <c r="Q9" s="25"/>
      <c r="R9" s="57"/>
      <c r="S9" s="57"/>
      <c r="T9" s="57"/>
      <c r="U9" s="57"/>
    </row>
    <row r="10" spans="1:21" s="55" customFormat="1" x14ac:dyDescent="0.2">
      <c r="A10" s="57" t="s">
        <v>68</v>
      </c>
      <c r="B10" s="26" t="s">
        <v>93</v>
      </c>
      <c r="C10" s="21" t="s">
        <v>41</v>
      </c>
      <c r="D10" s="54" t="s">
        <v>89</v>
      </c>
      <c r="E10" s="55" t="s">
        <v>87</v>
      </c>
      <c r="F10" s="3" t="s">
        <v>328</v>
      </c>
      <c r="G10" s="3" t="s">
        <v>111</v>
      </c>
      <c r="H10" s="25" t="s">
        <v>42</v>
      </c>
      <c r="I10" s="52" t="s">
        <v>43</v>
      </c>
      <c r="J10" s="53">
        <f t="shared" ca="1" si="4"/>
        <v>923</v>
      </c>
      <c r="K10" s="53">
        <f t="shared" ca="1" si="5"/>
        <v>4684</v>
      </c>
      <c r="L10" s="22">
        <f ca="1">RANDBETWEEN(100000000,999999999)</f>
        <v>180476836</v>
      </c>
      <c r="M10" s="28">
        <f ca="1">RANDBETWEEN(54000000000,54999999999)</f>
        <v>54406241873</v>
      </c>
      <c r="Q10" s="25"/>
      <c r="R10" s="57"/>
      <c r="S10" s="57"/>
      <c r="T10" s="57"/>
      <c r="U10" s="57"/>
    </row>
    <row r="11" spans="1:21" x14ac:dyDescent="0.2">
      <c r="A11" s="57" t="s">
        <v>69</v>
      </c>
      <c r="B11" s="6" t="s">
        <v>52</v>
      </c>
      <c r="C11" s="7" t="s">
        <v>57</v>
      </c>
      <c r="D11" s="6" t="s">
        <v>52</v>
      </c>
      <c r="E11" s="55" t="s">
        <v>87</v>
      </c>
      <c r="F11" s="3" t="s">
        <v>341</v>
      </c>
      <c r="G11" s="3" t="s">
        <v>149</v>
      </c>
      <c r="H11" s="3">
        <v>15001</v>
      </c>
      <c r="I11" s="26" t="s">
        <v>59</v>
      </c>
      <c r="J11" s="27">
        <f t="shared" ca="1" si="0"/>
        <v>844</v>
      </c>
      <c r="K11" s="27">
        <f t="shared" ca="1" si="1"/>
        <v>8027</v>
      </c>
      <c r="L11" s="23">
        <f ca="1">RANDBETWEEN(2000000000000,5999999999999)</f>
        <v>5016909725298</v>
      </c>
    </row>
    <row r="12" spans="1:21" x14ac:dyDescent="0.2">
      <c r="A12" s="57" t="s">
        <v>70</v>
      </c>
      <c r="B12" s="20" t="s">
        <v>53</v>
      </c>
      <c r="C12" s="32" t="s">
        <v>57</v>
      </c>
      <c r="D12" s="20" t="s">
        <v>53</v>
      </c>
      <c r="E12" s="55" t="s">
        <v>87</v>
      </c>
      <c r="F12" s="3" t="s">
        <v>342</v>
      </c>
      <c r="G12" s="3" t="s">
        <v>151</v>
      </c>
      <c r="H12" s="3">
        <v>15090</v>
      </c>
      <c r="I12" s="26" t="s">
        <v>59</v>
      </c>
      <c r="J12" s="27">
        <f t="shared" ca="1" si="0"/>
        <v>879</v>
      </c>
      <c r="K12" s="27">
        <f t="shared" ca="1" si="1"/>
        <v>7069</v>
      </c>
      <c r="L12" s="55" t="str">
        <f ca="1">CONCATENATE("08",RANDBETWEEN(111111111111111000,999999999999999000),"")</f>
        <v>08195369084578057000</v>
      </c>
      <c r="M12" s="13"/>
      <c r="N12" s="13"/>
    </row>
    <row r="13" spans="1:21" x14ac:dyDescent="0.2">
      <c r="A13" s="57" t="s">
        <v>71</v>
      </c>
      <c r="B13" s="6" t="s">
        <v>54</v>
      </c>
      <c r="C13" s="7" t="s">
        <v>57</v>
      </c>
      <c r="D13" s="6" t="s">
        <v>54</v>
      </c>
      <c r="E13" s="55" t="s">
        <v>87</v>
      </c>
      <c r="F13" s="3" t="s">
        <v>343</v>
      </c>
      <c r="G13" s="3" t="s">
        <v>271</v>
      </c>
      <c r="H13" s="3">
        <v>19031</v>
      </c>
      <c r="I13" s="26" t="s">
        <v>59</v>
      </c>
      <c r="J13" s="27">
        <f t="shared" ca="1" si="0"/>
        <v>607</v>
      </c>
      <c r="K13" s="27">
        <f t="shared" ca="1" si="1"/>
        <v>6734</v>
      </c>
      <c r="L13" s="23">
        <f ca="1">RANDBETWEEN(6000000000,9999999999)</f>
        <v>7419742995</v>
      </c>
      <c r="M13" s="15"/>
      <c r="N13" s="13"/>
    </row>
    <row r="14" spans="1:21" x14ac:dyDescent="0.2">
      <c r="A14" s="57" t="s">
        <v>72</v>
      </c>
      <c r="B14" s="6" t="s">
        <v>55</v>
      </c>
      <c r="C14" s="7" t="s">
        <v>57</v>
      </c>
      <c r="D14" s="6" t="s">
        <v>55</v>
      </c>
      <c r="E14" s="55" t="s">
        <v>87</v>
      </c>
      <c r="F14" s="3" t="s">
        <v>344</v>
      </c>
      <c r="G14" s="3" t="s">
        <v>273</v>
      </c>
      <c r="H14" s="3">
        <v>15906</v>
      </c>
      <c r="I14" s="26" t="s">
        <v>59</v>
      </c>
      <c r="J14" s="27">
        <f t="shared" ca="1" si="0"/>
        <v>974</v>
      </c>
      <c r="K14" s="27">
        <f t="shared" ca="1" si="1"/>
        <v>9075</v>
      </c>
      <c r="L14" s="55" t="str">
        <f ca="1">CONCATENATE("08",RANDBETWEEN(111111111111111000,999999999999999000),"")</f>
        <v>08836956276110960000</v>
      </c>
      <c r="M14" s="13"/>
      <c r="N14" s="13"/>
    </row>
    <row r="15" spans="1:21" x14ac:dyDescent="0.2">
      <c r="A15" s="57" t="s">
        <v>73</v>
      </c>
      <c r="B15" s="20" t="s">
        <v>56</v>
      </c>
      <c r="C15" s="32" t="s">
        <v>57</v>
      </c>
      <c r="D15" s="20" t="s">
        <v>56</v>
      </c>
      <c r="E15" s="55" t="s">
        <v>87</v>
      </c>
      <c r="F15" s="3" t="s">
        <v>346</v>
      </c>
      <c r="G15" s="3" t="s">
        <v>275</v>
      </c>
      <c r="H15" s="3">
        <v>16801</v>
      </c>
      <c r="I15" s="26" t="s">
        <v>59</v>
      </c>
      <c r="J15" s="27">
        <f t="shared" ca="1" si="0"/>
        <v>535</v>
      </c>
      <c r="K15" s="27">
        <f t="shared" ca="1" si="1"/>
        <v>3088</v>
      </c>
      <c r="L15" s="53">
        <f ca="1">RANDBETWEEN(7800000000,7899999999)</f>
        <v>7894833540</v>
      </c>
      <c r="M15" s="13"/>
      <c r="N15" s="13"/>
    </row>
    <row r="16" spans="1:21" x14ac:dyDescent="0.2">
      <c r="A16" s="57" t="s">
        <v>74</v>
      </c>
      <c r="B16" s="20" t="s">
        <v>86</v>
      </c>
      <c r="C16" s="32" t="s">
        <v>57</v>
      </c>
      <c r="D16" s="20" t="s">
        <v>86</v>
      </c>
      <c r="E16" s="55" t="s">
        <v>87</v>
      </c>
      <c r="F16" s="3" t="s">
        <v>347</v>
      </c>
      <c r="G16" s="3" t="s">
        <v>277</v>
      </c>
      <c r="H16" s="3">
        <v>15717</v>
      </c>
      <c r="I16" s="26" t="s">
        <v>59</v>
      </c>
      <c r="J16" s="27">
        <f t="shared" ca="1" si="0"/>
        <v>253</v>
      </c>
      <c r="K16" s="27">
        <f t="shared" ca="1" si="1"/>
        <v>9268</v>
      </c>
      <c r="L16" s="55" t="str">
        <f ca="1">CONCATENATE("08",RANDBETWEEN(111111111111111000,999999999999999000),"")</f>
        <v>08848733201069830000</v>
      </c>
      <c r="M16" s="13"/>
      <c r="N16" s="13"/>
    </row>
    <row r="17" spans="1:21" s="55" customFormat="1" x14ac:dyDescent="0.2">
      <c r="A17" s="57" t="s">
        <v>75</v>
      </c>
      <c r="B17" s="20" t="s">
        <v>278</v>
      </c>
      <c r="C17" s="59" t="s">
        <v>57</v>
      </c>
      <c r="D17" s="20" t="s">
        <v>278</v>
      </c>
      <c r="E17" s="55" t="s">
        <v>87</v>
      </c>
      <c r="F17" s="3" t="s">
        <v>345</v>
      </c>
      <c r="G17" s="3" t="s">
        <v>280</v>
      </c>
      <c r="H17" s="3">
        <v>16001</v>
      </c>
      <c r="I17" s="57" t="s">
        <v>59</v>
      </c>
      <c r="J17" s="53">
        <f t="shared" ca="1" si="0"/>
        <v>682</v>
      </c>
      <c r="K17" s="53">
        <f t="shared" ca="1" si="1"/>
        <v>2928</v>
      </c>
      <c r="L17" s="55" t="str">
        <f ca="1">CONCATENATE("08",RANDBETWEEN(111111111111111000,999999999999999000),"")</f>
        <v>08228281001166629000</v>
      </c>
      <c r="M17" s="13"/>
      <c r="N17" s="13"/>
    </row>
    <row r="18" spans="1:21" s="55" customFormat="1" x14ac:dyDescent="0.2">
      <c r="A18" s="57" t="s">
        <v>76</v>
      </c>
      <c r="B18" s="14" t="s">
        <v>24</v>
      </c>
      <c r="C18" s="28" t="s">
        <v>32</v>
      </c>
      <c r="D18" s="14" t="s">
        <v>24</v>
      </c>
      <c r="E18" s="55" t="s">
        <v>404</v>
      </c>
      <c r="F18" s="3" t="s">
        <v>281</v>
      </c>
      <c r="G18" s="3" t="s">
        <v>282</v>
      </c>
      <c r="H18" s="3">
        <v>10916</v>
      </c>
      <c r="I18" s="26" t="s">
        <v>33</v>
      </c>
      <c r="J18" s="27">
        <f t="shared" ca="1" si="0"/>
        <v>703</v>
      </c>
      <c r="K18" s="27">
        <f t="shared" ca="1" si="1"/>
        <v>1093</v>
      </c>
      <c r="L18" s="18">
        <f ca="1">RANDBETWEEN(10000000000,19999999999)</f>
        <v>17445482310</v>
      </c>
      <c r="N18" s="26"/>
      <c r="Q18" s="25"/>
      <c r="R18" s="57"/>
      <c r="S18" s="57"/>
      <c r="T18" s="57"/>
      <c r="U18" s="57"/>
    </row>
    <row r="19" spans="1:21" x14ac:dyDescent="0.2">
      <c r="A19" s="57" t="s">
        <v>77</v>
      </c>
      <c r="B19" s="14" t="s">
        <v>25</v>
      </c>
      <c r="C19" s="28" t="s">
        <v>32</v>
      </c>
      <c r="D19" s="14" t="s">
        <v>25</v>
      </c>
      <c r="E19" s="55" t="s">
        <v>404</v>
      </c>
      <c r="F19" s="3" t="s">
        <v>283</v>
      </c>
      <c r="G19" s="3" t="s">
        <v>284</v>
      </c>
      <c r="H19" s="3">
        <v>10580</v>
      </c>
      <c r="I19" s="26" t="s">
        <v>33</v>
      </c>
      <c r="J19" s="27">
        <f t="shared" ca="1" si="0"/>
        <v>605</v>
      </c>
      <c r="K19" s="27">
        <f t="shared" ca="1" si="1"/>
        <v>9279</v>
      </c>
      <c r="L19" s="12">
        <f ca="1">RANDBETWEEN(100000000000000,199999999999999)</f>
        <v>147712256213687</v>
      </c>
    </row>
    <row r="20" spans="1:21" x14ac:dyDescent="0.2">
      <c r="A20" s="57" t="s">
        <v>78</v>
      </c>
      <c r="B20" s="38" t="s">
        <v>26</v>
      </c>
      <c r="C20" s="28" t="s">
        <v>32</v>
      </c>
      <c r="D20" s="38" t="s">
        <v>26</v>
      </c>
      <c r="E20" s="55" t="s">
        <v>404</v>
      </c>
      <c r="F20" s="3" t="s">
        <v>285</v>
      </c>
      <c r="G20" s="3" t="s">
        <v>242</v>
      </c>
      <c r="H20" s="3">
        <v>11717</v>
      </c>
      <c r="I20" s="26" t="s">
        <v>33</v>
      </c>
      <c r="J20" s="27">
        <f t="shared" ca="1" si="0"/>
        <v>291</v>
      </c>
      <c r="K20" s="27">
        <f t="shared" ca="1" si="1"/>
        <v>2425</v>
      </c>
      <c r="L20" s="13">
        <f ca="1">RANDBETWEEN(7800000000,7899999999)</f>
        <v>7869518899</v>
      </c>
      <c r="P20" s="47"/>
      <c r="Q20" s="45"/>
      <c r="R20" s="46"/>
    </row>
    <row r="21" spans="1:21" s="55" customFormat="1" x14ac:dyDescent="0.2">
      <c r="A21" s="57" t="s">
        <v>79</v>
      </c>
      <c r="B21" s="14" t="s">
        <v>27</v>
      </c>
      <c r="C21" s="28" t="s">
        <v>32</v>
      </c>
      <c r="D21" s="14" t="s">
        <v>27</v>
      </c>
      <c r="E21" s="55" t="s">
        <v>404</v>
      </c>
      <c r="F21" s="3" t="s">
        <v>286</v>
      </c>
      <c r="G21" s="3" t="s">
        <v>287</v>
      </c>
      <c r="H21" s="3">
        <v>13731</v>
      </c>
      <c r="I21" s="26" t="s">
        <v>33</v>
      </c>
      <c r="J21" s="27">
        <f t="shared" ca="1" si="0"/>
        <v>742</v>
      </c>
      <c r="K21" s="27">
        <f t="shared" ca="1" si="1"/>
        <v>7059</v>
      </c>
      <c r="L21" s="55" t="str">
        <f ca="1">CONCATENATE("N01",RANDBETWEEN(111111111111,999999999990),"")</f>
        <v>N01789956997620</v>
      </c>
    </row>
    <row r="22" spans="1:21" s="32" customFormat="1" x14ac:dyDescent="0.2">
      <c r="A22" s="57" t="s">
        <v>82</v>
      </c>
      <c r="B22" s="14" t="s">
        <v>28</v>
      </c>
      <c r="C22" s="28" t="s">
        <v>32</v>
      </c>
      <c r="D22" s="14" t="s">
        <v>28</v>
      </c>
      <c r="E22" s="55" t="s">
        <v>404</v>
      </c>
      <c r="F22" s="3" t="s">
        <v>348</v>
      </c>
      <c r="G22" s="3" t="s">
        <v>289</v>
      </c>
      <c r="H22" s="3">
        <v>10920</v>
      </c>
      <c r="I22" s="26" t="s">
        <v>33</v>
      </c>
      <c r="J22" s="27">
        <f t="shared" ca="1" si="0"/>
        <v>557</v>
      </c>
      <c r="K22" s="27">
        <f t="shared" ca="1" si="1"/>
        <v>3280</v>
      </c>
      <c r="L22" s="27">
        <f ca="1">RANDBETWEEN(7800000000,7899999999)</f>
        <v>7882413945</v>
      </c>
    </row>
    <row r="23" spans="1:21" s="32" customFormat="1" x14ac:dyDescent="0.2">
      <c r="A23" s="57" t="s">
        <v>83</v>
      </c>
      <c r="B23" s="14" t="s">
        <v>29</v>
      </c>
      <c r="C23" s="28" t="s">
        <v>32</v>
      </c>
      <c r="D23" s="14" t="s">
        <v>29</v>
      </c>
      <c r="E23" s="55" t="s">
        <v>404</v>
      </c>
      <c r="F23" s="3" t="s">
        <v>290</v>
      </c>
      <c r="G23" s="3" t="s">
        <v>133</v>
      </c>
      <c r="H23" s="3">
        <v>13033</v>
      </c>
      <c r="I23" s="26" t="s">
        <v>33</v>
      </c>
      <c r="J23" s="27">
        <f t="shared" ca="1" si="0"/>
        <v>750</v>
      </c>
      <c r="K23" s="27">
        <f t="shared" ca="1" si="1"/>
        <v>5923</v>
      </c>
      <c r="L23" s="55" t="str">
        <f ca="1">CONCATENATE("R01",RANDBETWEEN(111111111111,999999999990),"")</f>
        <v>R01231016546955</v>
      </c>
    </row>
    <row r="24" spans="1:21" s="55" customFormat="1" x14ac:dyDescent="0.2">
      <c r="A24" s="57" t="s">
        <v>84</v>
      </c>
      <c r="B24" s="55" t="s">
        <v>156</v>
      </c>
      <c r="C24" s="55" t="s">
        <v>8</v>
      </c>
      <c r="D24" s="55" t="s">
        <v>13</v>
      </c>
      <c r="E24" s="55" t="s">
        <v>87</v>
      </c>
      <c r="F24" s="3" t="s">
        <v>338</v>
      </c>
      <c r="G24" s="3" t="s">
        <v>115</v>
      </c>
      <c r="H24" s="25" t="s">
        <v>116</v>
      </c>
      <c r="I24" s="57" t="s">
        <v>20</v>
      </c>
      <c r="J24" s="53">
        <v>849</v>
      </c>
      <c r="K24" s="53">
        <v>4698</v>
      </c>
      <c r="L24" s="55" t="str">
        <f ca="1">CONCATENATE("08",RANDBETWEEN(111111111111111000,999999999999999000),"")</f>
        <v>08607994142990977000</v>
      </c>
      <c r="P24" s="53"/>
      <c r="Q24" s="57"/>
      <c r="R24" s="59"/>
    </row>
    <row r="25" spans="1:21" s="55" customFormat="1" x14ac:dyDescent="0.2">
      <c r="A25" s="57" t="s">
        <v>415</v>
      </c>
      <c r="B25" s="55" t="s">
        <v>14</v>
      </c>
      <c r="C25" s="55" t="s">
        <v>8</v>
      </c>
      <c r="D25" s="56" t="s">
        <v>14</v>
      </c>
      <c r="E25" s="55" t="s">
        <v>87</v>
      </c>
      <c r="F25" s="3" t="s">
        <v>339</v>
      </c>
      <c r="G25" s="3" t="s">
        <v>265</v>
      </c>
      <c r="H25" s="25" t="s">
        <v>266</v>
      </c>
      <c r="I25" s="57" t="s">
        <v>20</v>
      </c>
      <c r="J25" s="53">
        <v>849</v>
      </c>
      <c r="K25" s="53">
        <v>4698</v>
      </c>
      <c r="L25" s="55" t="str">
        <f ca="1">CONCATENATE("PE",RANDBETWEEN(111111111111111000,999999999999999000),"")</f>
        <v>PE397876603528221000</v>
      </c>
      <c r="Q25" s="25"/>
      <c r="R25" s="57"/>
      <c r="S25" s="57"/>
      <c r="T25" s="57"/>
      <c r="U25" s="57"/>
    </row>
    <row r="26" spans="1:21" s="55" customFormat="1" x14ac:dyDescent="0.2">
      <c r="A26" s="57" t="s">
        <v>416</v>
      </c>
      <c r="B26" s="44" t="s">
        <v>92</v>
      </c>
      <c r="C26" s="44" t="s">
        <v>8</v>
      </c>
      <c r="D26" s="50" t="s">
        <v>15</v>
      </c>
      <c r="E26" s="55" t="s">
        <v>87</v>
      </c>
      <c r="F26" s="3" t="s">
        <v>340</v>
      </c>
      <c r="G26" s="3" t="s">
        <v>118</v>
      </c>
      <c r="H26" s="25" t="s">
        <v>119</v>
      </c>
      <c r="I26" s="45" t="s">
        <v>20</v>
      </c>
      <c r="J26" s="47">
        <v>849</v>
      </c>
      <c r="K26" s="47">
        <v>4698</v>
      </c>
      <c r="L26" s="23">
        <f ca="1">RANDBETWEEN(2000000000,5999999999)</f>
        <v>4166136197</v>
      </c>
      <c r="M26" s="44"/>
      <c r="N26" s="44"/>
      <c r="Q26" s="25"/>
      <c r="R26" s="57"/>
      <c r="S26" s="57"/>
      <c r="T26" s="57"/>
      <c r="U26" s="57"/>
    </row>
    <row r="27" spans="1:21" s="55" customFormat="1" x14ac:dyDescent="0.2">
      <c r="A27" s="57" t="s">
        <v>417</v>
      </c>
      <c r="B27" s="55" t="s">
        <v>7</v>
      </c>
      <c r="C27" s="55" t="s">
        <v>8</v>
      </c>
      <c r="D27" s="55" t="s">
        <v>7</v>
      </c>
      <c r="E27" s="55" t="s">
        <v>87</v>
      </c>
      <c r="F27" s="3" t="s">
        <v>337</v>
      </c>
      <c r="G27" s="3" t="s">
        <v>114</v>
      </c>
      <c r="H27" s="25" t="s">
        <v>95</v>
      </c>
      <c r="I27" s="57" t="s">
        <v>20</v>
      </c>
      <c r="J27" s="53">
        <f t="shared" ref="J27" ca="1" si="6">RANDBETWEEN(200,999)</f>
        <v>348</v>
      </c>
      <c r="K27" s="53">
        <f t="shared" ref="K27" ca="1" si="7">RANDBETWEEN(1000,9999)</f>
        <v>5643</v>
      </c>
      <c r="L27" s="29" t="str">
        <f ca="1">CONCATENATE("05",RANDBETWEEN(11111111111111100000,99999999999999900000),"")</f>
        <v>0542049928324470300000</v>
      </c>
      <c r="M27" s="53"/>
    </row>
    <row r="28" spans="1:21" s="5" customFormat="1" x14ac:dyDescent="0.2">
      <c r="A28" s="57" t="s">
        <v>418</v>
      </c>
      <c r="B28" s="3" t="s">
        <v>44</v>
      </c>
      <c r="C28" s="3" t="s">
        <v>45</v>
      </c>
      <c r="D28" s="3" t="s">
        <v>44</v>
      </c>
      <c r="E28" s="55" t="s">
        <v>87</v>
      </c>
      <c r="F28" s="7" t="s">
        <v>327</v>
      </c>
      <c r="G28" s="7" t="s">
        <v>208</v>
      </c>
      <c r="H28" s="7">
        <v>60002</v>
      </c>
      <c r="I28" s="26" t="s">
        <v>46</v>
      </c>
      <c r="J28" s="27">
        <f t="shared" ca="1" si="0"/>
        <v>914</v>
      </c>
      <c r="K28" s="27">
        <f t="shared" ca="1" si="1"/>
        <v>6037</v>
      </c>
      <c r="L28" s="18">
        <f ca="1">RANDBETWEEN(7800000000,7899999999)</f>
        <v>7815416072</v>
      </c>
      <c r="N28" s="57"/>
    </row>
    <row r="29" spans="1:21" s="55" customFormat="1" x14ac:dyDescent="0.2">
      <c r="A29" s="60"/>
      <c r="B29" s="60"/>
      <c r="C29" s="56"/>
      <c r="D29" s="48"/>
      <c r="E29" s="56"/>
      <c r="F29" s="60"/>
      <c r="G29" s="60"/>
      <c r="H29" s="63"/>
      <c r="I29" s="16"/>
      <c r="J29" s="13"/>
      <c r="K29" s="13"/>
      <c r="L29" s="12"/>
    </row>
    <row r="30" spans="1:21" s="55" customFormat="1" x14ac:dyDescent="0.2">
      <c r="A30" s="57"/>
      <c r="B30" s="57"/>
      <c r="H30" s="57"/>
      <c r="I30" s="57"/>
      <c r="L30" s="22"/>
      <c r="N30" s="22"/>
    </row>
    <row r="31" spans="1:21" s="55" customFormat="1" x14ac:dyDescent="0.2">
      <c r="A31" s="57"/>
      <c r="B31" s="6"/>
      <c r="C31" s="7"/>
      <c r="D31" s="6"/>
      <c r="G31" s="59"/>
      <c r="H31" s="16"/>
      <c r="I31" s="57"/>
      <c r="J31" s="53"/>
      <c r="K31" s="53"/>
      <c r="L31" s="23"/>
    </row>
    <row r="32" spans="1:21" x14ac:dyDescent="0.2">
      <c r="A32" s="60"/>
      <c r="B32" s="60"/>
      <c r="C32" s="56"/>
      <c r="D32" s="48"/>
      <c r="E32" s="56"/>
      <c r="F32" s="60"/>
      <c r="G32" s="60"/>
      <c r="H32" s="63"/>
      <c r="I32" s="16"/>
      <c r="J32" s="13"/>
      <c r="K32" s="13"/>
      <c r="L32" s="12"/>
    </row>
    <row r="33" spans="1:21" x14ac:dyDescent="0.2">
      <c r="A33" s="60"/>
      <c r="B33" s="60"/>
      <c r="C33" s="56"/>
      <c r="D33" s="48"/>
      <c r="E33" s="56"/>
      <c r="F33" s="60"/>
      <c r="G33" s="60"/>
      <c r="H33" s="63"/>
      <c r="I33" s="16"/>
      <c r="J33" s="13"/>
      <c r="K33" s="13"/>
      <c r="L33" s="12"/>
    </row>
    <row r="34" spans="1:21" x14ac:dyDescent="0.2">
      <c r="A34" s="60"/>
      <c r="B34" s="60"/>
      <c r="C34" s="56"/>
      <c r="D34" s="48"/>
      <c r="E34" s="56"/>
      <c r="F34" s="60"/>
      <c r="G34" s="60"/>
      <c r="H34" s="63"/>
      <c r="I34" s="16"/>
      <c r="J34" s="13"/>
      <c r="K34" s="13"/>
      <c r="L34" s="12"/>
    </row>
    <row r="35" spans="1:21" s="55" customFormat="1" x14ac:dyDescent="0.2">
      <c r="A35" s="21"/>
      <c r="B35" s="21"/>
      <c r="C35" s="56"/>
      <c r="D35" s="48"/>
      <c r="E35" s="56"/>
      <c r="F35" s="21"/>
      <c r="G35" s="21"/>
      <c r="H35" s="63"/>
      <c r="I35" s="16"/>
      <c r="J35" s="13"/>
      <c r="K35" s="13"/>
      <c r="L35" s="21"/>
      <c r="N35" s="57"/>
      <c r="Q35" s="25"/>
      <c r="R35" s="57"/>
      <c r="S35" s="57"/>
      <c r="T35" s="57"/>
      <c r="U35" s="57"/>
    </row>
    <row r="36" spans="1:21" x14ac:dyDescent="0.2">
      <c r="A36" s="21"/>
      <c r="B36" s="21"/>
      <c r="C36" s="56"/>
      <c r="D36" s="48"/>
      <c r="E36" s="56"/>
      <c r="F36" s="21"/>
      <c r="G36" s="21"/>
      <c r="H36" s="63"/>
      <c r="I36" s="16"/>
      <c r="J36" s="13"/>
      <c r="K36" s="13"/>
      <c r="L36" s="21"/>
    </row>
    <row r="37" spans="1:21" x14ac:dyDescent="0.2">
      <c r="A37" s="21"/>
      <c r="B37" s="21"/>
      <c r="C37" s="56"/>
      <c r="D37" s="48"/>
      <c r="E37" s="56"/>
      <c r="F37" s="21"/>
      <c r="G37" s="21"/>
      <c r="H37" s="63"/>
      <c r="I37" s="16"/>
      <c r="J37" s="13"/>
      <c r="K37" s="13"/>
      <c r="L37" s="21"/>
    </row>
    <row r="38" spans="1:21" x14ac:dyDescent="0.2">
      <c r="A38" s="21"/>
      <c r="B38" s="21"/>
      <c r="C38" s="56"/>
      <c r="D38" s="48"/>
      <c r="E38" s="56"/>
      <c r="F38" s="21"/>
      <c r="G38" s="21"/>
      <c r="H38" s="63"/>
      <c r="I38" s="16"/>
      <c r="J38" s="13"/>
      <c r="K38" s="13"/>
      <c r="L38" s="21"/>
    </row>
    <row r="39" spans="1:21" x14ac:dyDescent="0.2">
      <c r="A39" s="21"/>
      <c r="B39" s="21"/>
      <c r="C39" s="56"/>
      <c r="D39" s="48"/>
      <c r="E39" s="56"/>
      <c r="F39" s="21"/>
      <c r="G39" s="21"/>
      <c r="H39" s="63"/>
      <c r="I39" s="16"/>
      <c r="J39" s="13"/>
      <c r="K39" s="13"/>
      <c r="L39" s="21"/>
    </row>
    <row r="40" spans="1:21" x14ac:dyDescent="0.2">
      <c r="A40" s="21"/>
      <c r="B40" s="21"/>
      <c r="C40" s="56"/>
      <c r="D40" s="48"/>
      <c r="E40" s="56"/>
      <c r="F40" s="21"/>
      <c r="G40" s="21"/>
      <c r="H40" s="63"/>
      <c r="I40" s="16"/>
      <c r="J40" s="13"/>
      <c r="K40" s="13"/>
      <c r="L40" s="21"/>
    </row>
    <row r="41" spans="1:21" x14ac:dyDescent="0.2">
      <c r="A41" s="21"/>
      <c r="B41" s="21"/>
      <c r="C41" s="56"/>
      <c r="D41" s="48"/>
      <c r="E41" s="56"/>
      <c r="F41" s="21"/>
      <c r="G41" s="21"/>
      <c r="H41" s="63"/>
      <c r="I41" s="16"/>
      <c r="J41" s="13"/>
      <c r="K41" s="13"/>
      <c r="L41" s="21"/>
    </row>
    <row r="42" spans="1:21" x14ac:dyDescent="0.2">
      <c r="A42" s="21"/>
      <c r="B42" s="21"/>
      <c r="C42" s="56"/>
      <c r="D42" s="48"/>
      <c r="E42" s="56"/>
      <c r="F42" s="21"/>
      <c r="G42" s="21"/>
      <c r="H42" s="63"/>
      <c r="I42" s="16"/>
      <c r="J42" s="13"/>
      <c r="K42" s="13"/>
      <c r="L42" s="21"/>
    </row>
    <row r="43" spans="1:21" s="55" customFormat="1" x14ac:dyDescent="0.2">
      <c r="A43" s="21"/>
      <c r="B43" s="21"/>
      <c r="C43" s="56"/>
      <c r="D43" s="48"/>
      <c r="E43" s="56"/>
      <c r="F43" s="21"/>
      <c r="G43" s="21"/>
      <c r="H43" s="63"/>
      <c r="I43" s="16"/>
      <c r="J43" s="13"/>
      <c r="K43" s="13"/>
      <c r="L43" s="63"/>
    </row>
    <row r="44" spans="1:21" x14ac:dyDescent="0.2">
      <c r="A44" s="21"/>
      <c r="B44" s="21"/>
      <c r="C44" s="56"/>
      <c r="D44" s="48"/>
      <c r="E44" s="56"/>
      <c r="F44" s="21"/>
      <c r="G44" s="21"/>
      <c r="H44" s="63"/>
      <c r="I44" s="16"/>
      <c r="J44" s="13"/>
      <c r="K44" s="13"/>
      <c r="L44" s="63"/>
    </row>
    <row r="45" spans="1:21" x14ac:dyDescent="0.2">
      <c r="A45" s="21"/>
      <c r="B45" s="21"/>
      <c r="C45" s="56"/>
      <c r="D45" s="48"/>
      <c r="E45" s="56"/>
      <c r="F45" s="21"/>
      <c r="G45" s="21"/>
      <c r="H45" s="63"/>
      <c r="I45" s="16"/>
      <c r="J45" s="13"/>
      <c r="K45" s="13"/>
      <c r="L45" s="63"/>
    </row>
    <row r="46" spans="1:21" x14ac:dyDescent="0.2">
      <c r="A46" s="21"/>
      <c r="B46" s="21"/>
      <c r="C46" s="56"/>
      <c r="D46" s="48"/>
      <c r="E46" s="56"/>
      <c r="F46" s="21"/>
      <c r="G46" s="21"/>
      <c r="H46" s="63"/>
      <c r="I46" s="16"/>
      <c r="J46" s="13"/>
      <c r="K46" s="13"/>
      <c r="L46" s="63"/>
    </row>
    <row r="47" spans="1:21" x14ac:dyDescent="0.2">
      <c r="A47" s="21"/>
      <c r="B47" s="21"/>
      <c r="C47" s="56"/>
      <c r="D47" s="48"/>
      <c r="E47" s="56"/>
      <c r="F47" s="21"/>
      <c r="G47" s="21"/>
      <c r="H47" s="63"/>
      <c r="I47" s="16"/>
      <c r="J47" s="13"/>
      <c r="K47" s="13"/>
      <c r="L47" s="63"/>
    </row>
    <row r="48" spans="1:21" x14ac:dyDescent="0.2">
      <c r="A48" s="21"/>
      <c r="B48" s="21"/>
      <c r="C48" s="56"/>
      <c r="D48" s="48"/>
      <c r="E48" s="56"/>
      <c r="F48" s="21"/>
      <c r="G48" s="21"/>
      <c r="H48" s="63"/>
      <c r="I48" s="16"/>
      <c r="J48" s="13"/>
      <c r="K48" s="13"/>
      <c r="L48" s="63"/>
    </row>
    <row r="49" spans="1:18" x14ac:dyDescent="0.2">
      <c r="A49" s="21"/>
      <c r="B49" s="21"/>
      <c r="C49" s="56"/>
      <c r="D49" s="48"/>
      <c r="E49" s="56"/>
      <c r="F49" s="21"/>
      <c r="G49" s="21"/>
      <c r="H49" s="63"/>
      <c r="I49" s="16"/>
      <c r="J49" s="13"/>
      <c r="K49" s="13"/>
      <c r="L49" s="63"/>
    </row>
    <row r="50" spans="1:18" x14ac:dyDescent="0.2">
      <c r="A50" s="21"/>
      <c r="B50" s="21"/>
      <c r="C50" s="56"/>
      <c r="D50" s="48"/>
      <c r="E50" s="56"/>
      <c r="F50" s="21"/>
      <c r="G50" s="21"/>
      <c r="H50" s="63"/>
      <c r="I50" s="16"/>
      <c r="J50" s="13"/>
      <c r="K50" s="13"/>
      <c r="L50" s="63"/>
    </row>
    <row r="51" spans="1:18" s="55" customFormat="1" x14ac:dyDescent="0.2">
      <c r="A51" s="61"/>
      <c r="B51" s="61"/>
      <c r="C51" s="56"/>
      <c r="D51" s="38"/>
      <c r="E51" s="56"/>
      <c r="F51" s="61"/>
      <c r="G51" s="61"/>
      <c r="H51" s="64"/>
      <c r="I51" s="16"/>
      <c r="J51" s="13"/>
      <c r="K51" s="13"/>
      <c r="L51" s="62"/>
      <c r="P51" s="53"/>
      <c r="Q51" s="57"/>
      <c r="R51" s="59"/>
    </row>
    <row r="52" spans="1:18" x14ac:dyDescent="0.2">
      <c r="A52" s="61"/>
      <c r="B52" s="61"/>
      <c r="C52" s="56"/>
      <c r="D52" s="38"/>
      <c r="E52" s="56"/>
      <c r="F52" s="61"/>
      <c r="G52" s="61"/>
      <c r="H52" s="64"/>
      <c r="I52" s="16"/>
      <c r="J52" s="13"/>
      <c r="K52" s="13"/>
      <c r="L52" s="62"/>
    </row>
    <row r="53" spans="1:18" x14ac:dyDescent="0.2">
      <c r="A53" s="61"/>
      <c r="B53" s="61"/>
      <c r="C53" s="56"/>
      <c r="D53" s="38"/>
      <c r="E53" s="56"/>
      <c r="F53" s="61"/>
      <c r="G53" s="61"/>
      <c r="H53" s="64"/>
      <c r="I53" s="16"/>
      <c r="J53" s="13"/>
      <c r="K53" s="13"/>
      <c r="L53" s="62"/>
    </row>
    <row r="54" spans="1:18" x14ac:dyDescent="0.2">
      <c r="A54" s="61"/>
      <c r="B54" s="61"/>
      <c r="C54" s="56"/>
      <c r="D54" s="38"/>
      <c r="E54" s="56"/>
      <c r="F54" s="61"/>
      <c r="G54" s="61"/>
      <c r="H54" s="64"/>
      <c r="I54" s="16"/>
      <c r="J54" s="13"/>
      <c r="K54" s="13"/>
      <c r="L54" s="62"/>
    </row>
    <row r="55" spans="1:18" x14ac:dyDescent="0.2">
      <c r="A55" s="61"/>
      <c r="B55" s="61"/>
      <c r="C55" s="56"/>
      <c r="D55" s="38"/>
      <c r="E55" s="56"/>
      <c r="F55" s="61"/>
      <c r="G55" s="61"/>
      <c r="H55" s="64"/>
      <c r="I55" s="16"/>
      <c r="J55" s="13"/>
      <c r="K55" s="13"/>
      <c r="L55" s="62"/>
    </row>
    <row r="56" spans="1:18" x14ac:dyDescent="0.2">
      <c r="A56" s="61"/>
      <c r="B56" s="61"/>
      <c r="C56" s="56"/>
      <c r="D56" s="38"/>
      <c r="E56" s="56"/>
      <c r="F56" s="61"/>
      <c r="G56" s="61"/>
      <c r="H56" s="64"/>
      <c r="I56" s="16"/>
      <c r="J56" s="13"/>
      <c r="K56" s="13"/>
      <c r="L56" s="62"/>
    </row>
    <row r="57" spans="1:18" x14ac:dyDescent="0.2">
      <c r="A57" s="61"/>
      <c r="B57" s="61"/>
      <c r="C57" s="56"/>
      <c r="D57" s="38"/>
      <c r="E57" s="56"/>
      <c r="F57" s="61"/>
      <c r="G57" s="61"/>
      <c r="H57" s="64"/>
      <c r="I57" s="16"/>
      <c r="J57" s="13"/>
      <c r="K57" s="13"/>
      <c r="L57" s="62"/>
    </row>
    <row r="60" spans="1:18" s="59" customFormat="1" x14ac:dyDescent="0.2">
      <c r="A60" s="57"/>
      <c r="B60" s="48"/>
      <c r="C60" s="55"/>
      <c r="D60" s="48"/>
      <c r="E60" s="55"/>
      <c r="F60" s="55"/>
      <c r="G60" s="57"/>
      <c r="H60" s="57"/>
      <c r="I60" s="57"/>
      <c r="J60" s="53"/>
      <c r="K60" s="53"/>
      <c r="L60" s="53"/>
    </row>
    <row r="61" spans="1:18" s="59" customFormat="1" x14ac:dyDescent="0.2">
      <c r="A61" s="57"/>
      <c r="B61" s="48"/>
      <c r="C61" s="55"/>
      <c r="D61" s="48"/>
      <c r="E61" s="55"/>
      <c r="F61" s="55"/>
      <c r="G61" s="57"/>
      <c r="H61" s="57"/>
      <c r="I61" s="57"/>
      <c r="J61" s="53"/>
      <c r="K61" s="53"/>
      <c r="L61" s="5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"/>
  <sheetViews>
    <sheetView workbookViewId="0">
      <selection activeCell="A2" sqref="A2"/>
    </sheetView>
  </sheetViews>
  <sheetFormatPr defaultRowHeight="14.4" x14ac:dyDescent="0.3"/>
  <cols>
    <col min="1" max="1" width="8.33203125" bestFit="1" customWidth="1"/>
    <col min="2" max="2" width="18.33203125" bestFit="1" customWidth="1"/>
    <col min="3" max="3" width="10" bestFit="1" customWidth="1"/>
    <col min="4" max="4" width="18.33203125" bestFit="1" customWidth="1"/>
    <col min="5" max="5" width="8.6640625" bestFit="1" customWidth="1"/>
    <col min="6" max="7" width="9.5546875" bestFit="1" customWidth="1"/>
    <col min="8" max="8" width="5.33203125" bestFit="1" customWidth="1"/>
    <col min="9" max="9" width="8.109375" bestFit="1" customWidth="1"/>
    <col min="10" max="10" width="4.88671875" bestFit="1" customWidth="1"/>
    <col min="11" max="11" width="4.44140625" bestFit="1" customWidth="1"/>
    <col min="12" max="12" width="12.5546875" bestFit="1" customWidth="1"/>
    <col min="14" max="14" width="7.44140625" bestFit="1" customWidth="1"/>
  </cols>
  <sheetData>
    <row r="1" spans="1:14" s="55" customFormat="1" ht="10.199999999999999" x14ac:dyDescent="0.2">
      <c r="A1" s="57" t="s">
        <v>0</v>
      </c>
      <c r="B1" s="57" t="s">
        <v>1</v>
      </c>
      <c r="C1" s="55" t="s">
        <v>9</v>
      </c>
      <c r="D1" s="55" t="s">
        <v>16</v>
      </c>
      <c r="E1" s="55" t="s">
        <v>81</v>
      </c>
      <c r="F1" s="55" t="s">
        <v>17</v>
      </c>
      <c r="G1" s="55" t="s">
        <v>4</v>
      </c>
      <c r="H1" s="57" t="s">
        <v>5</v>
      </c>
      <c r="I1" s="57" t="s">
        <v>6</v>
      </c>
      <c r="J1" s="55" t="s">
        <v>18</v>
      </c>
      <c r="K1" s="55" t="s">
        <v>19</v>
      </c>
      <c r="L1" s="22" t="s">
        <v>3</v>
      </c>
      <c r="N1" s="22"/>
    </row>
    <row r="2" spans="1:14" s="55" customFormat="1" ht="10.199999999999999" x14ac:dyDescent="0.2">
      <c r="A2" s="57" t="s">
        <v>76</v>
      </c>
      <c r="B2" s="6" t="s">
        <v>52</v>
      </c>
      <c r="C2" s="7" t="s">
        <v>57</v>
      </c>
      <c r="D2" s="6" t="s">
        <v>52</v>
      </c>
      <c r="E2" s="55" t="s">
        <v>87</v>
      </c>
      <c r="F2" s="55" t="s">
        <v>159</v>
      </c>
      <c r="G2" s="59" t="s">
        <v>154</v>
      </c>
      <c r="H2" s="16" t="s">
        <v>157</v>
      </c>
      <c r="I2" s="57" t="s">
        <v>59</v>
      </c>
      <c r="J2" s="53">
        <f t="shared" ref="J2" ca="1" si="0">RANDBETWEEN(200,999)</f>
        <v>249</v>
      </c>
      <c r="K2" s="53">
        <f t="shared" ref="K2" ca="1" si="1">RANDBETWEEN(1000,9999)</f>
        <v>6653</v>
      </c>
      <c r="L2" s="23">
        <f ca="1">RANDBETWEEN(2000000000000,5999999999999)</f>
        <v>4670380392761</v>
      </c>
      <c r="N2" s="55" t="s">
        <v>158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0"/>
  <sheetViews>
    <sheetView zoomScaleNormal="100" workbookViewId="0">
      <pane ySplit="1" topLeftCell="A2" activePane="bottomLeft" state="frozen"/>
      <selection pane="bottomLeft" activeCell="E8" sqref="E8"/>
    </sheetView>
  </sheetViews>
  <sheetFormatPr defaultColWidth="9.109375" defaultRowHeight="10.199999999999999" x14ac:dyDescent="0.2"/>
  <cols>
    <col min="1" max="1" width="8.88671875" style="17" bestFit="1" customWidth="1"/>
    <col min="2" max="2" width="28.88671875" style="17" bestFit="1" customWidth="1"/>
    <col min="3" max="3" width="14.44140625" style="19" bestFit="1" customWidth="1"/>
    <col min="4" max="4" width="8.5546875" style="19" bestFit="1" customWidth="1"/>
    <col min="5" max="5" width="26" style="19" bestFit="1" customWidth="1"/>
    <col min="6" max="6" width="19.88671875" style="19" bestFit="1" customWidth="1"/>
    <col min="7" max="7" width="18" style="19" bestFit="1" customWidth="1"/>
    <col min="8" max="8" width="14.88671875" style="19" bestFit="1" customWidth="1"/>
    <col min="9" max="9" width="12.6640625" style="17" bestFit="1" customWidth="1"/>
    <col min="10" max="10" width="8.109375" style="17" bestFit="1" customWidth="1"/>
    <col min="11" max="11" width="5.33203125" style="19" bestFit="1" customWidth="1"/>
    <col min="12" max="12" width="4.44140625" style="19" bestFit="1" customWidth="1"/>
    <col min="13" max="13" width="20.109375" style="22" bestFit="1" customWidth="1"/>
    <col min="14" max="14" width="12.44140625" style="19" bestFit="1" customWidth="1"/>
    <col min="15" max="15" width="12" style="55" bestFit="1" customWidth="1"/>
    <col min="16" max="16" width="9.5546875" style="19" bestFit="1" customWidth="1"/>
    <col min="17" max="17" width="4.44140625" style="19" bestFit="1" customWidth="1"/>
    <col min="18" max="18" width="9.109375" style="19"/>
    <col min="19" max="19" width="7.6640625" style="19" bestFit="1" customWidth="1"/>
    <col min="20" max="16384" width="9.109375" style="19"/>
  </cols>
  <sheetData>
    <row r="1" spans="1:16" x14ac:dyDescent="0.2">
      <c r="A1" s="26" t="s">
        <v>0</v>
      </c>
      <c r="B1" s="26" t="s">
        <v>1</v>
      </c>
      <c r="C1" s="28" t="s">
        <v>9</v>
      </c>
      <c r="D1" s="28" t="s">
        <v>21</v>
      </c>
      <c r="E1" s="28" t="s">
        <v>16</v>
      </c>
      <c r="F1" s="28" t="s">
        <v>81</v>
      </c>
      <c r="G1" s="28" t="s">
        <v>17</v>
      </c>
      <c r="H1" s="28" t="s">
        <v>4</v>
      </c>
      <c r="I1" s="26" t="s">
        <v>5</v>
      </c>
      <c r="J1" s="26" t="s">
        <v>6</v>
      </c>
      <c r="K1" s="28" t="s">
        <v>18</v>
      </c>
      <c r="L1" s="28" t="s">
        <v>19</v>
      </c>
      <c r="M1" s="22" t="s">
        <v>3</v>
      </c>
      <c r="N1" s="28" t="s">
        <v>2</v>
      </c>
      <c r="P1" s="55"/>
    </row>
    <row r="2" spans="1:16" s="55" customFormat="1" x14ac:dyDescent="0.2">
      <c r="A2" s="57" t="s">
        <v>60</v>
      </c>
      <c r="B2" s="55" t="s">
        <v>49</v>
      </c>
      <c r="C2" s="3" t="s">
        <v>85</v>
      </c>
      <c r="D2" s="7" t="s">
        <v>106</v>
      </c>
      <c r="E2" s="55" t="s">
        <v>49</v>
      </c>
      <c r="F2" s="55" t="s">
        <v>169</v>
      </c>
      <c r="G2" s="3" t="s">
        <v>236</v>
      </c>
      <c r="H2" s="3" t="s">
        <v>160</v>
      </c>
      <c r="I2" s="3">
        <v>20007</v>
      </c>
      <c r="J2" s="57" t="s">
        <v>43</v>
      </c>
      <c r="K2" s="53">
        <f t="shared" ref="K2:K20" ca="1" si="0">RANDBETWEEN(200,999)</f>
        <v>634</v>
      </c>
      <c r="L2" s="53">
        <f t="shared" ref="L2:L20" ca="1" si="1">RANDBETWEEN(1000,9999)</f>
        <v>1904</v>
      </c>
      <c r="M2" s="29" t="str">
        <f ca="1">CONCATENATE("05",RANDBETWEEN(11111111111111100000,99999999999999900000),"")</f>
        <v>0591960235544144500000</v>
      </c>
    </row>
    <row r="3" spans="1:16" s="5" customFormat="1" x14ac:dyDescent="0.2">
      <c r="A3" s="57" t="s">
        <v>61</v>
      </c>
      <c r="B3" s="3" t="s">
        <v>44</v>
      </c>
      <c r="C3" s="3" t="s">
        <v>45</v>
      </c>
      <c r="D3" s="7" t="s">
        <v>106</v>
      </c>
      <c r="E3" s="3" t="s">
        <v>44</v>
      </c>
      <c r="F3" s="55" t="s">
        <v>169</v>
      </c>
      <c r="G3" s="7" t="s">
        <v>237</v>
      </c>
      <c r="H3" s="7" t="s">
        <v>208</v>
      </c>
      <c r="I3" s="7">
        <v>60002</v>
      </c>
      <c r="J3" s="57" t="s">
        <v>46</v>
      </c>
      <c r="K3" s="53">
        <f t="shared" ca="1" si="0"/>
        <v>958</v>
      </c>
      <c r="L3" s="53">
        <f t="shared" ca="1" si="1"/>
        <v>1300</v>
      </c>
      <c r="M3" s="49">
        <f ca="1">RANDBETWEEN(7800000000,7899999999)</f>
        <v>7810992978</v>
      </c>
      <c r="O3" s="55"/>
      <c r="P3" s="57"/>
    </row>
    <row r="4" spans="1:16" s="55" customFormat="1" x14ac:dyDescent="0.2">
      <c r="A4" s="57" t="s">
        <v>62</v>
      </c>
      <c r="B4" s="55" t="s">
        <v>47</v>
      </c>
      <c r="C4" s="55" t="s">
        <v>50</v>
      </c>
      <c r="D4" s="7" t="s">
        <v>106</v>
      </c>
      <c r="E4" s="55" t="s">
        <v>47</v>
      </c>
      <c r="F4" s="55" t="s">
        <v>169</v>
      </c>
      <c r="G4" s="7" t="s">
        <v>238</v>
      </c>
      <c r="H4" s="7" t="s">
        <v>107</v>
      </c>
      <c r="I4" s="7">
        <v>20603</v>
      </c>
      <c r="J4" s="57" t="s">
        <v>51</v>
      </c>
      <c r="K4" s="53">
        <f t="shared" ca="1" si="0"/>
        <v>296</v>
      </c>
      <c r="L4" s="53">
        <f t="shared" ca="1" si="1"/>
        <v>7682</v>
      </c>
      <c r="M4" s="24">
        <f ca="1">RANDBETWEEN(61711111111,61799999999)</f>
        <v>61786788094</v>
      </c>
    </row>
    <row r="5" spans="1:16" s="55" customFormat="1" x14ac:dyDescent="0.2">
      <c r="A5" s="57" t="s">
        <v>63</v>
      </c>
      <c r="B5" s="55" t="s">
        <v>48</v>
      </c>
      <c r="C5" s="55" t="s">
        <v>50</v>
      </c>
      <c r="D5" s="7" t="s">
        <v>106</v>
      </c>
      <c r="E5" s="55" t="s">
        <v>48</v>
      </c>
      <c r="F5" s="55" t="s">
        <v>169</v>
      </c>
      <c r="G5" s="3" t="s">
        <v>240</v>
      </c>
      <c r="H5" s="3" t="s">
        <v>239</v>
      </c>
      <c r="I5" s="3">
        <v>20850</v>
      </c>
      <c r="J5" s="57" t="s">
        <v>51</v>
      </c>
      <c r="K5" s="53">
        <f t="shared" ca="1" si="0"/>
        <v>811</v>
      </c>
      <c r="L5" s="53">
        <f t="shared" ca="1" si="1"/>
        <v>2414</v>
      </c>
      <c r="M5" s="29" t="str">
        <f ca="1">CONCATENATE("05",RANDBETWEEN(11111111111111100000,99999999999999900000),"")</f>
        <v>0590972449342929300000</v>
      </c>
    </row>
    <row r="6" spans="1:16" s="55" customFormat="1" x14ac:dyDescent="0.2">
      <c r="A6" s="57" t="s">
        <v>64</v>
      </c>
      <c r="B6" s="55" t="s">
        <v>49</v>
      </c>
      <c r="C6" s="55" t="s">
        <v>50</v>
      </c>
      <c r="D6" s="7" t="s">
        <v>106</v>
      </c>
      <c r="E6" s="55" t="s">
        <v>49</v>
      </c>
      <c r="F6" s="55" t="s">
        <v>169</v>
      </c>
      <c r="G6" s="3" t="s">
        <v>241</v>
      </c>
      <c r="H6" s="3" t="s">
        <v>242</v>
      </c>
      <c r="I6" s="3">
        <v>20722</v>
      </c>
      <c r="J6" s="57" t="s">
        <v>51</v>
      </c>
      <c r="K6" s="53">
        <f t="shared" ca="1" si="0"/>
        <v>241</v>
      </c>
      <c r="L6" s="53">
        <f t="shared" ca="1" si="1"/>
        <v>5061</v>
      </c>
      <c r="M6" s="29" t="str">
        <f ca="1">CONCATENATE("05",RANDBETWEEN(11111111111111100000,99999999999999900000),"")</f>
        <v>0534386607944440900000</v>
      </c>
    </row>
    <row r="7" spans="1:16" s="55" customFormat="1" x14ac:dyDescent="0.2">
      <c r="A7" s="57" t="s">
        <v>65</v>
      </c>
      <c r="B7" s="55" t="s">
        <v>255</v>
      </c>
      <c r="C7" s="55" t="s">
        <v>41</v>
      </c>
      <c r="D7" s="7" t="s">
        <v>106</v>
      </c>
      <c r="E7" s="55" t="s">
        <v>40</v>
      </c>
      <c r="F7" s="55" t="s">
        <v>169</v>
      </c>
      <c r="G7" s="3" t="s">
        <v>254</v>
      </c>
      <c r="H7" s="3" t="s">
        <v>112</v>
      </c>
      <c r="I7" s="25" t="s">
        <v>113</v>
      </c>
      <c r="J7" s="57" t="s">
        <v>43</v>
      </c>
      <c r="K7" s="53">
        <f t="shared" ca="1" si="0"/>
        <v>210</v>
      </c>
      <c r="L7" s="53">
        <f t="shared" ca="1" si="1"/>
        <v>4798</v>
      </c>
      <c r="M7" s="24">
        <f ca="1">RANDBETWEEN(6171111111,6179999999)</f>
        <v>6172693368</v>
      </c>
    </row>
    <row r="8" spans="1:16" s="55" customFormat="1" x14ac:dyDescent="0.2">
      <c r="A8" s="57" t="s">
        <v>66</v>
      </c>
      <c r="B8" s="55" t="s">
        <v>88</v>
      </c>
      <c r="C8" s="55" t="s">
        <v>41</v>
      </c>
      <c r="D8" s="7" t="s">
        <v>106</v>
      </c>
      <c r="E8" s="55" t="s">
        <v>88</v>
      </c>
      <c r="F8" s="55" t="s">
        <v>169</v>
      </c>
      <c r="G8" s="3" t="s">
        <v>247</v>
      </c>
      <c r="H8" s="3" t="s">
        <v>109</v>
      </c>
      <c r="I8" s="25" t="s">
        <v>110</v>
      </c>
      <c r="J8" s="57" t="s">
        <v>43</v>
      </c>
      <c r="K8" s="53">
        <f t="shared" ca="1" si="0"/>
        <v>620</v>
      </c>
      <c r="L8" s="53">
        <f t="shared" ca="1" si="1"/>
        <v>2037</v>
      </c>
      <c r="M8" s="24">
        <f ca="1">RANDBETWEEN(61711111111,61799999999)</f>
        <v>61773383664</v>
      </c>
    </row>
    <row r="9" spans="1:16" s="55" customFormat="1" x14ac:dyDescent="0.2">
      <c r="A9" s="57" t="s">
        <v>67</v>
      </c>
      <c r="B9" s="55" t="s">
        <v>168</v>
      </c>
      <c r="C9" s="55" t="s">
        <v>41</v>
      </c>
      <c r="D9" s="7" t="s">
        <v>106</v>
      </c>
      <c r="E9" s="55" t="s">
        <v>89</v>
      </c>
      <c r="F9" s="55" t="s">
        <v>169</v>
      </c>
      <c r="G9" s="3" t="s">
        <v>261</v>
      </c>
      <c r="H9" s="3" t="s">
        <v>111</v>
      </c>
      <c r="I9" s="25" t="s">
        <v>42</v>
      </c>
      <c r="J9" s="57" t="s">
        <v>43</v>
      </c>
      <c r="K9" s="53">
        <f t="shared" ca="1" si="0"/>
        <v>413</v>
      </c>
      <c r="L9" s="53">
        <f t="shared" ca="1" si="1"/>
        <v>9288</v>
      </c>
      <c r="M9" s="24">
        <f ca="1">RANDBETWEEN(617111111,617999999)</f>
        <v>617391200</v>
      </c>
      <c r="N9" s="24">
        <f ca="1">RANDBETWEEN(54447111111,54447999999)</f>
        <v>54447605529</v>
      </c>
    </row>
    <row r="10" spans="1:16" s="55" customFormat="1" x14ac:dyDescent="0.2">
      <c r="A10" s="57" t="s">
        <v>68</v>
      </c>
      <c r="B10" s="55" t="s">
        <v>7</v>
      </c>
      <c r="C10" s="55" t="s">
        <v>8</v>
      </c>
      <c r="D10" s="7" t="s">
        <v>106</v>
      </c>
      <c r="E10" s="55" t="s">
        <v>7</v>
      </c>
      <c r="F10" s="55" t="s">
        <v>169</v>
      </c>
      <c r="G10" s="3" t="s">
        <v>262</v>
      </c>
      <c r="H10" s="3" t="s">
        <v>114</v>
      </c>
      <c r="I10" s="25" t="s">
        <v>95</v>
      </c>
      <c r="J10" s="57" t="s">
        <v>20</v>
      </c>
      <c r="K10" s="53">
        <f t="shared" ca="1" si="0"/>
        <v>770</v>
      </c>
      <c r="L10" s="53">
        <f t="shared" ca="1" si="1"/>
        <v>2335</v>
      </c>
      <c r="M10" s="29" t="str">
        <f ca="1">CONCATENATE("05",RANDBETWEEN(11111111111111100000,99999999999999900000),"")</f>
        <v>0568410512744607300000</v>
      </c>
      <c r="N10" s="53"/>
    </row>
    <row r="11" spans="1:16" s="55" customFormat="1" x14ac:dyDescent="0.2">
      <c r="A11" s="57" t="s">
        <v>69</v>
      </c>
      <c r="B11" s="55" t="s">
        <v>7</v>
      </c>
      <c r="C11" s="55" t="s">
        <v>8</v>
      </c>
      <c r="D11" s="7" t="s">
        <v>106</v>
      </c>
      <c r="E11" s="55" t="s">
        <v>7</v>
      </c>
      <c r="F11" s="55" t="s">
        <v>169</v>
      </c>
      <c r="G11" s="3" t="s">
        <v>402</v>
      </c>
      <c r="H11" s="3" t="s">
        <v>114</v>
      </c>
      <c r="I11" s="25" t="s">
        <v>95</v>
      </c>
      <c r="J11" s="57" t="s">
        <v>20</v>
      </c>
      <c r="K11" s="53">
        <f t="shared" ca="1" si="0"/>
        <v>427</v>
      </c>
      <c r="L11" s="53">
        <f t="shared" ca="1" si="1"/>
        <v>7937</v>
      </c>
      <c r="M11" s="29" t="str">
        <f ca="1">CONCATENATE("05",RANDBETWEEN(11111111111111100000,99999999999999900000),"")</f>
        <v>0560720012889891300000</v>
      </c>
      <c r="N11" s="53"/>
    </row>
    <row r="12" spans="1:16" s="55" customFormat="1" x14ac:dyDescent="0.2">
      <c r="A12" s="57" t="s">
        <v>70</v>
      </c>
      <c r="B12" s="55" t="s">
        <v>13</v>
      </c>
      <c r="C12" s="55" t="s">
        <v>8</v>
      </c>
      <c r="D12" s="7" t="s">
        <v>106</v>
      </c>
      <c r="E12" s="55" t="s">
        <v>13</v>
      </c>
      <c r="F12" s="55" t="s">
        <v>169</v>
      </c>
      <c r="G12" s="3" t="s">
        <v>263</v>
      </c>
      <c r="H12" s="3" t="s">
        <v>115</v>
      </c>
      <c r="I12" s="25" t="s">
        <v>116</v>
      </c>
      <c r="J12" s="57" t="s">
        <v>20</v>
      </c>
      <c r="K12" s="53">
        <f t="shared" ca="1" si="0"/>
        <v>468</v>
      </c>
      <c r="L12" s="53">
        <f t="shared" ca="1" si="1"/>
        <v>8383</v>
      </c>
      <c r="M12" s="29" t="str">
        <f ca="1">CONCATENATE("08",RANDBETWEEN(111111111111111000,999999999999999000),"")</f>
        <v>08587475648483712000</v>
      </c>
    </row>
    <row r="13" spans="1:16" s="55" customFormat="1" x14ac:dyDescent="0.2">
      <c r="A13" s="57" t="s">
        <v>71</v>
      </c>
      <c r="B13" s="55" t="s">
        <v>14</v>
      </c>
      <c r="C13" s="55" t="s">
        <v>8</v>
      </c>
      <c r="D13" s="7" t="s">
        <v>106</v>
      </c>
      <c r="E13" s="55" t="s">
        <v>14</v>
      </c>
      <c r="F13" s="55" t="s">
        <v>169</v>
      </c>
      <c r="G13" s="3" t="s">
        <v>264</v>
      </c>
      <c r="H13" s="3" t="s">
        <v>265</v>
      </c>
      <c r="I13" s="25" t="s">
        <v>266</v>
      </c>
      <c r="J13" s="57" t="s">
        <v>20</v>
      </c>
      <c r="K13" s="53">
        <f t="shared" ca="1" si="0"/>
        <v>679</v>
      </c>
      <c r="L13" s="53">
        <f t="shared" ca="1" si="1"/>
        <v>1914</v>
      </c>
      <c r="M13" s="29" t="str">
        <f ca="1">CONCATENATE("PE",RANDBETWEEN(111111111111111000,999999999999999000),"")</f>
        <v>PE416236023899148000</v>
      </c>
    </row>
    <row r="14" spans="1:16" s="55" customFormat="1" x14ac:dyDescent="0.2">
      <c r="A14" s="57" t="s">
        <v>72</v>
      </c>
      <c r="B14" s="55" t="s">
        <v>15</v>
      </c>
      <c r="C14" s="55" t="s">
        <v>8</v>
      </c>
      <c r="D14" s="7" t="s">
        <v>106</v>
      </c>
      <c r="E14" s="55" t="s">
        <v>15</v>
      </c>
      <c r="F14" s="55" t="s">
        <v>169</v>
      </c>
      <c r="G14" s="3" t="s">
        <v>267</v>
      </c>
      <c r="H14" s="3" t="s">
        <v>118</v>
      </c>
      <c r="I14" s="25" t="s">
        <v>119</v>
      </c>
      <c r="J14" s="57" t="s">
        <v>20</v>
      </c>
      <c r="K14" s="53">
        <f t="shared" ca="1" si="0"/>
        <v>409</v>
      </c>
      <c r="L14" s="53">
        <f t="shared" ca="1" si="1"/>
        <v>1519</v>
      </c>
      <c r="M14" s="49">
        <f ca="1">RANDBETWEEN(7800000000,7899999999)</f>
        <v>7801425514</v>
      </c>
    </row>
    <row r="15" spans="1:16" s="59" customFormat="1" x14ac:dyDescent="0.2">
      <c r="A15" s="57" t="s">
        <v>73</v>
      </c>
      <c r="B15" s="6" t="s">
        <v>52</v>
      </c>
      <c r="C15" s="7" t="s">
        <v>57</v>
      </c>
      <c r="D15" s="7" t="s">
        <v>106</v>
      </c>
      <c r="E15" s="6" t="s">
        <v>52</v>
      </c>
      <c r="F15" s="55" t="s">
        <v>169</v>
      </c>
      <c r="G15" s="3" t="s">
        <v>268</v>
      </c>
      <c r="H15" s="3" t="s">
        <v>149</v>
      </c>
      <c r="I15" s="3">
        <v>15001</v>
      </c>
      <c r="J15" s="57" t="s">
        <v>59</v>
      </c>
      <c r="K15" s="53">
        <f t="shared" ca="1" si="0"/>
        <v>505</v>
      </c>
      <c r="L15" s="53">
        <f t="shared" ca="1" si="1"/>
        <v>7644</v>
      </c>
      <c r="M15" s="23">
        <f ca="1">RANDBETWEEN(2000000000000,5999999999999)</f>
        <v>3702990422150</v>
      </c>
      <c r="N15" s="7"/>
    </row>
    <row r="16" spans="1:16" s="59" customFormat="1" x14ac:dyDescent="0.2">
      <c r="A16" s="57" t="s">
        <v>74</v>
      </c>
      <c r="B16" s="20" t="s">
        <v>53</v>
      </c>
      <c r="C16" s="59" t="s">
        <v>57</v>
      </c>
      <c r="D16" s="7" t="s">
        <v>106</v>
      </c>
      <c r="E16" s="20" t="s">
        <v>53</v>
      </c>
      <c r="F16" s="55" t="s">
        <v>169</v>
      </c>
      <c r="G16" s="3" t="s">
        <v>269</v>
      </c>
      <c r="H16" s="3" t="s">
        <v>151</v>
      </c>
      <c r="I16" s="3">
        <v>15090</v>
      </c>
      <c r="J16" s="57" t="s">
        <v>59</v>
      </c>
      <c r="K16" s="53">
        <f t="shared" ca="1" si="0"/>
        <v>784</v>
      </c>
      <c r="L16" s="53">
        <f t="shared" ca="1" si="1"/>
        <v>3302</v>
      </c>
      <c r="M16" s="29" t="str">
        <f ca="1">CONCATENATE("08",RANDBETWEEN(111111111111111000,999999999999999000),"")</f>
        <v>08821167007434794000</v>
      </c>
      <c r="N16" s="8"/>
    </row>
    <row r="17" spans="1:14" s="59" customFormat="1" x14ac:dyDescent="0.2">
      <c r="A17" s="57" t="s">
        <v>75</v>
      </c>
      <c r="B17" s="6" t="s">
        <v>54</v>
      </c>
      <c r="C17" s="7" t="s">
        <v>57</v>
      </c>
      <c r="D17" s="7" t="s">
        <v>106</v>
      </c>
      <c r="E17" s="6" t="s">
        <v>54</v>
      </c>
      <c r="F17" s="55" t="s">
        <v>169</v>
      </c>
      <c r="G17" s="3" t="s">
        <v>270</v>
      </c>
      <c r="H17" s="3" t="s">
        <v>271</v>
      </c>
      <c r="I17" s="3">
        <v>19031</v>
      </c>
      <c r="J17" s="57" t="s">
        <v>59</v>
      </c>
      <c r="K17" s="53">
        <f t="shared" ca="1" si="0"/>
        <v>368</v>
      </c>
      <c r="L17" s="53">
        <f t="shared" ca="1" si="1"/>
        <v>6635</v>
      </c>
      <c r="M17" s="23">
        <f ca="1">RANDBETWEEN(6000000000,9999999999)</f>
        <v>8506063724</v>
      </c>
      <c r="N17" s="7"/>
    </row>
    <row r="18" spans="1:14" s="59" customFormat="1" x14ac:dyDescent="0.2">
      <c r="A18" s="57" t="s">
        <v>76</v>
      </c>
      <c r="B18" s="6" t="s">
        <v>55</v>
      </c>
      <c r="C18" s="7" t="s">
        <v>57</v>
      </c>
      <c r="D18" s="7" t="s">
        <v>106</v>
      </c>
      <c r="E18" s="6" t="s">
        <v>55</v>
      </c>
      <c r="F18" s="55" t="s">
        <v>169</v>
      </c>
      <c r="G18" s="3" t="s">
        <v>272</v>
      </c>
      <c r="H18" s="3" t="s">
        <v>273</v>
      </c>
      <c r="I18" s="3">
        <v>15906</v>
      </c>
      <c r="J18" s="57" t="s">
        <v>59</v>
      </c>
      <c r="K18" s="53">
        <f t="shared" ca="1" si="0"/>
        <v>622</v>
      </c>
      <c r="L18" s="53">
        <f t="shared" ca="1" si="1"/>
        <v>1315</v>
      </c>
      <c r="M18" s="29" t="str">
        <f ca="1">CONCATENATE("08",RANDBETWEEN(111111111111100000,999999999999900000),"")</f>
        <v>08147679952009476000</v>
      </c>
      <c r="N18" s="7"/>
    </row>
    <row r="19" spans="1:14" s="59" customFormat="1" x14ac:dyDescent="0.2">
      <c r="A19" s="57" t="s">
        <v>77</v>
      </c>
      <c r="B19" s="20" t="s">
        <v>56</v>
      </c>
      <c r="C19" s="59" t="s">
        <v>57</v>
      </c>
      <c r="D19" s="7" t="s">
        <v>106</v>
      </c>
      <c r="E19" s="20" t="s">
        <v>56</v>
      </c>
      <c r="F19" s="55" t="s">
        <v>169</v>
      </c>
      <c r="G19" s="3" t="s">
        <v>274</v>
      </c>
      <c r="H19" s="3" t="s">
        <v>275</v>
      </c>
      <c r="I19" s="3">
        <v>16801</v>
      </c>
      <c r="J19" s="57" t="s">
        <v>59</v>
      </c>
      <c r="K19" s="53">
        <f t="shared" ca="1" si="0"/>
        <v>474</v>
      </c>
      <c r="L19" s="53">
        <f t="shared" ca="1" si="1"/>
        <v>7984</v>
      </c>
      <c r="M19" s="23">
        <f ca="1">RANDBETWEEN(6000000000,9999999999)</f>
        <v>8543352932</v>
      </c>
      <c r="N19" s="8"/>
    </row>
    <row r="20" spans="1:14" s="59" customFormat="1" x14ac:dyDescent="0.2">
      <c r="A20" s="57" t="s">
        <v>78</v>
      </c>
      <c r="B20" s="20" t="s">
        <v>86</v>
      </c>
      <c r="C20" s="59" t="s">
        <v>57</v>
      </c>
      <c r="D20" s="7" t="s">
        <v>106</v>
      </c>
      <c r="E20" s="20" t="s">
        <v>86</v>
      </c>
      <c r="F20" s="55" t="s">
        <v>169</v>
      </c>
      <c r="G20" s="3" t="s">
        <v>276</v>
      </c>
      <c r="H20" s="3" t="s">
        <v>277</v>
      </c>
      <c r="I20" s="3">
        <v>15717</v>
      </c>
      <c r="J20" s="57" t="s">
        <v>59</v>
      </c>
      <c r="K20" s="53">
        <f t="shared" ca="1" si="0"/>
        <v>990</v>
      </c>
      <c r="L20" s="53">
        <f t="shared" ca="1" si="1"/>
        <v>7924</v>
      </c>
      <c r="M20" s="29" t="str">
        <f ca="1">CONCATENATE("08",RANDBETWEEN(111111111111111000,999999999999999000),"")</f>
        <v>08299263526694674000</v>
      </c>
      <c r="N20" s="8"/>
    </row>
    <row r="21" spans="1:14" s="55" customFormat="1" x14ac:dyDescent="0.2">
      <c r="A21" s="57" t="s">
        <v>79</v>
      </c>
      <c r="B21" s="55" t="s">
        <v>243</v>
      </c>
      <c r="C21" s="55" t="s">
        <v>50</v>
      </c>
      <c r="D21" s="7" t="s">
        <v>106</v>
      </c>
      <c r="E21" s="55" t="s">
        <v>244</v>
      </c>
      <c r="F21" s="55" t="s">
        <v>169</v>
      </c>
      <c r="G21" s="3" t="s">
        <v>245</v>
      </c>
      <c r="H21" s="3" t="s">
        <v>246</v>
      </c>
      <c r="I21" s="3">
        <v>21755</v>
      </c>
      <c r="J21" s="57" t="s">
        <v>51</v>
      </c>
      <c r="K21" s="53">
        <f t="shared" ref="K21:K25" ca="1" si="2">RANDBETWEEN(200,999)</f>
        <v>866</v>
      </c>
      <c r="L21" s="53">
        <f t="shared" ref="L21:L25" ca="1" si="3">RANDBETWEEN(1000,9999)</f>
        <v>8523</v>
      </c>
      <c r="M21" s="29" t="str">
        <f ca="1">CONCATENATE("08",RANDBETWEEN(111111111111100000,999999999999900000),"")</f>
        <v>08803420214033722000</v>
      </c>
      <c r="N21" s="53"/>
    </row>
    <row r="22" spans="1:14" s="55" customFormat="1" x14ac:dyDescent="0.2">
      <c r="A22" s="57" t="s">
        <v>82</v>
      </c>
      <c r="B22" s="55" t="s">
        <v>256</v>
      </c>
      <c r="C22" s="55" t="s">
        <v>41</v>
      </c>
      <c r="D22" s="7" t="s">
        <v>106</v>
      </c>
      <c r="E22" s="55" t="s">
        <v>40</v>
      </c>
      <c r="F22" s="55" t="s">
        <v>169</v>
      </c>
      <c r="G22" s="3" t="s">
        <v>257</v>
      </c>
      <c r="H22" s="3" t="s">
        <v>258</v>
      </c>
      <c r="I22" s="25" t="s">
        <v>113</v>
      </c>
      <c r="J22" s="57" t="s">
        <v>43</v>
      </c>
      <c r="K22" s="53">
        <f t="shared" ca="1" si="2"/>
        <v>583</v>
      </c>
      <c r="L22" s="53">
        <f t="shared" ca="1" si="3"/>
        <v>3643</v>
      </c>
      <c r="M22" s="24">
        <f ca="1">RANDBETWEEN(6171111111,6179999999)</f>
        <v>6172925951</v>
      </c>
    </row>
    <row r="23" spans="1:14" s="55" customFormat="1" x14ac:dyDescent="0.2">
      <c r="A23" s="57" t="s">
        <v>83</v>
      </c>
      <c r="B23" s="55" t="s">
        <v>260</v>
      </c>
      <c r="C23" s="55" t="s">
        <v>41</v>
      </c>
      <c r="D23" s="7" t="s">
        <v>106</v>
      </c>
      <c r="E23" s="55" t="s">
        <v>88</v>
      </c>
      <c r="F23" s="55" t="s">
        <v>169</v>
      </c>
      <c r="G23" s="3" t="s">
        <v>248</v>
      </c>
      <c r="H23" s="3" t="s">
        <v>249</v>
      </c>
      <c r="I23" s="25" t="s">
        <v>250</v>
      </c>
      <c r="J23" s="57" t="s">
        <v>43</v>
      </c>
      <c r="K23" s="53">
        <f t="shared" ca="1" si="2"/>
        <v>245</v>
      </c>
      <c r="L23" s="53">
        <f t="shared" ca="1" si="3"/>
        <v>9668</v>
      </c>
      <c r="M23" s="24">
        <f t="shared" ref="M23:M24" ca="1" si="4">RANDBETWEEN(61711111111,61799999999)</f>
        <v>61746956048</v>
      </c>
    </row>
    <row r="24" spans="1:14" s="55" customFormat="1" x14ac:dyDescent="0.2">
      <c r="A24" s="57" t="s">
        <v>84</v>
      </c>
      <c r="B24" s="55" t="s">
        <v>259</v>
      </c>
      <c r="C24" s="55" t="s">
        <v>41</v>
      </c>
      <c r="D24" s="7" t="s">
        <v>106</v>
      </c>
      <c r="E24" s="55" t="s">
        <v>88</v>
      </c>
      <c r="F24" s="55" t="s">
        <v>169</v>
      </c>
      <c r="G24" s="3" t="s">
        <v>251</v>
      </c>
      <c r="H24" s="3" t="s">
        <v>252</v>
      </c>
      <c r="I24" s="25" t="s">
        <v>253</v>
      </c>
      <c r="J24" s="57" t="s">
        <v>43</v>
      </c>
      <c r="K24" s="53">
        <f t="shared" ca="1" si="2"/>
        <v>532</v>
      </c>
      <c r="L24" s="53">
        <f t="shared" ca="1" si="3"/>
        <v>7228</v>
      </c>
      <c r="M24" s="24">
        <f t="shared" ca="1" si="4"/>
        <v>61775704938</v>
      </c>
    </row>
    <row r="25" spans="1:14" s="59" customFormat="1" x14ac:dyDescent="0.2">
      <c r="A25" s="57" t="s">
        <v>415</v>
      </c>
      <c r="B25" s="20" t="s">
        <v>278</v>
      </c>
      <c r="C25" s="59" t="s">
        <v>57</v>
      </c>
      <c r="D25" s="7" t="s">
        <v>106</v>
      </c>
      <c r="E25" s="20" t="s">
        <v>278</v>
      </c>
      <c r="F25" s="55" t="s">
        <v>169</v>
      </c>
      <c r="G25" s="3" t="s">
        <v>279</v>
      </c>
      <c r="H25" s="3" t="s">
        <v>280</v>
      </c>
      <c r="I25" s="3">
        <v>16001</v>
      </c>
      <c r="J25" s="57" t="s">
        <v>59</v>
      </c>
      <c r="K25" s="53">
        <f t="shared" ca="1" si="2"/>
        <v>480</v>
      </c>
      <c r="L25" s="53">
        <f t="shared" ca="1" si="3"/>
        <v>2716</v>
      </c>
      <c r="M25" s="29" t="str">
        <f ca="1">CONCATENATE("08",RANDBETWEEN(111111111111111000,999999999999999000),"")</f>
        <v>08128675831735204000</v>
      </c>
      <c r="N25" s="8"/>
    </row>
    <row r="26" spans="1:14" s="59" customFormat="1" x14ac:dyDescent="0.2">
      <c r="A26" s="57"/>
      <c r="B26" s="20"/>
      <c r="D26" s="7"/>
      <c r="E26" s="20"/>
      <c r="F26" s="55"/>
      <c r="G26" s="3"/>
      <c r="H26" s="3"/>
      <c r="I26" s="3"/>
      <c r="J26" s="57"/>
      <c r="K26" s="53"/>
      <c r="L26" s="53"/>
      <c r="M26" s="29"/>
      <c r="N26" s="8"/>
    </row>
    <row r="27" spans="1:14" s="59" customFormat="1" x14ac:dyDescent="0.2">
      <c r="A27" s="57"/>
      <c r="B27" s="20"/>
      <c r="D27" s="7"/>
      <c r="E27" s="20"/>
      <c r="F27" s="55"/>
      <c r="G27" s="3"/>
      <c r="H27" s="3"/>
      <c r="I27" s="3"/>
      <c r="J27" s="57"/>
      <c r="K27" s="53"/>
      <c r="L27" s="53"/>
      <c r="M27" s="29"/>
      <c r="N27" s="8"/>
    </row>
    <row r="28" spans="1:14" s="59" customFormat="1" x14ac:dyDescent="0.2">
      <c r="A28" s="57"/>
      <c r="B28" s="20"/>
      <c r="D28" s="7"/>
      <c r="E28" s="20"/>
      <c r="F28" s="55"/>
      <c r="G28" s="3"/>
      <c r="H28" s="3"/>
      <c r="I28" s="3"/>
      <c r="J28" s="57"/>
      <c r="K28" s="53"/>
      <c r="L28" s="53"/>
      <c r="M28" s="29"/>
      <c r="N28" s="8"/>
    </row>
    <row r="29" spans="1:14" s="59" customFormat="1" x14ac:dyDescent="0.2">
      <c r="A29" s="57"/>
      <c r="B29" s="20"/>
      <c r="D29" s="7"/>
      <c r="E29" s="20"/>
      <c r="F29" s="55"/>
      <c r="G29" s="3"/>
      <c r="H29" s="3"/>
      <c r="I29" s="3"/>
      <c r="J29" s="57"/>
      <c r="K29" s="53"/>
      <c r="L29" s="53"/>
      <c r="M29" s="29"/>
      <c r="N29" s="8"/>
    </row>
    <row r="30" spans="1:14" s="59" customFormat="1" x14ac:dyDescent="0.2">
      <c r="A30" s="57"/>
      <c r="B30" s="20"/>
      <c r="D30" s="7"/>
      <c r="E30" s="20"/>
      <c r="F30" s="55"/>
      <c r="G30" s="3"/>
      <c r="H30" s="3"/>
      <c r="I30" s="3"/>
      <c r="J30" s="57"/>
      <c r="K30" s="53"/>
      <c r="L30" s="53"/>
      <c r="M30" s="29"/>
      <c r="N30" s="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3"/>
  <sheetViews>
    <sheetView zoomScaleNormal="100" workbookViewId="0"/>
  </sheetViews>
  <sheetFormatPr defaultColWidth="9.109375" defaultRowHeight="10.199999999999999" x14ac:dyDescent="0.2"/>
  <cols>
    <col min="1" max="1" width="8.33203125" style="57" bestFit="1" customWidth="1"/>
    <col min="2" max="2" width="23.6640625" style="57" bestFit="1" customWidth="1"/>
    <col min="3" max="3" width="10" style="55" bestFit="1" customWidth="1"/>
    <col min="4" max="4" width="22.88671875" style="55" bestFit="1" customWidth="1"/>
    <col min="5" max="5" width="13.88671875" style="55" bestFit="1" customWidth="1"/>
    <col min="6" max="6" width="19.88671875" style="55" bestFit="1" customWidth="1"/>
    <col min="7" max="7" width="10" style="55" bestFit="1" customWidth="1"/>
    <col min="8" max="8" width="9.5546875" style="57" bestFit="1" customWidth="1"/>
    <col min="9" max="9" width="12.33203125" style="57" bestFit="1" customWidth="1"/>
    <col min="10" max="10" width="4.88671875" style="55" bestFit="1" customWidth="1"/>
    <col min="11" max="11" width="4.44140625" style="55" bestFit="1" customWidth="1"/>
    <col min="12" max="12" width="18.44140625" style="22" bestFit="1" customWidth="1"/>
    <col min="13" max="13" width="12.44140625" style="55" bestFit="1" customWidth="1"/>
    <col min="14" max="14" width="9.5546875" style="55" bestFit="1" customWidth="1"/>
    <col min="15" max="16384" width="9.109375" style="55"/>
  </cols>
  <sheetData>
    <row r="1" spans="1:14" x14ac:dyDescent="0.2">
      <c r="A1" s="57" t="s">
        <v>0</v>
      </c>
      <c r="B1" s="57" t="s">
        <v>1</v>
      </c>
      <c r="C1" s="55" t="s">
        <v>9</v>
      </c>
      <c r="D1" s="55" t="s">
        <v>16</v>
      </c>
      <c r="E1" s="55" t="s">
        <v>81</v>
      </c>
      <c r="F1" s="55" t="s">
        <v>17</v>
      </c>
      <c r="G1" s="55" t="s">
        <v>4</v>
      </c>
      <c r="H1" s="57" t="s">
        <v>5</v>
      </c>
      <c r="I1" s="57" t="s">
        <v>6</v>
      </c>
      <c r="J1" s="55" t="s">
        <v>18</v>
      </c>
      <c r="K1" s="55" t="s">
        <v>19</v>
      </c>
      <c r="L1" s="22" t="s">
        <v>3</v>
      </c>
      <c r="M1" s="55" t="s">
        <v>2</v>
      </c>
    </row>
    <row r="2" spans="1:14" s="56" customFormat="1" x14ac:dyDescent="0.2">
      <c r="A2" s="57" t="s">
        <v>60</v>
      </c>
      <c r="B2" s="38" t="s">
        <v>162</v>
      </c>
      <c r="C2" s="56" t="s">
        <v>45</v>
      </c>
      <c r="D2" s="38" t="s">
        <v>104</v>
      </c>
      <c r="E2" s="48" t="s">
        <v>169</v>
      </c>
      <c r="F2" s="3" t="s">
        <v>292</v>
      </c>
      <c r="G2" s="3" t="s">
        <v>293</v>
      </c>
      <c r="H2" s="3">
        <v>60013</v>
      </c>
      <c r="I2" s="16" t="s">
        <v>33</v>
      </c>
      <c r="J2" s="13">
        <f t="shared" ref="J2" ca="1" si="0">RANDBETWEEN(200,999)</f>
        <v>809</v>
      </c>
      <c r="K2" s="13">
        <f t="shared" ref="K2" ca="1" si="1">RANDBETWEEN(1000,9999)</f>
        <v>4512</v>
      </c>
      <c r="L2" s="13">
        <f ca="1">RANDBETWEEN(7800000000,7899999999)</f>
        <v>7844282869</v>
      </c>
      <c r="M2" s="13"/>
    </row>
    <row r="3" spans="1:14" s="56" customFormat="1" x14ac:dyDescent="0.2">
      <c r="A3" s="57" t="s">
        <v>61</v>
      </c>
      <c r="B3" s="38" t="s">
        <v>291</v>
      </c>
      <c r="C3" s="56" t="s">
        <v>45</v>
      </c>
      <c r="D3" s="38" t="s">
        <v>315</v>
      </c>
      <c r="E3" s="48" t="s">
        <v>169</v>
      </c>
      <c r="F3" s="7" t="s">
        <v>294</v>
      </c>
      <c r="G3" s="7" t="s">
        <v>295</v>
      </c>
      <c r="H3" s="7">
        <v>60031</v>
      </c>
      <c r="I3" s="16" t="s">
        <v>33</v>
      </c>
      <c r="J3" s="13">
        <f t="shared" ref="J3" ca="1" si="2">RANDBETWEEN(200,999)</f>
        <v>288</v>
      </c>
      <c r="K3" s="13">
        <f t="shared" ref="K3" ca="1" si="3">RANDBETWEEN(1000,9999)</f>
        <v>5114</v>
      </c>
      <c r="L3" s="13">
        <f ca="1">RANDBETWEEN(7800000000666,7899999999666)</f>
        <v>7858281838248</v>
      </c>
      <c r="M3" s="13"/>
    </row>
    <row r="4" spans="1:14" x14ac:dyDescent="0.2">
      <c r="A4" s="57" t="s">
        <v>62</v>
      </c>
      <c r="B4" s="55" t="s">
        <v>47</v>
      </c>
      <c r="C4" s="55" t="s">
        <v>50</v>
      </c>
      <c r="D4" s="55" t="s">
        <v>47</v>
      </c>
      <c r="E4" s="48" t="s">
        <v>169</v>
      </c>
      <c r="F4" s="3" t="s">
        <v>296</v>
      </c>
      <c r="G4" s="3" t="s">
        <v>297</v>
      </c>
      <c r="H4" s="3">
        <v>20657</v>
      </c>
      <c r="I4" s="57" t="s">
        <v>51</v>
      </c>
      <c r="J4" s="53">
        <f t="shared" ref="J4:J7" ca="1" si="4">RANDBETWEEN(200,999)</f>
        <v>652</v>
      </c>
      <c r="K4" s="53">
        <f t="shared" ref="K4:K7" ca="1" si="5">RANDBETWEEN(1000,9999)</f>
        <v>7934</v>
      </c>
      <c r="L4" s="24">
        <f ca="1">RANDBETWEEN(61711111111,61799999999)</f>
        <v>61780565397</v>
      </c>
    </row>
    <row r="5" spans="1:14" x14ac:dyDescent="0.2">
      <c r="A5" s="57" t="s">
        <v>63</v>
      </c>
      <c r="B5" s="55" t="s">
        <v>165</v>
      </c>
      <c r="C5" s="55" t="s">
        <v>57</v>
      </c>
      <c r="D5" s="55" t="s">
        <v>165</v>
      </c>
      <c r="E5" s="48" t="s">
        <v>169</v>
      </c>
      <c r="F5" s="3" t="s">
        <v>320</v>
      </c>
      <c r="G5" s="3" t="s">
        <v>174</v>
      </c>
      <c r="H5" s="3">
        <v>15027</v>
      </c>
      <c r="I5" s="57" t="s">
        <v>59</v>
      </c>
      <c r="J5" s="13">
        <f t="shared" ca="1" si="4"/>
        <v>498</v>
      </c>
      <c r="K5" s="13">
        <f t="shared" ca="1" si="5"/>
        <v>8233</v>
      </c>
      <c r="L5" s="29" t="str">
        <f ca="1">CONCATENATE(RANDBETWEEN(11111111,99999999),"")</f>
        <v>13257826</v>
      </c>
    </row>
    <row r="6" spans="1:14" x14ac:dyDescent="0.2">
      <c r="A6" s="57" t="s">
        <v>64</v>
      </c>
      <c r="B6" s="55" t="s">
        <v>166</v>
      </c>
      <c r="C6" s="55" t="s">
        <v>57</v>
      </c>
      <c r="D6" s="55" t="s">
        <v>166</v>
      </c>
      <c r="E6" s="48" t="s">
        <v>169</v>
      </c>
      <c r="F6" s="3" t="s">
        <v>321</v>
      </c>
      <c r="G6" s="3" t="s">
        <v>176</v>
      </c>
      <c r="H6" s="3">
        <v>15552</v>
      </c>
      <c r="I6" s="57" t="s">
        <v>59</v>
      </c>
      <c r="J6" s="13">
        <f t="shared" ca="1" si="4"/>
        <v>328</v>
      </c>
      <c r="K6" s="13">
        <f t="shared" ca="1" si="5"/>
        <v>6311</v>
      </c>
      <c r="L6" s="29" t="str">
        <f ca="1">CONCATENATE(RANDBETWEEN(211111111111,299999999999),"")</f>
        <v>226387303595</v>
      </c>
    </row>
    <row r="7" spans="1:14" s="56" customFormat="1" x14ac:dyDescent="0.2">
      <c r="A7" s="57" t="s">
        <v>65</v>
      </c>
      <c r="B7" s="48" t="s">
        <v>167</v>
      </c>
      <c r="C7" s="56" t="s">
        <v>57</v>
      </c>
      <c r="D7" s="48" t="s">
        <v>167</v>
      </c>
      <c r="E7" s="48" t="s">
        <v>169</v>
      </c>
      <c r="F7" s="3" t="s">
        <v>322</v>
      </c>
      <c r="G7" s="3" t="s">
        <v>200</v>
      </c>
      <c r="H7" s="3">
        <v>17701</v>
      </c>
      <c r="I7" s="57" t="s">
        <v>59</v>
      </c>
      <c r="J7" s="13">
        <f t="shared" ca="1" si="4"/>
        <v>293</v>
      </c>
      <c r="K7" s="13">
        <f t="shared" ca="1" si="5"/>
        <v>2584</v>
      </c>
      <c r="L7" s="29" t="str">
        <f ca="1">CONCATENATE(RANDBETWEEN(911111111111,999999999999),"")</f>
        <v>950967060925</v>
      </c>
      <c r="M7" s="13"/>
      <c r="N7" s="16"/>
    </row>
    <row r="8" spans="1:14" x14ac:dyDescent="0.2">
      <c r="A8" s="57" t="s">
        <v>66</v>
      </c>
      <c r="B8" s="57" t="s">
        <v>310</v>
      </c>
      <c r="C8" s="55" t="s">
        <v>57</v>
      </c>
      <c r="D8" s="55" t="s">
        <v>350</v>
      </c>
      <c r="E8" s="48" t="s">
        <v>169</v>
      </c>
      <c r="F8" s="3" t="s">
        <v>312</v>
      </c>
      <c r="G8" s="3" t="s">
        <v>313</v>
      </c>
      <c r="H8" s="3">
        <v>19030</v>
      </c>
      <c r="I8" s="57" t="s">
        <v>59</v>
      </c>
      <c r="J8" s="13">
        <f ca="1">RANDBETWEEN(200,999)</f>
        <v>700</v>
      </c>
      <c r="K8" s="13">
        <f ca="1">RANDBETWEEN(1000,9999)</f>
        <v>4754</v>
      </c>
      <c r="L8" s="13">
        <f ca="1">RANDBETWEEN(7800000000,7890999999)</f>
        <v>7829068927</v>
      </c>
    </row>
    <row r="9" spans="1:14" x14ac:dyDescent="0.2">
      <c r="A9" s="57" t="s">
        <v>67</v>
      </c>
      <c r="B9" s="57" t="s">
        <v>233</v>
      </c>
      <c r="C9" s="55" t="s">
        <v>57</v>
      </c>
      <c r="D9" s="55" t="s">
        <v>234</v>
      </c>
      <c r="E9" s="48" t="s">
        <v>169</v>
      </c>
      <c r="F9" s="3" t="s">
        <v>311</v>
      </c>
      <c r="G9" s="3" t="s">
        <v>161</v>
      </c>
      <c r="H9" s="3">
        <v>15024</v>
      </c>
      <c r="I9" s="57" t="s">
        <v>59</v>
      </c>
      <c r="J9" s="13">
        <f ca="1">RANDBETWEEN(200,999)</f>
        <v>841</v>
      </c>
      <c r="K9" s="13">
        <f ca="1">RANDBETWEEN(1000,9999)</f>
        <v>6314</v>
      </c>
      <c r="L9" s="13">
        <f ca="1">RANDBETWEEN(780000000,789999999)</f>
        <v>781515252</v>
      </c>
    </row>
    <row r="10" spans="1:14" x14ac:dyDescent="0.2">
      <c r="A10" s="57" t="s">
        <v>68</v>
      </c>
      <c r="B10" s="57" t="s">
        <v>232</v>
      </c>
      <c r="C10" s="55" t="s">
        <v>57</v>
      </c>
      <c r="D10" s="55" t="s">
        <v>235</v>
      </c>
      <c r="E10" s="48" t="s">
        <v>169</v>
      </c>
      <c r="F10" s="3" t="s">
        <v>314</v>
      </c>
      <c r="G10" s="3" t="s">
        <v>154</v>
      </c>
      <c r="H10" s="3">
        <v>19118</v>
      </c>
      <c r="I10" s="57" t="s">
        <v>59</v>
      </c>
      <c r="J10" s="13">
        <f ca="1">RANDBETWEEN(200,999)</f>
        <v>457</v>
      </c>
      <c r="K10" s="13">
        <f ca="1">RANDBETWEEN(1000,9999)</f>
        <v>2413</v>
      </c>
      <c r="L10" s="13">
        <f ca="1">RANDBETWEEN(7800000000,7899999999)</f>
        <v>7827052307</v>
      </c>
    </row>
    <row r="11" spans="1:14" x14ac:dyDescent="0.2">
      <c r="E11" s="48"/>
      <c r="F11" s="3"/>
      <c r="G11" s="3"/>
      <c r="H11" s="3"/>
      <c r="J11" s="13"/>
      <c r="K11" s="13"/>
      <c r="L11" s="13"/>
    </row>
    <row r="12" spans="1:14" x14ac:dyDescent="0.2">
      <c r="E12" s="48"/>
      <c r="F12" s="3"/>
      <c r="G12" s="3"/>
      <c r="H12" s="3"/>
      <c r="J12" s="13"/>
      <c r="K12" s="13"/>
      <c r="L12" s="13"/>
    </row>
    <row r="13" spans="1:14" x14ac:dyDescent="0.2">
      <c r="E13" s="48"/>
      <c r="F13" s="3"/>
      <c r="G13" s="3"/>
      <c r="H13" s="3"/>
      <c r="J13" s="13"/>
      <c r="K13" s="13"/>
      <c r="L13" s="13"/>
    </row>
    <row r="14" spans="1:14" x14ac:dyDescent="0.2">
      <c r="E14" s="48"/>
      <c r="F14" s="3"/>
      <c r="G14" s="3"/>
      <c r="H14" s="3"/>
      <c r="J14" s="13"/>
      <c r="K14" s="13"/>
      <c r="L14" s="13"/>
    </row>
    <row r="15" spans="1:14" s="56" customFormat="1" x14ac:dyDescent="0.2">
      <c r="A15" s="57"/>
      <c r="B15" s="48"/>
      <c r="D15" s="48"/>
      <c r="E15" s="48"/>
      <c r="F15" s="16"/>
      <c r="G15" s="16"/>
      <c r="H15" s="16"/>
      <c r="I15" s="57"/>
      <c r="J15" s="13"/>
      <c r="K15" s="13"/>
      <c r="L15" s="29"/>
      <c r="M15" s="13"/>
      <c r="N15" s="16"/>
    </row>
    <row r="27" spans="1:15" x14ac:dyDescent="0.2">
      <c r="E27" s="48"/>
      <c r="F27" s="3"/>
      <c r="G27" s="3"/>
      <c r="H27" s="3"/>
      <c r="J27" s="13"/>
      <c r="K27" s="13"/>
      <c r="L27" s="13"/>
    </row>
    <row r="28" spans="1:15" s="56" customFormat="1" x14ac:dyDescent="0.2">
      <c r="A28" s="57"/>
      <c r="B28" s="48"/>
      <c r="D28" s="48"/>
      <c r="E28" s="48"/>
      <c r="F28" s="16"/>
      <c r="G28" s="16"/>
      <c r="H28" s="16"/>
      <c r="I28" s="57"/>
      <c r="J28" s="13"/>
      <c r="K28" s="13"/>
      <c r="L28" s="29"/>
      <c r="M28" s="13"/>
      <c r="N28" s="16"/>
    </row>
    <row r="31" spans="1:15" x14ac:dyDescent="0.2">
      <c r="B31" s="55"/>
      <c r="E31" s="48"/>
      <c r="F31" s="58"/>
      <c r="J31" s="13"/>
      <c r="K31" s="13"/>
      <c r="L31" s="29"/>
      <c r="M31" s="57"/>
      <c r="N31" s="57"/>
      <c r="O31" s="57"/>
    </row>
    <row r="33" spans="2:15" x14ac:dyDescent="0.2">
      <c r="B33" s="55"/>
      <c r="E33" s="48"/>
      <c r="F33" s="58"/>
      <c r="J33" s="13"/>
      <c r="K33" s="13"/>
      <c r="L33" s="29"/>
      <c r="M33" s="57"/>
      <c r="N33" s="57"/>
      <c r="O33" s="5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"/>
  <sheetViews>
    <sheetView tabSelected="1" topLeftCell="F28" zoomScaleNormal="100" workbookViewId="0">
      <selection activeCell="E2" sqref="E2"/>
    </sheetView>
  </sheetViews>
  <sheetFormatPr defaultColWidth="9.109375" defaultRowHeight="10.199999999999999" x14ac:dyDescent="0.2"/>
  <cols>
    <col min="1" max="1" width="8.33203125" style="57" bestFit="1" customWidth="1"/>
    <col min="2" max="2" width="8.109375" style="57" bestFit="1" customWidth="1"/>
    <col min="3" max="3" width="7.109375" style="55" bestFit="1" customWidth="1"/>
    <col min="4" max="4" width="11.44140625" style="55" bestFit="1" customWidth="1"/>
    <col min="5" max="5" width="14.88671875" style="55" bestFit="1" customWidth="1"/>
    <col min="6" max="6" width="11.44140625" style="57" bestFit="1" customWidth="1"/>
    <col min="7" max="7" width="8.5546875" style="55" bestFit="1" customWidth="1"/>
    <col min="8" max="8" width="5.33203125" style="55" bestFit="1" customWidth="1"/>
    <col min="9" max="9" width="8.109375" style="22" bestFit="1" customWidth="1"/>
    <col min="10" max="10" width="4.88671875" style="55" bestFit="1" customWidth="1"/>
    <col min="11" max="11" width="4.44140625" style="55" bestFit="1" customWidth="1"/>
    <col min="12" max="12" width="12.5546875" style="55" bestFit="1" customWidth="1"/>
    <col min="13" max="13" width="14" style="55" bestFit="1" customWidth="1"/>
    <col min="14" max="14" width="8" style="55" bestFit="1" customWidth="1"/>
    <col min="15" max="16384" width="9.109375" style="55"/>
  </cols>
  <sheetData>
    <row r="1" spans="1:14" x14ac:dyDescent="0.2">
      <c r="A1" s="57" t="s">
        <v>0</v>
      </c>
      <c r="B1" s="57" t="s">
        <v>1</v>
      </c>
      <c r="C1" s="55" t="s">
        <v>9</v>
      </c>
      <c r="D1" s="55" t="s">
        <v>16</v>
      </c>
      <c r="E1" s="55" t="s">
        <v>187</v>
      </c>
      <c r="F1" s="57" t="s">
        <v>17</v>
      </c>
      <c r="G1" s="55" t="s">
        <v>4</v>
      </c>
      <c r="H1" s="55" t="s">
        <v>5</v>
      </c>
      <c r="I1" s="22" t="s">
        <v>6</v>
      </c>
      <c r="J1" s="55" t="s">
        <v>18</v>
      </c>
      <c r="K1" s="55" t="s">
        <v>19</v>
      </c>
      <c r="L1" s="55" t="s">
        <v>3</v>
      </c>
      <c r="M1" s="55" t="s">
        <v>188</v>
      </c>
    </row>
    <row r="2" spans="1:14" s="5" customFormat="1" x14ac:dyDescent="0.2">
      <c r="A2" s="57" t="s">
        <v>186</v>
      </c>
      <c r="B2" s="3" t="s">
        <v>54</v>
      </c>
      <c r="C2" s="3" t="s">
        <v>57</v>
      </c>
      <c r="D2" s="6" t="s">
        <v>54</v>
      </c>
      <c r="E2" s="55" t="s">
        <v>165</v>
      </c>
      <c r="F2" s="58" t="s">
        <v>173</v>
      </c>
      <c r="G2" s="55" t="s">
        <v>154</v>
      </c>
      <c r="H2" s="16" t="s">
        <v>210</v>
      </c>
      <c r="I2" s="49">
        <v>212</v>
      </c>
      <c r="J2" s="55">
        <f t="shared" ref="J2" ca="1" si="0">RANDBETWEEN(200,999)</f>
        <v>543</v>
      </c>
      <c r="K2" s="55">
        <f t="shared" ref="K2" ca="1" si="1">RANDBETWEEN(1000,9999)</f>
        <v>8531</v>
      </c>
      <c r="L2" s="13">
        <f ca="1">RANDBETWEEN(7800000000,7899999999)</f>
        <v>7888625606</v>
      </c>
      <c r="M2" s="29" t="str">
        <f ca="1">CONCATENATE(RANDBETWEEN(11111111,99999999),"")</f>
        <v>19915696</v>
      </c>
      <c r="N2" s="55" t="s">
        <v>152</v>
      </c>
    </row>
    <row r="9" spans="1:14" s="5" customFormat="1" x14ac:dyDescent="0.2">
      <c r="A9" s="57"/>
      <c r="B9" s="3"/>
      <c r="C9" s="3"/>
      <c r="D9" s="3"/>
      <c r="E9" s="55"/>
      <c r="F9" s="57"/>
      <c r="G9" s="53"/>
      <c r="H9" s="57"/>
      <c r="I9" s="49"/>
      <c r="J9" s="55"/>
      <c r="K9" s="55"/>
      <c r="L9" s="55"/>
      <c r="M9" s="53"/>
      <c r="N9" s="5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EP Electric</vt:lpstr>
      <vt:lpstr>EP GAS</vt:lpstr>
      <vt:lpstr>EP Electric GAS</vt:lpstr>
      <vt:lpstr>EP Multi Account</vt:lpstr>
      <vt:lpstr>GreenMT</vt:lpstr>
      <vt:lpstr>Green2</vt:lpstr>
      <vt:lpstr>NRG Electric</vt:lpstr>
      <vt:lpstr>NRG Gas</vt:lpstr>
      <vt:lpstr>NRG Electric Gas</vt:lpstr>
      <vt:lpstr>NRG Multi Account</vt:lpstr>
      <vt:lpstr>NRG Partner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mpeters</dc:creator>
  <cp:lastModifiedBy>Malygin, Aleksandr</cp:lastModifiedBy>
  <dcterms:created xsi:type="dcterms:W3CDTF">2012-01-20T18:37:23Z</dcterms:created>
  <dcterms:modified xsi:type="dcterms:W3CDTF">2019-12-11T05:08:10Z</dcterms:modified>
</cp:coreProperties>
</file>